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O:\TF &amp; CI\MHTF-DR\2026\9. Forms\4. Final Forms\"/>
    </mc:Choice>
  </mc:AlternateContent>
  <xr:revisionPtr revIDLastSave="0" documentId="13_ncr:1_{C65B87F8-DC71-43FE-9157-BB9CB956FEC7}" xr6:coauthVersionLast="47" xr6:coauthVersionMax="47" xr10:uidLastSave="{00000000-0000-0000-0000-000000000000}"/>
  <bookViews>
    <workbookView xWindow="-120" yWindow="-120" windowWidth="29040" windowHeight="15840" tabRatio="723" xr2:uid="{00000000-000D-0000-FFFF-FFFF00000000}"/>
  </bookViews>
  <sheets>
    <sheet name="Back-Up Summary" sheetId="42" r:id="rId1"/>
    <sheet name="Housing Services" sheetId="44" r:id="rId2"/>
    <sheet name="Home Repair" sheetId="48" r:id="rId3"/>
    <sheet name="Case Management" sheetId="50" r:id="rId4"/>
    <sheet name="Administration" sheetId="51" r:id="rId5"/>
    <sheet name="DropDownMenus" sheetId="3" state="hidden" r:id="rId6"/>
  </sheets>
  <definedNames>
    <definedName name="d">DropDownMenus!#REF!</definedName>
    <definedName name="DataEnter" localSheetId="4">#REF!</definedName>
    <definedName name="DataEnter" localSheetId="3">#REF!</definedName>
    <definedName name="DataEnter" localSheetId="2">#REF!</definedName>
    <definedName name="DataEnter" localSheetId="1">#REF!</definedName>
    <definedName name="DataEnter">#REF!</definedName>
    <definedName name="DataEntry" localSheetId="4">#REF!</definedName>
    <definedName name="DataEntry" localSheetId="3">#REF!</definedName>
    <definedName name="DataEntry" localSheetId="2">#REF!</definedName>
    <definedName name="DataEntry" localSheetId="1">#REF!</definedName>
    <definedName name="DataEntry">#REF!</definedName>
    <definedName name="dfs">DropDownMenus!#REF!</definedName>
    <definedName name="e">DropDownMenus!#REF!</definedName>
    <definedName name="EmergencyShelter" localSheetId="4">DropDownMenus!#REF!</definedName>
    <definedName name="EmergencyShelter" localSheetId="3">DropDownMenus!#REF!</definedName>
    <definedName name="EmergencyShelter" localSheetId="2">DropDownMenus!#REF!</definedName>
    <definedName name="EmergencyShelter" localSheetId="1">DropDownMenus!#REF!</definedName>
    <definedName name="EmergencyShelter">DropDownMenus!#REF!</definedName>
    <definedName name="ere">DropDownMenus!#REF!</definedName>
    <definedName name="ES" localSheetId="4">DropDownMenus!#REF!</definedName>
    <definedName name="ES" localSheetId="3">DropDownMenus!#REF!</definedName>
    <definedName name="ES" localSheetId="2">DropDownMenus!#REF!</definedName>
    <definedName name="ES" localSheetId="1">DropDownMenus!#REF!</definedName>
    <definedName name="ES">DropDownMenus!#REF!</definedName>
    <definedName name="esdf">DropDownMenus!#REF!</definedName>
    <definedName name="EssentialServices" localSheetId="4">DropDownMenus!#REF!</definedName>
    <definedName name="EssentialServices" localSheetId="3">DropDownMenus!#REF!</definedName>
    <definedName name="EssentialServices" localSheetId="2">DropDownMenus!#REF!</definedName>
    <definedName name="EssentialServices" localSheetId="1">DropDownMenus!#REF!</definedName>
    <definedName name="EssentialServices">DropDownMenus!#REF!</definedName>
    <definedName name="ExpenseTypeESG" localSheetId="4">DropDownMenus!#REF!</definedName>
    <definedName name="ExpenseTypeESG" localSheetId="3">DropDownMenus!#REF!</definedName>
    <definedName name="ExpenseTypeESG" localSheetId="2">DropDownMenus!#REF!</definedName>
    <definedName name="ExpenseTypeESG" localSheetId="1">DropDownMenus!#REF!</definedName>
    <definedName name="ExpenseTypeESG">DropDownMenus!#REF!</definedName>
    <definedName name="GrantComponent" localSheetId="4">DropDownMenus!#REF!</definedName>
    <definedName name="GrantComponent" localSheetId="3">DropDownMenus!#REF!</definedName>
    <definedName name="GrantComponent" localSheetId="2">DropDownMenus!#REF!</definedName>
    <definedName name="GrantComponent" localSheetId="1">DropDownMenus!#REF!</definedName>
    <definedName name="GrantComponent">DropDownMenus!#REF!</definedName>
    <definedName name="Operations" localSheetId="4">DropDownMenus!#REF!</definedName>
    <definedName name="Operations" localSheetId="3">DropDownMenus!#REF!</definedName>
    <definedName name="Operations" localSheetId="2">DropDownMenus!#REF!</definedName>
    <definedName name="Operations" localSheetId="1">DropDownMenus!#REF!</definedName>
    <definedName name="Operations">DropDownMenus!#REF!</definedName>
    <definedName name="sdfsf">#REF!</definedName>
    <definedName name="Services" localSheetId="4">DropDownMenus!#REF!</definedName>
    <definedName name="Services" localSheetId="3">DropDownMenus!#REF!</definedName>
    <definedName name="Services" localSheetId="2">DropDownMenus!#REF!</definedName>
    <definedName name="Services" localSheetId="1">DropDownMenus!#REF!</definedName>
    <definedName name="Services">DropDownMenus!#REF!</definedName>
    <definedName name="x">DropDownMenus!#REF!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48" l="1"/>
  <c r="C61" i="48"/>
  <c r="C29" i="48"/>
  <c r="C79" i="44"/>
  <c r="C61" i="44"/>
  <c r="C30" i="44"/>
  <c r="D15" i="42" l="1"/>
  <c r="D18" i="42"/>
  <c r="D96" i="42" l="1"/>
  <c r="D95" i="42"/>
  <c r="D94" i="42"/>
  <c r="D93" i="42"/>
  <c r="D92" i="42"/>
  <c r="D91" i="42"/>
  <c r="D90" i="42"/>
  <c r="D89" i="42"/>
  <c r="D88" i="42"/>
  <c r="D87" i="42"/>
  <c r="D82" i="42"/>
  <c r="D81" i="42"/>
  <c r="D80" i="42"/>
  <c r="D78" i="42"/>
  <c r="D76" i="42"/>
  <c r="D77" i="42"/>
  <c r="D74" i="42"/>
  <c r="D73" i="42"/>
  <c r="D72" i="42"/>
  <c r="D71" i="42"/>
  <c r="D70" i="42"/>
  <c r="D69" i="42"/>
  <c r="D97" i="42" l="1"/>
  <c r="D79" i="42"/>
  <c r="D75" i="42"/>
  <c r="D68" i="42"/>
  <c r="J29" i="51"/>
  <c r="C5" i="51" s="1"/>
  <c r="D22" i="42" s="1"/>
  <c r="J58" i="51"/>
  <c r="C5" i="50"/>
  <c r="J29" i="50"/>
  <c r="J59" i="50"/>
  <c r="K79" i="44"/>
  <c r="K61" i="44"/>
  <c r="K30" i="44"/>
  <c r="C5" i="44" s="1"/>
  <c r="D14" i="42" s="1"/>
  <c r="H57" i="51"/>
  <c r="H56" i="51"/>
  <c r="H55" i="51"/>
  <c r="H54" i="51"/>
  <c r="H53" i="51"/>
  <c r="H52" i="51"/>
  <c r="H51" i="51"/>
  <c r="H50" i="51"/>
  <c r="H49" i="51"/>
  <c r="H48" i="51"/>
  <c r="H47" i="51"/>
  <c r="H46" i="51"/>
  <c r="H45" i="51"/>
  <c r="H44" i="51"/>
  <c r="H43" i="51"/>
  <c r="H42" i="51"/>
  <c r="H41" i="51"/>
  <c r="H40" i="51"/>
  <c r="H39" i="51"/>
  <c r="H38" i="51"/>
  <c r="H37" i="51"/>
  <c r="H36" i="51"/>
  <c r="H35" i="51"/>
  <c r="H34" i="51"/>
  <c r="H33" i="51"/>
  <c r="H28" i="51"/>
  <c r="H27" i="51"/>
  <c r="H26" i="51"/>
  <c r="H25" i="51"/>
  <c r="H24" i="51"/>
  <c r="H23" i="51"/>
  <c r="H22" i="51"/>
  <c r="H21" i="51"/>
  <c r="H20" i="51"/>
  <c r="H19" i="51"/>
  <c r="H18" i="51"/>
  <c r="H17" i="51"/>
  <c r="H16" i="51"/>
  <c r="H15" i="51"/>
  <c r="H14" i="51"/>
  <c r="H13" i="51"/>
  <c r="H12" i="51"/>
  <c r="H11" i="51"/>
  <c r="H10" i="51"/>
  <c r="H9" i="51"/>
  <c r="C4" i="51"/>
  <c r="C3" i="51"/>
  <c r="C2" i="51"/>
  <c r="H10" i="50"/>
  <c r="H11" i="50"/>
  <c r="H12" i="50"/>
  <c r="H13" i="50"/>
  <c r="H14" i="50"/>
  <c r="H15" i="50"/>
  <c r="H16" i="50"/>
  <c r="H17" i="50"/>
  <c r="H18" i="50"/>
  <c r="H19" i="50"/>
  <c r="H20" i="50"/>
  <c r="H21" i="50"/>
  <c r="H22" i="50"/>
  <c r="H23" i="50"/>
  <c r="H24" i="50"/>
  <c r="H25" i="50"/>
  <c r="H26" i="50"/>
  <c r="H27" i="50"/>
  <c r="H28" i="50"/>
  <c r="H9" i="50"/>
  <c r="H35" i="50"/>
  <c r="H36" i="50"/>
  <c r="H37" i="50"/>
  <c r="H38" i="50"/>
  <c r="H39" i="50"/>
  <c r="H40" i="50"/>
  <c r="H41" i="50"/>
  <c r="H42" i="50"/>
  <c r="H43" i="50"/>
  <c r="H44" i="50"/>
  <c r="H45" i="50"/>
  <c r="H46" i="50"/>
  <c r="H47" i="50"/>
  <c r="H48" i="50"/>
  <c r="H49" i="50"/>
  <c r="H50" i="50"/>
  <c r="H51" i="50"/>
  <c r="H52" i="50"/>
  <c r="H53" i="50"/>
  <c r="H54" i="50"/>
  <c r="H55" i="50"/>
  <c r="H56" i="50"/>
  <c r="H57" i="50"/>
  <c r="H58" i="50"/>
  <c r="H34" i="50"/>
  <c r="C4" i="50"/>
  <c r="C3" i="50"/>
  <c r="C2" i="50"/>
  <c r="D83" i="42" l="1"/>
  <c r="D20" i="42"/>
  <c r="I36" i="44"/>
  <c r="I35" i="44"/>
  <c r="K81" i="48" l="1"/>
  <c r="I80" i="48"/>
  <c r="I79" i="48"/>
  <c r="I78" i="48"/>
  <c r="I77" i="48"/>
  <c r="I76" i="48"/>
  <c r="I75" i="48"/>
  <c r="I74" i="48"/>
  <c r="I73" i="48"/>
  <c r="I72" i="48"/>
  <c r="I71" i="48"/>
  <c r="I70" i="48"/>
  <c r="I69" i="48"/>
  <c r="I68" i="48"/>
  <c r="K61" i="48"/>
  <c r="I60" i="48"/>
  <c r="I59" i="48"/>
  <c r="I58" i="48"/>
  <c r="I57" i="48"/>
  <c r="I56" i="48"/>
  <c r="I55" i="48"/>
  <c r="I54" i="48"/>
  <c r="I53" i="48"/>
  <c r="I52" i="48"/>
  <c r="I51" i="48"/>
  <c r="I50" i="48"/>
  <c r="I49" i="48"/>
  <c r="I48" i="48"/>
  <c r="I47" i="48"/>
  <c r="I46" i="48"/>
  <c r="I45" i="48"/>
  <c r="I44" i="48"/>
  <c r="I43" i="48"/>
  <c r="I42" i="48"/>
  <c r="I41" i="48"/>
  <c r="I40" i="48"/>
  <c r="I39" i="48"/>
  <c r="I38" i="48"/>
  <c r="I37" i="48"/>
  <c r="I36" i="48"/>
  <c r="I35" i="48"/>
  <c r="I34" i="48"/>
  <c r="K29" i="48"/>
  <c r="C5" i="48" s="1"/>
  <c r="I28" i="48"/>
  <c r="I27" i="48"/>
  <c r="I26" i="48"/>
  <c r="I25" i="48"/>
  <c r="I24" i="48"/>
  <c r="I23" i="48"/>
  <c r="I22" i="48"/>
  <c r="I21" i="48"/>
  <c r="I20" i="48"/>
  <c r="I19" i="48"/>
  <c r="I18" i="48"/>
  <c r="I17" i="48"/>
  <c r="I16" i="48"/>
  <c r="I15" i="48"/>
  <c r="I14" i="48"/>
  <c r="I13" i="48"/>
  <c r="I12" i="48"/>
  <c r="I11" i="48"/>
  <c r="I10" i="48"/>
  <c r="I9" i="48"/>
  <c r="I78" i="44"/>
  <c r="I77" i="44"/>
  <c r="I76" i="44"/>
  <c r="I75" i="44"/>
  <c r="I74" i="44"/>
  <c r="I73" i="44"/>
  <c r="I72" i="44"/>
  <c r="I71" i="44"/>
  <c r="I70" i="44"/>
  <c r="I69" i="44"/>
  <c r="I68" i="44"/>
  <c r="I67" i="44"/>
  <c r="I66" i="44"/>
  <c r="I29" i="44"/>
  <c r="I28" i="44"/>
  <c r="I27" i="44"/>
  <c r="I26" i="44"/>
  <c r="I25" i="44"/>
  <c r="I24" i="44"/>
  <c r="I23" i="44"/>
  <c r="I22" i="44"/>
  <c r="I21" i="44"/>
  <c r="I20" i="44"/>
  <c r="I19" i="44"/>
  <c r="I18" i="44"/>
  <c r="I17" i="44"/>
  <c r="I16" i="44"/>
  <c r="I15" i="44"/>
  <c r="I14" i="44"/>
  <c r="I13" i="44"/>
  <c r="I12" i="44"/>
  <c r="I11" i="44"/>
  <c r="I10" i="44"/>
  <c r="I37" i="44"/>
  <c r="I38" i="44"/>
  <c r="I39" i="44"/>
  <c r="I40" i="44"/>
  <c r="I41" i="44"/>
  <c r="I42" i="44"/>
  <c r="I43" i="44"/>
  <c r="I44" i="44"/>
  <c r="I45" i="44"/>
  <c r="I46" i="44"/>
  <c r="I47" i="44"/>
  <c r="I48" i="44"/>
  <c r="I49" i="44"/>
  <c r="I50" i="44"/>
  <c r="I51" i="44"/>
  <c r="I52" i="44"/>
  <c r="I53" i="44"/>
  <c r="I54" i="44"/>
  <c r="I55" i="44"/>
  <c r="I56" i="44"/>
  <c r="I57" i="44"/>
  <c r="I58" i="44"/>
  <c r="I59" i="44"/>
  <c r="I60" i="44"/>
  <c r="I34" i="44"/>
  <c r="D17" i="42" l="1"/>
  <c r="D24" i="42" s="1"/>
  <c r="C4" i="48" l="1"/>
  <c r="C3" i="48"/>
  <c r="C2" i="48"/>
  <c r="C3" i="44" l="1"/>
  <c r="C2" i="44"/>
  <c r="C4" i="44"/>
  <c r="D10" i="42" l="1"/>
</calcChain>
</file>

<file path=xl/sharedStrings.xml><?xml version="1.0" encoding="utf-8"?>
<sst xmlns="http://schemas.openxmlformats.org/spreadsheetml/2006/main" count="281" uniqueCount="143">
  <si>
    <t>No.</t>
  </si>
  <si>
    <t>Expense Type</t>
  </si>
  <si>
    <t>Check Number</t>
  </si>
  <si>
    <t>Paid Date</t>
  </si>
  <si>
    <t>Total Amount</t>
  </si>
  <si>
    <t>Grant Number</t>
  </si>
  <si>
    <t>Agency Name</t>
  </si>
  <si>
    <t>Reporting Range</t>
  </si>
  <si>
    <t>Detail Description</t>
  </si>
  <si>
    <t xml:space="preserve">Instructions: </t>
  </si>
  <si>
    <t>Incurred Date(s) 
(i.e. Pay Period)</t>
  </si>
  <si>
    <t>Vendor</t>
  </si>
  <si>
    <t>Total Requested Amount</t>
  </si>
  <si>
    <t>Funding Component</t>
  </si>
  <si>
    <t>Request Amount</t>
  </si>
  <si>
    <t>Maintenance</t>
  </si>
  <si>
    <t>Supplies</t>
  </si>
  <si>
    <r>
      <t>Other</t>
    </r>
    <r>
      <rPr>
        <sz val="10"/>
        <color theme="1"/>
        <rFont val="Calibri"/>
        <family val="2"/>
        <scheme val="minor"/>
      </rPr>
      <t xml:space="preserve"> (please specify)</t>
    </r>
    <r>
      <rPr>
        <sz val="11"/>
        <color theme="1"/>
        <rFont val="Calibri"/>
        <family val="2"/>
        <scheme val="minor"/>
      </rPr>
      <t>**</t>
    </r>
  </si>
  <si>
    <t>Total Home Repair Expenses</t>
  </si>
  <si>
    <t>Authorized Signature:</t>
  </si>
  <si>
    <t>Printed Name:</t>
  </si>
  <si>
    <t>Costs to meet local codes</t>
  </si>
  <si>
    <t>Accessibility Improvements</t>
  </si>
  <si>
    <t>Energy Improvements</t>
  </si>
  <si>
    <t>Septic Repair/Replacement</t>
  </si>
  <si>
    <t>Repair/Replacement of wells</t>
  </si>
  <si>
    <t>Soft Costs</t>
  </si>
  <si>
    <t>Agency Inspections</t>
  </si>
  <si>
    <t>Salaries/Benefits</t>
  </si>
  <si>
    <r>
      <t xml:space="preserve">Other </t>
    </r>
    <r>
      <rPr>
        <sz val="10"/>
        <color theme="1"/>
        <rFont val="Calibri"/>
        <family val="2"/>
        <scheme val="minor"/>
      </rPr>
      <t>(please specify)***</t>
    </r>
  </si>
  <si>
    <t>#</t>
  </si>
  <si>
    <t>Payee or Vendor Name</t>
  </si>
  <si>
    <t>Type of Assistance Covered by the payment</t>
  </si>
  <si>
    <t xml:space="preserve">Select the type of assistance from the dropdown menu. </t>
  </si>
  <si>
    <r>
      <t xml:space="preserve">Complete </t>
    </r>
    <r>
      <rPr>
        <u/>
        <sz val="11"/>
        <color theme="1"/>
        <rFont val="Calibri"/>
        <family val="2"/>
        <scheme val="minor"/>
      </rPr>
      <t xml:space="preserve">only </t>
    </r>
    <r>
      <rPr>
        <sz val="11"/>
        <color theme="1"/>
        <rFont val="Calibri"/>
        <family val="2"/>
        <scheme val="minor"/>
      </rPr>
      <t xml:space="preserve">the fields highlighted in yellow in the 'Back-Up Summary' tab. All other fields will autopopulate from date entered in other tabs. </t>
    </r>
  </si>
  <si>
    <t>Head of Household (HOH) Name/ ID</t>
  </si>
  <si>
    <t>(First, Last) name of the Head of Household who received assistance. Client IDs/Unique Identifiers can be used for clients fleeing DV</t>
  </si>
  <si>
    <t xml:space="preserve">Reporting Range </t>
  </si>
  <si>
    <t xml:space="preserve">Disaster Relief Housing Services </t>
  </si>
  <si>
    <t>Home Repair Total Amount</t>
  </si>
  <si>
    <t>By signing this report, I certify to the best of my knowledge and belief that the report is true, complete, and accurate, and the expenditures are for the purposes and objectives set forth in the terms and conditions of the MHTF-DR award.</t>
  </si>
  <si>
    <t>Amount Paid by MHTF-DR</t>
  </si>
  <si>
    <t>MHTF-DR %</t>
  </si>
  <si>
    <t xml:space="preserve">Total amount of invoice </t>
  </si>
  <si>
    <t>Percent paid by MHTF-DR</t>
  </si>
  <si>
    <t>Additional detail if applicable</t>
  </si>
  <si>
    <t>Please complete all fields below for each Disaster Relief-Home Repair expense within the reporting range. If the Head of Household (HOH) received more than one home repair benefit, list each expense as a separate line item, with the HOH information completed for all expenses.</t>
  </si>
  <si>
    <t>Incurred Date</t>
  </si>
  <si>
    <t>Amount billed to          MHTF-DR</t>
  </si>
  <si>
    <t xml:space="preserve">Type of Assistance Covered </t>
  </si>
  <si>
    <t>Total Case Management Expenses</t>
  </si>
  <si>
    <t>Case Management (10%)</t>
  </si>
  <si>
    <t>Administration (3%)</t>
  </si>
  <si>
    <t>Please complete all fields below for each Missouri Housing Trust Fund Disaster Relief-Housing Services expense within the reporting range. If the Head of Household (HOH) received more than one Housing Services benefit, list each expense as a separate line item, with the HOH information completed for all expenses.</t>
  </si>
  <si>
    <t>Essential Appliances</t>
  </si>
  <si>
    <t>Mortgage Assistance</t>
  </si>
  <si>
    <t>Check number or last 4 digits of credit card</t>
  </si>
  <si>
    <t>Essential Supplies</t>
  </si>
  <si>
    <t>Emergency Home Repair</t>
  </si>
  <si>
    <t xml:space="preserve">Date payment was made to payee (check/ACH date). </t>
  </si>
  <si>
    <t xml:space="preserve">Date payment was made  to payee (check/ACH date). </t>
  </si>
  <si>
    <t xml:space="preserve">Date or date range on invoice                             </t>
  </si>
  <si>
    <t>Date or date range on invoice</t>
  </si>
  <si>
    <t>Remediation of Environmental Hazards</t>
  </si>
  <si>
    <t xml:space="preserve">Case Management Page 1 Total: </t>
  </si>
  <si>
    <t>Housing Services</t>
  </si>
  <si>
    <t>Home Repair</t>
  </si>
  <si>
    <t>Case Management</t>
  </si>
  <si>
    <t>Mileage</t>
  </si>
  <si>
    <t>Rental Arrears</t>
  </si>
  <si>
    <t>Mortgage Arrears</t>
  </si>
  <si>
    <t>Application Fees</t>
  </si>
  <si>
    <t>Security Deposits</t>
  </si>
  <si>
    <t>Rental Assistance</t>
  </si>
  <si>
    <t>Utility Deposits</t>
  </si>
  <si>
    <t>Utility Arrears</t>
  </si>
  <si>
    <t>Utility Assistance</t>
  </si>
  <si>
    <t>Hotel/Motel Vouchers</t>
  </si>
  <si>
    <t xml:space="preserve">Case Management Page 2 Total: </t>
  </si>
  <si>
    <t>Administration</t>
  </si>
  <si>
    <t>Office Rent</t>
  </si>
  <si>
    <t>Utilities</t>
  </si>
  <si>
    <t xml:space="preserve">Administration Page 1 Total: </t>
  </si>
  <si>
    <t xml:space="preserve">Administration Page 2 Total: </t>
  </si>
  <si>
    <t xml:space="preserve">Select the expense type the dropdown menu. </t>
  </si>
  <si>
    <t>Name of payee                            (i.e., staff member, benefits provider)</t>
  </si>
  <si>
    <t>Name of payee                                                            (i.e., approved contractor)</t>
  </si>
  <si>
    <t>Name of payee                                                                 (i.e., property management company, mortgage servicer)</t>
  </si>
  <si>
    <t xml:space="preserve">Total amount of invoice/            payment. </t>
  </si>
  <si>
    <t>Total amount of invoice/            payment</t>
  </si>
  <si>
    <t>Select the type of assistance from the dropdown menu</t>
  </si>
  <si>
    <t>Additional detail. Salaries/Benefits must include last 4 digits of employee SSN</t>
  </si>
  <si>
    <t>Please include the last four digits of the SSN for employee salary within the detail description. Case management expenses cannot exceed 10% of the total grant award/expenditure.</t>
  </si>
  <si>
    <t>Total Administration</t>
  </si>
  <si>
    <t>Please include the last four digits of the SSN for employee salary within the detail description. Administration expenses cannot exceed 3% of the total grant award/expenditure.</t>
  </si>
  <si>
    <t>Instructions</t>
  </si>
  <si>
    <t>Total Housing Services Expenses</t>
  </si>
  <si>
    <t>Certification</t>
  </si>
  <si>
    <t>Disaster Relief Home Repair</t>
  </si>
  <si>
    <t xml:space="preserve">Housing Services Total Amount </t>
  </si>
  <si>
    <t>Case Management Total Amount</t>
  </si>
  <si>
    <t>Administration Total Amount</t>
  </si>
  <si>
    <t xml:space="preserve">Housing Assistance Total: </t>
  </si>
  <si>
    <t xml:space="preserve">Rental Arrears: </t>
  </si>
  <si>
    <t>Rental Assistance:</t>
  </si>
  <si>
    <t xml:space="preserve">Mortgage Arrears: </t>
  </si>
  <si>
    <t xml:space="preserve">Application Fees: </t>
  </si>
  <si>
    <t>Security Deposits:</t>
  </si>
  <si>
    <t xml:space="preserve">Utility Assistance Total: </t>
  </si>
  <si>
    <t xml:space="preserve">Utility Deposit: </t>
  </si>
  <si>
    <t xml:space="preserve">Utility Arrears: </t>
  </si>
  <si>
    <t>Utility Assistance:</t>
  </si>
  <si>
    <t xml:space="preserve">Essential Supplies Total: </t>
  </si>
  <si>
    <t>Essential Supplies:</t>
  </si>
  <si>
    <t>Essential Appliances:</t>
  </si>
  <si>
    <t xml:space="preserve">Hotel/Motel Vouchers: </t>
  </si>
  <si>
    <t>Amount</t>
  </si>
  <si>
    <t>Emergency Home Repair:</t>
  </si>
  <si>
    <t xml:space="preserve">Costs to Meet Local Codes: </t>
  </si>
  <si>
    <t>Remediation of Env. Hazards:</t>
  </si>
  <si>
    <t>Accessibility Improvements:</t>
  </si>
  <si>
    <t>Energy Improvements:</t>
  </si>
  <si>
    <t>Septic Repair/Replacement:</t>
  </si>
  <si>
    <t>Repair/Replacement of Wells:</t>
  </si>
  <si>
    <t>Soft Costs:</t>
  </si>
  <si>
    <t>Agency Inspections:</t>
  </si>
  <si>
    <t xml:space="preserve">Other: </t>
  </si>
  <si>
    <t>Total Housing Services:</t>
  </si>
  <si>
    <t>Total Home Repair Services:</t>
  </si>
  <si>
    <t>Page 1 Total:</t>
  </si>
  <si>
    <t>Page 2 Total:</t>
  </si>
  <si>
    <t>Page 3 Total:</t>
  </si>
  <si>
    <t xml:space="preserve">Page 1 Total: </t>
  </si>
  <si>
    <t xml:space="preserve">Page 2 Total: </t>
  </si>
  <si>
    <t xml:space="preserve">Page 3 Total: </t>
  </si>
  <si>
    <t xml:space="preserve">This page is intended for MHDC data collection purposes. All data on this form is autopopulated from expenses entered on corresponding tabs. </t>
  </si>
  <si>
    <t>Direct Service Subcomponent Detail</t>
  </si>
  <si>
    <t>* Please include page 2 of this tab in your Grant Interface submission *</t>
  </si>
  <si>
    <t># Housing Services Provided</t>
  </si>
  <si>
    <t># Home Repair Services Provided</t>
  </si>
  <si>
    <t>Page 1 # of Services Provided:</t>
  </si>
  <si>
    <t>Page 2 # of Services Provided:</t>
  </si>
  <si>
    <t>Page 3 # of Services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</si>
</sst>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_([$$-409]* #,##0.00_);_([$$-409]* \(#,##0.00\);_([$$-409]*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2"/>
      <name val="Calibri"/>
      <family val="2"/>
      <scheme val="minor"/>
    </font>
    <font>
      <sz val="10"/>
      <color theme="1"/>
      <name val="Calibri"/>
      <family val="2"/>
      <scheme val="minor"/>
    </font>
    <font>
      <b/>
      <sz val="14"/>
      <color theme="1"/>
      <name val="Calibri"/>
      <family val="2"/>
      <scheme val="minor"/>
    </font>
    <font>
      <i/>
      <sz val="9"/>
      <color theme="1"/>
      <name val="Calibri"/>
      <family val="2"/>
      <scheme val="minor"/>
    </font>
    <font>
      <u/>
      <sz val="11"/>
      <color theme="1"/>
      <name val="Calibri"/>
      <family val="2"/>
      <scheme val="minor"/>
    </font>
    <font>
      <b/>
      <sz val="13"/>
      <color theme="1"/>
      <name val="Calibri"/>
      <family val="2"/>
      <scheme val="minor"/>
    </font>
    <font>
      <sz val="12"/>
      <name val="Calibri"/>
      <family val="2"/>
      <scheme val="minor"/>
    </font>
    <font>
      <i/>
      <sz val="10"/>
      <color theme="1"/>
      <name val="Calibri"/>
      <family val="2"/>
      <scheme val="minor"/>
    </font>
  </fonts>
  <fills count="8">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0"/>
        <bgColor indexed="64"/>
      </patternFill>
    </fill>
    <fill>
      <patternFill patternType="solid">
        <fgColor theme="0"/>
        <bgColor theme="0" tint="-0.14999847407452621"/>
      </patternFill>
    </fill>
    <fill>
      <patternFill patternType="solid">
        <fgColor rgb="FFFFFFCC"/>
        <bgColor indexed="64"/>
      </patternFill>
    </fill>
    <fill>
      <patternFill patternType="solid">
        <fgColor rgb="FF80CEC8"/>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medium">
        <color indexed="64"/>
      </bottom>
      <diagonal/>
    </border>
    <border>
      <left style="thin">
        <color theme="1"/>
      </left>
      <right style="thin">
        <color theme="1"/>
      </right>
      <top style="thin">
        <color indexed="64"/>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style="thin">
        <color indexed="64"/>
      </left>
      <right style="thin">
        <color indexed="64"/>
      </right>
      <top/>
      <bottom style="medium">
        <color indexed="64"/>
      </bottom>
      <diagonal/>
    </border>
    <border>
      <left style="thin">
        <color indexed="64"/>
      </left>
      <right style="thin">
        <color indexed="64"/>
      </right>
      <top style="thin">
        <color theme="1"/>
      </top>
      <bottom style="medium">
        <color theme="1"/>
      </bottom>
      <diagonal/>
    </border>
    <border>
      <left style="thin">
        <color theme="1"/>
      </left>
      <right style="thin">
        <color theme="1"/>
      </right>
      <top style="thin">
        <color theme="1"/>
      </top>
      <bottom/>
      <diagonal/>
    </border>
    <border>
      <left/>
      <right style="thin">
        <color theme="1"/>
      </right>
      <top style="thin">
        <color theme="1"/>
      </top>
      <bottom style="thin">
        <color indexed="64"/>
      </bottom>
      <diagonal/>
    </border>
    <border>
      <left/>
      <right/>
      <top style="thin">
        <color theme="1"/>
      </top>
      <bottom style="thin">
        <color indexed="64"/>
      </bottom>
      <diagonal/>
    </border>
    <border>
      <left style="thin">
        <color theme="1"/>
      </left>
      <right style="thin">
        <color indexed="64"/>
      </right>
      <top style="thin">
        <color indexed="64"/>
      </top>
      <bottom style="thin">
        <color indexed="64"/>
      </bottom>
      <diagonal/>
    </border>
    <border>
      <left/>
      <right style="thin">
        <color indexed="64"/>
      </right>
      <top style="thin">
        <color indexed="64"/>
      </top>
      <bottom style="medium">
        <color theme="1"/>
      </bottom>
      <diagonal/>
    </border>
    <border>
      <left style="thin">
        <color indexed="64"/>
      </left>
      <right style="thin">
        <color theme="1"/>
      </right>
      <top style="thin">
        <color indexed="64"/>
      </top>
      <bottom style="medium">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right/>
      <top style="thin">
        <color indexed="64"/>
      </top>
      <bottom style="thin">
        <color indexed="64"/>
      </bottom>
      <diagonal/>
    </border>
    <border>
      <left/>
      <right style="thin">
        <color theme="1"/>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theme="1"/>
      </right>
      <top style="thin">
        <color rgb="FF000000"/>
      </top>
      <bottom/>
      <diagonal/>
    </border>
    <border>
      <left style="thin">
        <color indexed="64"/>
      </left>
      <right style="thin">
        <color rgb="FF000000"/>
      </right>
      <top style="thin">
        <color rgb="FF000000"/>
      </top>
      <bottom/>
      <diagonal/>
    </border>
  </borders>
  <cellStyleXfs count="3">
    <xf numFmtId="0" fontId="0" fillId="0" borderId="0"/>
    <xf numFmtId="44" fontId="1" fillId="0" borderId="0" applyFont="0" applyFill="0" applyBorder="0" applyAlignment="0" applyProtection="0"/>
    <xf numFmtId="0" fontId="1" fillId="0" borderId="0"/>
  </cellStyleXfs>
  <cellXfs count="373">
    <xf numFmtId="0" fontId="0" fillId="0" borderId="0" xfId="0"/>
    <xf numFmtId="0" fontId="0" fillId="0" borderId="0" xfId="0" applyAlignment="1">
      <alignment vertical="center"/>
    </xf>
    <xf numFmtId="0" fontId="0" fillId="0" borderId="0" xfId="0" applyAlignment="1">
      <alignment horizontal="center" vertical="center"/>
    </xf>
    <xf numFmtId="10" fontId="0" fillId="0" borderId="0" xfId="0" applyNumberFormat="1" applyAlignment="1">
      <alignment horizontal="center" vertical="center"/>
    </xf>
    <xf numFmtId="44" fontId="0" fillId="0" borderId="0" xfId="1" applyFont="1" applyBorder="1" applyAlignment="1" applyProtection="1">
      <alignment vertical="center"/>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0" fontId="3" fillId="0" borderId="0" xfId="0" applyFont="1" applyAlignment="1">
      <alignment vertical="center"/>
    </xf>
    <xf numFmtId="0" fontId="3" fillId="0" borderId="0" xfId="0" applyFont="1" applyAlignment="1">
      <alignment horizontal="center" vertical="center"/>
    </xf>
    <xf numFmtId="10" fontId="3" fillId="0" borderId="0" xfId="0" applyNumberFormat="1" applyFont="1" applyAlignment="1">
      <alignment horizontal="center" vertical="center"/>
    </xf>
    <xf numFmtId="164" fontId="4"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vertical="center"/>
    </xf>
    <xf numFmtId="0" fontId="4" fillId="0" borderId="0" xfId="0" applyFont="1" applyAlignment="1">
      <alignment vertical="top" wrapText="1"/>
    </xf>
    <xf numFmtId="164" fontId="4" fillId="0" borderId="0" xfId="0" quotePrefix="1" applyNumberFormat="1" applyFont="1" applyAlignment="1">
      <alignment vertical="top"/>
    </xf>
    <xf numFmtId="0" fontId="2" fillId="0" borderId="0" xfId="2" applyFont="1"/>
    <xf numFmtId="0" fontId="1" fillId="0" borderId="0" xfId="2"/>
    <xf numFmtId="44" fontId="4" fillId="0" borderId="0" xfId="1" applyFont="1" applyFill="1" applyBorder="1" applyAlignment="1" applyProtection="1">
      <alignment horizontal="center" vertical="center" wrapText="1"/>
    </xf>
    <xf numFmtId="0" fontId="3" fillId="0" borderId="0" xfId="0" applyFont="1" applyAlignment="1">
      <alignment horizontal="right" vertical="center" wrapText="1"/>
    </xf>
    <xf numFmtId="0" fontId="3" fillId="0" borderId="0" xfId="0" applyFont="1" applyAlignment="1">
      <alignment vertical="center" wrapText="1"/>
    </xf>
    <xf numFmtId="14" fontId="4" fillId="0" borderId="0" xfId="0" applyNumberFormat="1" applyFont="1" applyAlignment="1">
      <alignment vertical="center"/>
    </xf>
    <xf numFmtId="0" fontId="0" fillId="0" borderId="0" xfId="0" applyAlignment="1">
      <alignment horizontal="left" vertical="center" wrapText="1"/>
    </xf>
    <xf numFmtId="44" fontId="0" fillId="0" borderId="0" xfId="1" applyFont="1" applyFill="1" applyBorder="1" applyAlignment="1" applyProtection="1">
      <alignment horizontal="center" vertical="center" wrapText="1"/>
    </xf>
    <xf numFmtId="164" fontId="0" fillId="0" borderId="5" xfId="1" applyNumberFormat="1" applyFont="1" applyFill="1" applyBorder="1" applyAlignment="1" applyProtection="1">
      <alignment horizontal="center" vertical="center"/>
    </xf>
    <xf numFmtId="164" fontId="2" fillId="0" borderId="7" xfId="0" applyNumberFormat="1" applyFont="1" applyBorder="1" applyAlignment="1">
      <alignment horizontal="center" vertical="center"/>
    </xf>
    <xf numFmtId="0" fontId="0" fillId="0" borderId="0" xfId="2" applyFont="1"/>
    <xf numFmtId="0" fontId="7" fillId="0" borderId="0" xfId="0" applyFont="1" applyAlignment="1">
      <alignment horizontal="right"/>
    </xf>
    <xf numFmtId="164" fontId="0" fillId="3" borderId="0" xfId="0" applyNumberFormat="1" applyFill="1" applyAlignment="1">
      <alignment horizontal="center" vertical="center"/>
    </xf>
    <xf numFmtId="164" fontId="0" fillId="3" borderId="3" xfId="0" applyNumberFormat="1" applyFill="1" applyBorder="1" applyAlignment="1">
      <alignment horizontal="center" vertical="center"/>
    </xf>
    <xf numFmtId="164" fontId="2" fillId="4" borderId="1" xfId="0" applyNumberFormat="1" applyFont="1" applyFill="1" applyBorder="1" applyAlignment="1">
      <alignment horizontal="center" vertical="center"/>
    </xf>
    <xf numFmtId="164" fontId="2" fillId="4" borderId="8" xfId="0" applyNumberFormat="1" applyFont="1" applyFill="1" applyBorder="1" applyAlignment="1">
      <alignment horizontal="center" vertical="center"/>
    </xf>
    <xf numFmtId="0" fontId="5" fillId="0" borderId="0" xfId="0" applyFont="1" applyAlignment="1">
      <alignment horizontal="left" vertical="center" wrapText="1"/>
    </xf>
    <xf numFmtId="164" fontId="0" fillId="3" borderId="5" xfId="1" applyNumberFormat="1" applyFont="1" applyFill="1" applyBorder="1" applyAlignment="1" applyProtection="1">
      <alignment horizontal="center" vertical="center"/>
    </xf>
    <xf numFmtId="164" fontId="2" fillId="4" borderId="3" xfId="0" applyNumberFormat="1" applyFont="1" applyFill="1" applyBorder="1" applyAlignment="1">
      <alignment horizontal="center" vertical="center"/>
    </xf>
    <xf numFmtId="0" fontId="6" fillId="0" borderId="0" xfId="0" applyFont="1" applyAlignment="1">
      <alignment vertical="center"/>
    </xf>
    <xf numFmtId="0" fontId="5" fillId="0" borderId="0" xfId="0" applyFont="1" applyAlignment="1">
      <alignment vertical="center" wrapText="1"/>
    </xf>
    <xf numFmtId="0" fontId="7" fillId="0" borderId="0" xfId="0" applyFont="1"/>
    <xf numFmtId="0" fontId="4"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21" xfId="0" applyFont="1" applyBorder="1" applyAlignment="1">
      <alignment horizontal="right" vertical="center"/>
    </xf>
    <xf numFmtId="164" fontId="2" fillId="0" borderId="21" xfId="0" applyNumberFormat="1" applyFont="1" applyBorder="1" applyAlignment="1">
      <alignment horizontal="center" vertical="center"/>
    </xf>
    <xf numFmtId="0" fontId="5" fillId="0" borderId="0" xfId="0" applyFont="1" applyAlignment="1">
      <alignment horizontal="center" vertical="center" wrapText="1"/>
    </xf>
    <xf numFmtId="0" fontId="4" fillId="4" borderId="0" xfId="0" applyFont="1" applyFill="1" applyAlignment="1">
      <alignment horizontal="center" vertical="center"/>
    </xf>
    <xf numFmtId="0" fontId="0" fillId="0" borderId="0" xfId="0" applyAlignment="1" applyProtection="1">
      <alignment horizontal="left" vertical="center" wrapText="1"/>
      <protection locked="0"/>
    </xf>
    <xf numFmtId="0" fontId="0" fillId="3" borderId="7" xfId="0" applyFill="1" applyBorder="1" applyAlignment="1">
      <alignment horizontal="center" vertical="center"/>
    </xf>
    <xf numFmtId="0" fontId="0" fillId="3" borderId="8" xfId="0" applyFill="1" applyBorder="1" applyAlignment="1">
      <alignment horizontal="center" vertical="center"/>
    </xf>
    <xf numFmtId="164" fontId="4" fillId="0" borderId="4" xfId="1" applyNumberFormat="1" applyFont="1" applyBorder="1" applyAlignment="1" applyProtection="1">
      <alignment horizontal="center" vertical="center" wrapText="1"/>
    </xf>
    <xf numFmtId="164" fontId="4" fillId="0" borderId="2" xfId="1" applyNumberFormat="1" applyFont="1" applyBorder="1" applyAlignment="1" applyProtection="1">
      <alignment horizontal="center" vertical="center" wrapText="1"/>
    </xf>
    <xf numFmtId="164" fontId="2" fillId="4" borderId="1" xfId="1" applyNumberFormat="1" applyFont="1" applyFill="1" applyBorder="1" applyAlignment="1" applyProtection="1">
      <alignment horizontal="center" vertical="center"/>
    </xf>
    <xf numFmtId="0" fontId="0" fillId="4" borderId="0" xfId="0" applyFill="1" applyAlignment="1">
      <alignment horizontal="right" vertical="center" wrapText="1"/>
    </xf>
    <xf numFmtId="0" fontId="5" fillId="4" borderId="8" xfId="0" applyFont="1" applyFill="1" applyBorder="1" applyAlignment="1">
      <alignment horizontal="right" vertical="center" wrapText="1"/>
    </xf>
    <xf numFmtId="164" fontId="4" fillId="0" borderId="0" xfId="1" applyNumberFormat="1" applyFont="1" applyBorder="1" applyAlignment="1" applyProtection="1">
      <alignment horizontal="center" vertical="center" wrapText="1"/>
    </xf>
    <xf numFmtId="44" fontId="0" fillId="0" borderId="0" xfId="0" applyNumberFormat="1" applyAlignment="1" applyProtection="1">
      <alignment horizontal="center" vertical="center"/>
      <protection locked="0"/>
    </xf>
    <xf numFmtId="0" fontId="0" fillId="0" borderId="21" xfId="0" applyBorder="1" applyAlignment="1" applyProtection="1">
      <alignment horizontal="left" vertical="center" wrapText="1"/>
      <protection locked="0"/>
    </xf>
    <xf numFmtId="0" fontId="0" fillId="0" borderId="21" xfId="0" applyBorder="1" applyAlignment="1">
      <alignment vertical="center"/>
    </xf>
    <xf numFmtId="0" fontId="9" fillId="5" borderId="0" xfId="0" applyFont="1" applyFill="1" applyAlignment="1" applyProtection="1">
      <alignment vertical="center" wrapText="1"/>
      <protection locked="0"/>
    </xf>
    <xf numFmtId="0" fontId="9" fillId="5" borderId="0" xfId="0" applyFont="1" applyFill="1" applyAlignment="1" applyProtection="1">
      <alignment horizontal="right" vertical="center" wrapText="1"/>
      <protection locked="0"/>
    </xf>
    <xf numFmtId="164" fontId="12" fillId="0" borderId="0" xfId="0" applyNumberFormat="1" applyFont="1" applyAlignment="1" applyProtection="1">
      <alignment vertical="center"/>
      <protection locked="0"/>
    </xf>
    <xf numFmtId="44" fontId="0" fillId="4" borderId="0" xfId="1" applyFont="1" applyFill="1" applyBorder="1" applyAlignment="1" applyProtection="1">
      <alignment vertical="center"/>
    </xf>
    <xf numFmtId="0" fontId="0" fillId="4" borderId="0" xfId="0" applyFill="1" applyAlignment="1">
      <alignment vertical="center"/>
    </xf>
    <xf numFmtId="0" fontId="0" fillId="3" borderId="7"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49" fontId="0" fillId="3" borderId="8" xfId="0" applyNumberFormat="1" applyFill="1" applyBorder="1" applyAlignment="1" applyProtection="1">
      <alignment horizontal="left" vertical="center" wrapText="1"/>
      <protection locked="0"/>
    </xf>
    <xf numFmtId="165" fontId="0" fillId="3" borderId="8" xfId="0" applyNumberFormat="1" applyFill="1" applyBorder="1" applyAlignment="1" applyProtection="1">
      <alignment horizontal="left" vertical="center" wrapText="1"/>
      <protection locked="0"/>
    </xf>
    <xf numFmtId="49" fontId="0" fillId="3" borderId="7" xfId="0" applyNumberFormat="1" applyFill="1" applyBorder="1" applyAlignment="1" applyProtection="1">
      <alignment horizontal="left" vertical="center" wrapText="1"/>
      <protection locked="0"/>
    </xf>
    <xf numFmtId="165" fontId="0" fillId="3" borderId="7" xfId="0" applyNumberFormat="1" applyFill="1" applyBorder="1" applyAlignment="1" applyProtection="1">
      <alignment horizontal="left" vertical="center" wrapText="1"/>
      <protection locked="0"/>
    </xf>
    <xf numFmtId="49" fontId="0" fillId="3" borderId="7" xfId="0" applyNumberFormat="1" applyFill="1" applyBorder="1" applyAlignment="1" applyProtection="1">
      <alignment horizontal="center" vertical="center" wrapText="1"/>
      <protection locked="0"/>
    </xf>
    <xf numFmtId="44" fontId="0" fillId="3" borderId="7" xfId="0" applyNumberFormat="1" applyFill="1" applyBorder="1" applyAlignment="1" applyProtection="1">
      <alignment horizontal="right" vertical="center" wrapText="1"/>
      <protection locked="0"/>
    </xf>
    <xf numFmtId="49" fontId="0" fillId="0" borderId="17" xfId="0" applyNumberFormat="1" applyBorder="1" applyAlignment="1" applyProtection="1">
      <alignment horizontal="left" vertical="center" wrapText="1"/>
      <protection locked="0"/>
    </xf>
    <xf numFmtId="0" fontId="3" fillId="6" borderId="1" xfId="0" applyFont="1" applyFill="1" applyBorder="1" applyAlignment="1" applyProtection="1">
      <alignment horizontal="center" vertical="center"/>
      <protection locked="0"/>
    </xf>
    <xf numFmtId="49" fontId="3" fillId="6" borderId="1" xfId="0" applyNumberFormat="1" applyFont="1" applyFill="1" applyBorder="1" applyAlignment="1" applyProtection="1">
      <alignment horizontal="center" vertical="center"/>
      <protection locked="0"/>
    </xf>
    <xf numFmtId="0" fontId="0" fillId="3" borderId="0" xfId="0" applyFill="1" applyAlignment="1" applyProtection="1">
      <alignment horizontal="left" vertical="center" wrapText="1"/>
      <protection locked="0"/>
    </xf>
    <xf numFmtId="0" fontId="0" fillId="0" borderId="19" xfId="0"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4" borderId="0" xfId="0" applyFill="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3" borderId="2" xfId="0" applyNumberFormat="1" applyFill="1" applyBorder="1" applyAlignment="1" applyProtection="1">
      <alignment horizontal="left" vertical="center" wrapText="1"/>
      <protection locked="0"/>
    </xf>
    <xf numFmtId="49" fontId="0" fillId="3" borderId="6" xfId="0" applyNumberFormat="1" applyFill="1" applyBorder="1" applyAlignment="1" applyProtection="1">
      <alignment horizontal="left" vertical="center" wrapText="1"/>
      <protection locked="0"/>
    </xf>
    <xf numFmtId="165" fontId="0" fillId="0" borderId="2" xfId="0" applyNumberFormat="1" applyBorder="1" applyAlignment="1" applyProtection="1">
      <alignment horizontal="left" vertical="center" wrapText="1"/>
      <protection locked="0"/>
    </xf>
    <xf numFmtId="165" fontId="0" fillId="3" borderId="2" xfId="0" applyNumberFormat="1" applyFill="1" applyBorder="1" applyAlignment="1" applyProtection="1">
      <alignment horizontal="left" vertical="center" wrapText="1"/>
      <protection locked="0"/>
    </xf>
    <xf numFmtId="165" fontId="0" fillId="0" borderId="17" xfId="0" applyNumberFormat="1" applyBorder="1" applyAlignment="1" applyProtection="1">
      <alignment horizontal="left" vertical="center" wrapText="1"/>
      <protection locked="0"/>
    </xf>
    <xf numFmtId="0" fontId="0" fillId="5" borderId="2" xfId="0"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44" fontId="0" fillId="0" borderId="2" xfId="0" applyNumberFormat="1" applyBorder="1" applyAlignment="1" applyProtection="1">
      <alignment horizontal="center" vertical="center" wrapText="1"/>
      <protection locked="0"/>
    </xf>
    <xf numFmtId="44" fontId="0" fillId="3" borderId="2" xfId="0" applyNumberFormat="1" applyFill="1" applyBorder="1" applyAlignment="1" applyProtection="1">
      <alignment horizontal="center" vertical="center" wrapText="1"/>
      <protection locked="0"/>
    </xf>
    <xf numFmtId="0" fontId="0" fillId="3" borderId="19" xfId="0" applyFill="1" applyBorder="1" applyAlignment="1" applyProtection="1">
      <alignment horizontal="left" vertical="center" wrapText="1"/>
      <protection locked="0"/>
    </xf>
    <xf numFmtId="49" fontId="0" fillId="3" borderId="19" xfId="0" applyNumberFormat="1" applyFill="1" applyBorder="1" applyAlignment="1" applyProtection="1">
      <alignment horizontal="left" vertical="center" wrapText="1"/>
      <protection locked="0"/>
    </xf>
    <xf numFmtId="165" fontId="0" fillId="3" borderId="19" xfId="0" applyNumberFormat="1" applyFill="1" applyBorder="1" applyAlignment="1" applyProtection="1">
      <alignment horizontal="left" vertical="center" wrapText="1"/>
      <protection locked="0"/>
    </xf>
    <xf numFmtId="0" fontId="0" fillId="2" borderId="19" xfId="0" applyFill="1" applyBorder="1" applyAlignment="1" applyProtection="1">
      <alignment vertical="center" wrapText="1"/>
      <protection locked="0"/>
    </xf>
    <xf numFmtId="44" fontId="0" fillId="3" borderId="19" xfId="0" applyNumberFormat="1" applyFill="1" applyBorder="1" applyAlignment="1" applyProtection="1">
      <alignment horizontal="center" vertical="center" wrapText="1"/>
      <protection locked="0"/>
    </xf>
    <xf numFmtId="49" fontId="0" fillId="4" borderId="2" xfId="0" applyNumberFormat="1" applyFill="1" applyBorder="1" applyAlignment="1" applyProtection="1">
      <alignment horizontal="left" vertical="center" wrapText="1"/>
      <protection locked="0"/>
    </xf>
    <xf numFmtId="49" fontId="0" fillId="3" borderId="2" xfId="0" applyNumberFormat="1" applyFill="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165" fontId="0" fillId="4" borderId="2" xfId="0" applyNumberFormat="1" applyFill="1" applyBorder="1" applyAlignment="1" applyProtection="1">
      <alignment horizontal="left" vertical="center" wrapText="1"/>
      <protection locked="0"/>
    </xf>
    <xf numFmtId="49" fontId="0" fillId="4" borderId="2" xfId="0" applyNumberFormat="1" applyFill="1" applyBorder="1" applyAlignment="1" applyProtection="1">
      <alignment horizontal="center" vertical="center" wrapText="1"/>
      <protection locked="0"/>
    </xf>
    <xf numFmtId="0" fontId="0" fillId="5" borderId="2"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44" fontId="0" fillId="0" borderId="2" xfId="0" applyNumberFormat="1" applyBorder="1" applyAlignment="1" applyProtection="1">
      <alignment vertical="center" wrapText="1"/>
      <protection locked="0"/>
    </xf>
    <xf numFmtId="44" fontId="0" fillId="3" borderId="2" xfId="0" applyNumberFormat="1" applyFill="1" applyBorder="1" applyAlignment="1" applyProtection="1">
      <alignment vertical="center" wrapText="1"/>
      <protection locked="0"/>
    </xf>
    <xf numFmtId="44" fontId="0" fillId="4" borderId="2" xfId="0" applyNumberFormat="1" applyFill="1" applyBorder="1" applyAlignment="1" applyProtection="1">
      <alignment vertical="center" wrapText="1"/>
      <protection locked="0"/>
    </xf>
    <xf numFmtId="44" fontId="0" fillId="3" borderId="2" xfId="0" applyNumberFormat="1" applyFill="1" applyBorder="1" applyAlignment="1" applyProtection="1">
      <alignment horizontal="right" vertical="center" wrapText="1"/>
      <protection locked="0"/>
    </xf>
    <xf numFmtId="44" fontId="0" fillId="0" borderId="2" xfId="0" applyNumberFormat="1" applyBorder="1" applyAlignment="1" applyProtection="1">
      <alignment horizontal="right" vertical="center" wrapText="1"/>
      <protection locked="0"/>
    </xf>
    <xf numFmtId="44" fontId="0" fillId="4" borderId="2" xfId="0" applyNumberFormat="1" applyFill="1" applyBorder="1" applyAlignment="1" applyProtection="1">
      <alignment horizontal="right" vertical="center" wrapText="1"/>
      <protection locked="0"/>
    </xf>
    <xf numFmtId="0" fontId="0" fillId="0" borderId="17" xfId="0" applyBorder="1" applyAlignment="1" applyProtection="1">
      <alignment horizontal="left" vertical="center" wrapText="1"/>
      <protection locked="0"/>
    </xf>
    <xf numFmtId="49" fontId="0" fillId="0" borderId="17" xfId="0" applyNumberFormat="1" applyBorder="1" applyAlignment="1" applyProtection="1">
      <alignment horizontal="center" vertical="center" wrapText="1"/>
      <protection locked="0"/>
    </xf>
    <xf numFmtId="0" fontId="0" fillId="5" borderId="17" xfId="0" applyFill="1" applyBorder="1" applyAlignment="1" applyProtection="1">
      <alignment horizontal="left" vertical="center" wrapText="1"/>
      <protection locked="0"/>
    </xf>
    <xf numFmtId="44" fontId="0" fillId="0" borderId="17" xfId="0" applyNumberFormat="1" applyBorder="1" applyAlignment="1" applyProtection="1">
      <alignment vertical="center" wrapText="1"/>
      <protection locked="0"/>
    </xf>
    <xf numFmtId="44" fontId="0" fillId="0" borderId="17" xfId="0" applyNumberFormat="1" applyBorder="1" applyAlignment="1" applyProtection="1">
      <alignment horizontal="right" vertical="center" wrapText="1"/>
      <protection locked="0"/>
    </xf>
    <xf numFmtId="0" fontId="0" fillId="0" borderId="19" xfId="0" applyBorder="1" applyAlignment="1" applyProtection="1">
      <alignment horizontal="left" vertical="center" wrapText="1"/>
      <protection locked="0"/>
    </xf>
    <xf numFmtId="49" fontId="0" fillId="0" borderId="19" xfId="0" applyNumberFormat="1" applyBorder="1" applyAlignment="1" applyProtection="1">
      <alignment horizontal="center" vertical="center" wrapText="1"/>
      <protection locked="0"/>
    </xf>
    <xf numFmtId="165" fontId="0" fillId="0" borderId="19" xfId="0" applyNumberFormat="1" applyBorder="1" applyAlignment="1" applyProtection="1">
      <alignment horizontal="left" vertical="center" wrapText="1"/>
      <protection locked="0"/>
    </xf>
    <xf numFmtId="0" fontId="0" fillId="5" borderId="19" xfId="0" applyFill="1" applyBorder="1" applyAlignment="1" applyProtection="1">
      <alignment horizontal="left" vertical="center" wrapText="1"/>
      <protection locked="0"/>
    </xf>
    <xf numFmtId="44" fontId="0" fillId="0" borderId="19" xfId="0" applyNumberFormat="1" applyBorder="1" applyAlignment="1" applyProtection="1">
      <alignment horizontal="right" vertical="center" wrapText="1"/>
      <protection locked="0"/>
    </xf>
    <xf numFmtId="0" fontId="0" fillId="0" borderId="22" xfId="0" applyBorder="1" applyAlignment="1" applyProtection="1">
      <alignment horizontal="left" vertical="center" wrapText="1"/>
      <protection locked="0"/>
    </xf>
    <xf numFmtId="0" fontId="0" fillId="4" borderId="6" xfId="0"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7" xfId="0" applyBorder="1" applyAlignment="1" applyProtection="1">
      <alignment horizontal="left" vertical="center" wrapText="1"/>
      <protection locked="0"/>
    </xf>
    <xf numFmtId="49" fontId="0" fillId="3" borderId="19" xfId="0" applyNumberFormat="1" applyFill="1" applyBorder="1" applyAlignment="1" applyProtection="1">
      <alignment horizontal="center" vertical="center" wrapText="1"/>
      <protection locked="0"/>
    </xf>
    <xf numFmtId="0" fontId="0" fillId="2" borderId="19" xfId="0" applyFill="1" applyBorder="1" applyAlignment="1" applyProtection="1">
      <alignment horizontal="left" vertical="center" wrapText="1"/>
      <protection locked="0"/>
    </xf>
    <xf numFmtId="44" fontId="0" fillId="3" borderId="19" xfId="0" applyNumberFormat="1" applyFill="1" applyBorder="1" applyAlignment="1" applyProtection="1">
      <alignment horizontal="right" vertical="center" wrapText="1"/>
      <protection locked="0"/>
    </xf>
    <xf numFmtId="0" fontId="8" fillId="0" borderId="23" xfId="0" applyFont="1" applyBorder="1" applyAlignment="1">
      <alignment horizontal="center" vertical="center" wrapText="1"/>
    </xf>
    <xf numFmtId="14" fontId="8" fillId="0" borderId="23" xfId="0" applyNumberFormat="1" applyFont="1" applyBorder="1" applyAlignment="1">
      <alignment horizontal="center" vertical="center" wrapText="1"/>
    </xf>
    <xf numFmtId="44" fontId="8" fillId="0" borderId="23" xfId="1" applyFont="1" applyFill="1" applyBorder="1" applyAlignment="1" applyProtection="1">
      <alignment horizontal="center" vertical="center"/>
    </xf>
    <xf numFmtId="165" fontId="0" fillId="0" borderId="7" xfId="0" applyNumberFormat="1" applyBorder="1" applyAlignment="1" applyProtection="1">
      <alignment horizontal="left" vertical="center" wrapText="1"/>
      <protection locked="0"/>
    </xf>
    <xf numFmtId="0" fontId="14" fillId="4" borderId="8" xfId="0" applyFont="1" applyFill="1" applyBorder="1" applyAlignment="1">
      <alignment horizontal="center" vertical="center"/>
    </xf>
    <xf numFmtId="0" fontId="0" fillId="0" borderId="8" xfId="0" applyBorder="1" applyAlignment="1" applyProtection="1">
      <alignment horizontal="left" vertical="center" wrapText="1"/>
      <protection locked="0"/>
    </xf>
    <xf numFmtId="0" fontId="0" fillId="3" borderId="6" xfId="0" applyFill="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4" borderId="8" xfId="0" applyFill="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49" fontId="0" fillId="0" borderId="6" xfId="0" applyNumberFormat="1" applyBorder="1" applyAlignment="1" applyProtection="1">
      <alignment horizontal="left" vertical="center" wrapText="1"/>
      <protection locked="0"/>
    </xf>
    <xf numFmtId="165" fontId="0" fillId="3" borderId="6" xfId="0" applyNumberFormat="1" applyFill="1" applyBorder="1" applyAlignment="1" applyProtection="1">
      <alignment horizontal="left" vertical="center" wrapText="1"/>
      <protection locked="0"/>
    </xf>
    <xf numFmtId="165" fontId="0" fillId="0" borderId="6" xfId="0" applyNumberFormat="1" applyBorder="1" applyAlignment="1" applyProtection="1">
      <alignment horizontal="left" vertical="center" wrapText="1"/>
      <protection locked="0"/>
    </xf>
    <xf numFmtId="0" fontId="0" fillId="5" borderId="18" xfId="0"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44" fontId="0" fillId="0" borderId="8" xfId="0" applyNumberFormat="1" applyBorder="1" applyAlignment="1" applyProtection="1">
      <alignment horizontal="center" vertical="center" wrapText="1"/>
      <protection locked="0"/>
    </xf>
    <xf numFmtId="44" fontId="0" fillId="3" borderId="6" xfId="0" applyNumberFormat="1" applyFill="1" applyBorder="1" applyAlignment="1" applyProtection="1">
      <alignment horizontal="center" vertical="center" wrapText="1"/>
      <protection locked="0"/>
    </xf>
    <xf numFmtId="44" fontId="0" fillId="0" borderId="6" xfId="0" applyNumberFormat="1" applyBorder="1" applyAlignment="1" applyProtection="1">
      <alignment horizontal="center" vertical="center" wrapText="1"/>
      <protection locked="0"/>
    </xf>
    <xf numFmtId="44" fontId="0" fillId="3" borderId="7" xfId="0" applyNumberFormat="1" applyFill="1" applyBorder="1" applyAlignment="1" applyProtection="1">
      <alignment horizontal="center" vertical="center" wrapText="1"/>
      <protection locked="0"/>
    </xf>
    <xf numFmtId="0" fontId="4" fillId="0" borderId="0" xfId="0" applyFont="1" applyAlignment="1">
      <alignment vertical="center" wrapText="1"/>
    </xf>
    <xf numFmtId="0" fontId="0" fillId="4" borderId="6" xfId="0" applyFill="1" applyBorder="1" applyAlignment="1" applyProtection="1">
      <alignment horizontal="left" vertical="center" wrapText="1"/>
      <protection locked="0"/>
    </xf>
    <xf numFmtId="49" fontId="0" fillId="4" borderId="6" xfId="0" applyNumberFormat="1" applyFill="1" applyBorder="1" applyAlignment="1" applyProtection="1">
      <alignment horizontal="left" vertical="center" wrapText="1"/>
      <protection locked="0"/>
    </xf>
    <xf numFmtId="49" fontId="0" fillId="3" borderId="6" xfId="0" applyNumberFormat="1" applyFill="1" applyBorder="1" applyAlignment="1" applyProtection="1">
      <alignment horizontal="center" vertical="center" wrapText="1"/>
      <protection locked="0"/>
    </xf>
    <xf numFmtId="49" fontId="0" fillId="0" borderId="6" xfId="0" applyNumberFormat="1" applyBorder="1" applyAlignment="1" applyProtection="1">
      <alignment horizontal="center" vertical="center" wrapText="1"/>
      <protection locked="0"/>
    </xf>
    <xf numFmtId="49" fontId="0" fillId="0" borderId="7" xfId="0" applyNumberFormat="1" applyBorder="1" applyAlignment="1" applyProtection="1">
      <alignment horizontal="center" vertical="center" wrapText="1"/>
      <protection locked="0"/>
    </xf>
    <xf numFmtId="165" fontId="0" fillId="4" borderId="6" xfId="0" applyNumberFormat="1" applyFill="1" applyBorder="1" applyAlignment="1" applyProtection="1">
      <alignment horizontal="left" vertical="center" wrapText="1"/>
      <protection locked="0"/>
    </xf>
    <xf numFmtId="49" fontId="0" fillId="4" borderId="6" xfId="0" applyNumberFormat="1" applyFill="1" applyBorder="1" applyAlignment="1" applyProtection="1">
      <alignment horizontal="center" vertical="center" wrapText="1"/>
      <protection locked="0"/>
    </xf>
    <xf numFmtId="0" fontId="0" fillId="2" borderId="6" xfId="0" applyFill="1" applyBorder="1" applyAlignment="1" applyProtection="1">
      <alignment horizontal="left" vertical="center" wrapText="1"/>
      <protection locked="0"/>
    </xf>
    <xf numFmtId="0" fontId="0" fillId="5" borderId="6"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44" fontId="0" fillId="3" borderId="6" xfId="0" applyNumberFormat="1" applyFill="1" applyBorder="1" applyAlignment="1" applyProtection="1">
      <alignment vertical="center" wrapText="1"/>
      <protection locked="0"/>
    </xf>
    <xf numFmtId="44" fontId="0" fillId="4" borderId="6" xfId="0" applyNumberFormat="1" applyFill="1" applyBorder="1" applyAlignment="1" applyProtection="1">
      <alignment vertical="center" wrapText="1"/>
      <protection locked="0"/>
    </xf>
    <xf numFmtId="44" fontId="0" fillId="0" borderId="6" xfId="0" applyNumberFormat="1" applyBorder="1" applyAlignment="1" applyProtection="1">
      <alignment vertical="center" wrapText="1"/>
      <protection locked="0"/>
    </xf>
    <xf numFmtId="44" fontId="0" fillId="3" borderId="6" xfId="0" applyNumberFormat="1" applyFill="1" applyBorder="1" applyAlignment="1" applyProtection="1">
      <alignment horizontal="right" vertical="center" wrapText="1"/>
      <protection locked="0"/>
    </xf>
    <xf numFmtId="44" fontId="0" fillId="0" borderId="6" xfId="0" applyNumberFormat="1" applyBorder="1" applyAlignment="1" applyProtection="1">
      <alignment horizontal="right" vertical="center" wrapText="1"/>
      <protection locked="0"/>
    </xf>
    <xf numFmtId="44" fontId="0" fillId="0" borderId="7" xfId="0" applyNumberFormat="1" applyBorder="1" applyAlignment="1" applyProtection="1">
      <alignment horizontal="right" vertical="center" wrapText="1"/>
      <protection locked="0"/>
    </xf>
    <xf numFmtId="44" fontId="0" fillId="4" borderId="6" xfId="0" applyNumberFormat="1" applyFill="1" applyBorder="1" applyAlignment="1" applyProtection="1">
      <alignment horizontal="right" vertical="center" wrapText="1"/>
      <protection locked="0"/>
    </xf>
    <xf numFmtId="49" fontId="0" fillId="3" borderId="8" xfId="0" applyNumberFormat="1" applyFill="1" applyBorder="1" applyAlignment="1" applyProtection="1">
      <alignment horizontal="center" vertical="center" wrapText="1"/>
      <protection locked="0"/>
    </xf>
    <xf numFmtId="0" fontId="0" fillId="2" borderId="8"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44" fontId="0" fillId="3" borderId="8" xfId="0" applyNumberFormat="1" applyFill="1" applyBorder="1" applyAlignment="1" applyProtection="1">
      <alignment horizontal="right" vertical="center" wrapText="1"/>
      <protection locked="0"/>
    </xf>
    <xf numFmtId="0" fontId="8" fillId="4" borderId="8" xfId="0" applyFont="1" applyFill="1" applyBorder="1" applyAlignment="1">
      <alignment horizontal="center" vertical="center" wrapText="1"/>
    </xf>
    <xf numFmtId="44" fontId="8" fillId="0" borderId="8" xfId="1" applyFont="1" applyBorder="1" applyAlignment="1" applyProtection="1">
      <alignment horizontal="center" vertical="center"/>
    </xf>
    <xf numFmtId="0" fontId="8" fillId="4" borderId="23" xfId="0" applyFont="1" applyFill="1" applyBorder="1" applyAlignment="1">
      <alignment horizontal="center" vertical="center" wrapText="1"/>
    </xf>
    <xf numFmtId="14" fontId="8" fillId="4" borderId="23" xfId="0" applyNumberFormat="1" applyFont="1" applyFill="1" applyBorder="1" applyAlignment="1">
      <alignment horizontal="center" vertical="center" wrapText="1"/>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44" fontId="2" fillId="7" borderId="1" xfId="1" applyFont="1" applyFill="1" applyBorder="1" applyAlignment="1" applyProtection="1">
      <alignment horizontal="center" vertical="center"/>
    </xf>
    <xf numFmtId="44" fontId="2" fillId="7" borderId="8" xfId="1" applyFont="1" applyFill="1" applyBorder="1" applyAlignment="1" applyProtection="1">
      <alignment horizontal="center" vertical="center"/>
    </xf>
    <xf numFmtId="44" fontId="2" fillId="7" borderId="26" xfId="1" applyFont="1" applyFill="1" applyBorder="1" applyAlignment="1" applyProtection="1">
      <alignment horizontal="center" vertical="center"/>
    </xf>
    <xf numFmtId="49" fontId="8" fillId="4" borderId="23" xfId="1" applyNumberFormat="1" applyFont="1" applyFill="1" applyBorder="1" applyAlignment="1">
      <alignment horizontal="center" vertical="center" wrapText="1"/>
    </xf>
    <xf numFmtId="0" fontId="8" fillId="4" borderId="24" xfId="0" applyFont="1" applyFill="1" applyBorder="1" applyAlignment="1">
      <alignment horizontal="center" vertical="center" wrapText="1"/>
    </xf>
    <xf numFmtId="44" fontId="8" fillId="4" borderId="34" xfId="1" applyFont="1" applyFill="1" applyBorder="1" applyAlignment="1">
      <alignment horizontal="center" vertical="center" wrapText="1"/>
    </xf>
    <xf numFmtId="0" fontId="8" fillId="4" borderId="39" xfId="0" applyFont="1" applyFill="1" applyBorder="1" applyAlignment="1">
      <alignment horizontal="center" vertical="center" wrapText="1"/>
    </xf>
    <xf numFmtId="0" fontId="14" fillId="4" borderId="40" xfId="0" applyFont="1" applyFill="1" applyBorder="1" applyAlignment="1">
      <alignment horizontal="center" vertical="center"/>
    </xf>
    <xf numFmtId="0" fontId="0" fillId="0" borderId="3" xfId="0" applyBorder="1" applyAlignment="1" applyProtection="1">
      <alignment horizontal="left" vertical="center" wrapText="1"/>
      <protection locked="0"/>
    </xf>
    <xf numFmtId="0" fontId="0" fillId="0" borderId="36" xfId="0" applyBorder="1" applyAlignment="1">
      <alignment horizontal="center" vertical="center"/>
    </xf>
    <xf numFmtId="0" fontId="0" fillId="0" borderId="41" xfId="0" applyBorder="1" applyAlignment="1">
      <alignment horizontal="center" vertical="center"/>
    </xf>
    <xf numFmtId="165" fontId="0" fillId="3" borderId="6" xfId="0" applyNumberFormat="1" applyFill="1" applyBorder="1" applyAlignment="1" applyProtection="1">
      <alignment horizontal="center" vertical="center" wrapText="1"/>
      <protection locked="0"/>
    </xf>
    <xf numFmtId="165" fontId="0" fillId="0" borderId="6" xfId="0" applyNumberForma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44" fontId="0" fillId="5" borderId="6" xfId="0" applyNumberFormat="1" applyFill="1" applyBorder="1" applyAlignment="1" applyProtection="1">
      <alignment horizontal="left" vertical="center" wrapText="1"/>
      <protection locked="0"/>
    </xf>
    <xf numFmtId="44" fontId="0" fillId="2" borderId="6" xfId="0" applyNumberFormat="1" applyFill="1" applyBorder="1" applyAlignment="1" applyProtection="1">
      <alignment horizontal="left" vertical="center" wrapText="1"/>
      <protection locked="0"/>
    </xf>
    <xf numFmtId="49" fontId="0" fillId="0" borderId="6" xfId="0" applyNumberFormat="1" applyBorder="1" applyAlignment="1" applyProtection="1">
      <alignment horizontal="right" vertical="center" wrapText="1"/>
      <protection locked="0"/>
    </xf>
    <xf numFmtId="49" fontId="0" fillId="3" borderId="6" xfId="0" applyNumberFormat="1" applyFill="1" applyBorder="1" applyAlignment="1" applyProtection="1">
      <alignment horizontal="right" vertical="center" wrapText="1"/>
      <protection locked="0"/>
    </xf>
    <xf numFmtId="49" fontId="0" fillId="4" borderId="6" xfId="0" applyNumberFormat="1" applyFill="1" applyBorder="1" applyAlignment="1" applyProtection="1">
      <alignment horizontal="right" vertical="center" wrapText="1"/>
      <protection locked="0"/>
    </xf>
    <xf numFmtId="49" fontId="0" fillId="4" borderId="8" xfId="0" applyNumberFormat="1" applyFill="1" applyBorder="1" applyAlignment="1" applyProtection="1">
      <alignment horizontal="left" vertical="center" wrapText="1"/>
      <protection locked="0"/>
    </xf>
    <xf numFmtId="165" fontId="0" fillId="0" borderId="8" xfId="0" applyNumberFormat="1" applyBorder="1" applyAlignment="1" applyProtection="1">
      <alignment horizontal="left" vertical="center" wrapText="1"/>
      <protection locked="0"/>
    </xf>
    <xf numFmtId="44" fontId="0" fillId="5" borderId="22" xfId="0" applyNumberFormat="1" applyFill="1" applyBorder="1" applyAlignment="1" applyProtection="1">
      <alignment vertical="center" wrapText="1"/>
      <protection locked="0"/>
    </xf>
    <xf numFmtId="44" fontId="0" fillId="2" borderId="0" xfId="0" applyNumberFormat="1" applyFill="1" applyAlignment="1" applyProtection="1">
      <alignment vertical="center" wrapText="1"/>
      <protection locked="0"/>
    </xf>
    <xf numFmtId="44" fontId="0" fillId="5" borderId="0" xfId="0" applyNumberFormat="1" applyFill="1" applyAlignment="1" applyProtection="1">
      <alignment vertical="center" wrapText="1"/>
      <protection locked="0"/>
    </xf>
    <xf numFmtId="44" fontId="0" fillId="2" borderId="21" xfId="0" applyNumberFormat="1" applyFill="1" applyBorder="1" applyAlignment="1" applyProtection="1">
      <alignment vertical="center" wrapText="1"/>
      <protection locked="0"/>
    </xf>
    <xf numFmtId="44" fontId="0" fillId="0" borderId="22" xfId="0" applyNumberFormat="1" applyBorder="1" applyAlignment="1" applyProtection="1">
      <alignment horizontal="center" vertical="center"/>
      <protection locked="0"/>
    </xf>
    <xf numFmtId="44" fontId="0" fillId="3" borderId="0" xfId="0" applyNumberFormat="1" applyFill="1" applyAlignment="1" applyProtection="1">
      <alignment horizontal="center" vertical="center"/>
      <protection locked="0"/>
    </xf>
    <xf numFmtId="0" fontId="8" fillId="4" borderId="40" xfId="0" applyFont="1" applyFill="1" applyBorder="1" applyAlignment="1">
      <alignment horizontal="center" vertical="center" wrapText="1"/>
    </xf>
    <xf numFmtId="49" fontId="0" fillId="0" borderId="35" xfId="0" applyNumberFormat="1" applyBorder="1" applyAlignment="1" applyProtection="1">
      <alignment horizontal="center" vertical="center" wrapText="1"/>
      <protection locked="0"/>
    </xf>
    <xf numFmtId="49" fontId="0" fillId="3" borderId="36" xfId="0" applyNumberFormat="1" applyFill="1" applyBorder="1" applyAlignment="1" applyProtection="1">
      <alignment horizontal="center" vertical="center" wrapText="1"/>
      <protection locked="0"/>
    </xf>
    <xf numFmtId="49" fontId="0" fillId="0" borderId="36" xfId="0" applyNumberFormat="1" applyBorder="1" applyAlignment="1" applyProtection="1">
      <alignment horizontal="center" vertical="center" wrapText="1"/>
      <protection locked="0"/>
    </xf>
    <xf numFmtId="49" fontId="0" fillId="3" borderId="37" xfId="0" applyNumberFormat="1" applyFill="1" applyBorder="1" applyAlignment="1" applyProtection="1">
      <alignment horizontal="center" vertical="center" wrapText="1"/>
      <protection locked="0"/>
    </xf>
    <xf numFmtId="0" fontId="3" fillId="7" borderId="3" xfId="0" applyFont="1" applyFill="1" applyBorder="1" applyAlignment="1">
      <alignment horizontal="center" vertical="center"/>
    </xf>
    <xf numFmtId="0" fontId="5" fillId="4" borderId="7" xfId="0" applyFont="1" applyFill="1" applyBorder="1" applyAlignment="1">
      <alignment horizontal="right" vertical="center" wrapText="1"/>
    </xf>
    <xf numFmtId="0" fontId="5" fillId="4" borderId="6" xfId="0" applyFont="1" applyFill="1" applyBorder="1" applyAlignment="1">
      <alignment horizontal="right" vertical="center" wrapText="1"/>
    </xf>
    <xf numFmtId="164" fontId="0" fillId="0" borderId="45" xfId="0" applyNumberFormat="1" applyBorder="1" applyAlignment="1">
      <alignment horizontal="center" vertical="center"/>
    </xf>
    <xf numFmtId="0" fontId="5" fillId="0" borderId="46" xfId="0" applyFont="1" applyBorder="1" applyAlignment="1">
      <alignment horizontal="right" vertical="center" wrapText="1"/>
    </xf>
    <xf numFmtId="0" fontId="2" fillId="0" borderId="7" xfId="0" applyFont="1" applyBorder="1" applyAlignment="1">
      <alignment horizontal="right" vertical="center"/>
    </xf>
    <xf numFmtId="0" fontId="3" fillId="7" borderId="2" xfId="0" applyFont="1" applyFill="1" applyBorder="1" applyAlignment="1">
      <alignment horizontal="center" vertical="center"/>
    </xf>
    <xf numFmtId="44" fontId="0" fillId="3" borderId="0" xfId="0" applyNumberFormat="1" applyFill="1" applyAlignment="1" applyProtection="1">
      <alignment horizontal="right" vertical="center" wrapText="1"/>
      <protection locked="0"/>
    </xf>
    <xf numFmtId="0" fontId="2" fillId="7" borderId="47" xfId="0" applyFont="1" applyFill="1" applyBorder="1" applyAlignment="1">
      <alignment horizontal="center" vertical="center"/>
    </xf>
    <xf numFmtId="0" fontId="2" fillId="7" borderId="48" xfId="0" applyFont="1" applyFill="1" applyBorder="1" applyAlignment="1">
      <alignment horizontal="center" vertical="center" wrapText="1"/>
    </xf>
    <xf numFmtId="164" fontId="2" fillId="7" borderId="48" xfId="0" applyNumberFormat="1" applyFont="1" applyFill="1" applyBorder="1" applyAlignment="1">
      <alignment horizontal="center" vertical="center" wrapText="1"/>
    </xf>
    <xf numFmtId="44" fontId="2" fillId="7" borderId="27" xfId="1" applyFont="1" applyFill="1" applyBorder="1" applyAlignment="1" applyProtection="1">
      <alignment horizontal="center" vertical="center"/>
    </xf>
    <xf numFmtId="0" fontId="3"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14" fontId="4" fillId="0" borderId="2" xfId="0" applyNumberFormat="1" applyFont="1" applyBorder="1" applyAlignment="1">
      <alignment horizontal="center" vertical="center" wrapText="1"/>
    </xf>
    <xf numFmtId="14" fontId="4" fillId="0" borderId="0" xfId="0" applyNumberFormat="1" applyFont="1" applyAlignment="1">
      <alignment horizontal="center" vertical="center" wrapText="1"/>
    </xf>
    <xf numFmtId="0" fontId="0" fillId="3" borderId="21" xfId="0" applyFill="1" applyBorder="1" applyAlignment="1" applyProtection="1">
      <alignment horizontal="left" vertical="center" wrapText="1"/>
      <protection locked="0"/>
    </xf>
    <xf numFmtId="0" fontId="10" fillId="0" borderId="8" xfId="0" applyFont="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166" fontId="0" fillId="0" borderId="2" xfId="0" applyNumberFormat="1" applyBorder="1" applyAlignment="1" applyProtection="1">
      <alignment horizontal="center" vertical="center" wrapText="1"/>
      <protection locked="0"/>
    </xf>
    <xf numFmtId="0" fontId="0" fillId="0" borderId="21" xfId="0" applyBorder="1" applyAlignment="1">
      <alignment horizontal="left" vertical="center" wrapText="1"/>
    </xf>
    <xf numFmtId="0" fontId="0" fillId="0" borderId="21" xfId="0" applyBorder="1" applyAlignment="1">
      <alignment horizontal="center" vertical="center" wrapText="1"/>
    </xf>
    <xf numFmtId="44" fontId="0" fillId="0" borderId="21" xfId="0" applyNumberFormat="1" applyBorder="1" applyAlignment="1">
      <alignment horizontal="center" vertical="center"/>
    </xf>
    <xf numFmtId="0" fontId="9" fillId="5" borderId="21" xfId="0" applyFont="1" applyFill="1" applyBorder="1" applyAlignment="1">
      <alignment horizontal="left" vertical="center" wrapText="1"/>
    </xf>
    <xf numFmtId="164" fontId="12" fillId="0" borderId="20" xfId="0" applyNumberFormat="1" applyFont="1" applyBorder="1" applyAlignment="1">
      <alignment vertical="center"/>
    </xf>
    <xf numFmtId="44" fontId="0" fillId="0" borderId="0" xfId="0" applyNumberFormat="1" applyAlignment="1">
      <alignment horizontal="center" vertical="center"/>
    </xf>
    <xf numFmtId="0" fontId="0" fillId="5" borderId="0" xfId="0" applyFill="1" applyAlignment="1">
      <alignment horizontal="left" vertical="center" wrapText="1"/>
    </xf>
    <xf numFmtId="49" fontId="0" fillId="0" borderId="0" xfId="0" applyNumberFormat="1" applyAlignment="1">
      <alignment vertical="center"/>
    </xf>
    <xf numFmtId="14" fontId="0" fillId="0" borderId="0" xfId="0" applyNumberFormat="1" applyAlignment="1">
      <alignment horizontal="right" vertical="center"/>
    </xf>
    <xf numFmtId="0" fontId="3" fillId="0" borderId="0" xfId="0" applyFont="1" applyAlignment="1">
      <alignment vertical="top" wrapText="1"/>
    </xf>
    <xf numFmtId="0" fontId="0" fillId="0" borderId="21" xfId="0" applyBorder="1" applyAlignment="1">
      <alignment horizontal="center" vertical="center"/>
    </xf>
    <xf numFmtId="0" fontId="0" fillId="5" borderId="21" xfId="0" applyFill="1" applyBorder="1" applyAlignment="1">
      <alignment horizontal="left" vertical="center" wrapText="1"/>
    </xf>
    <xf numFmtId="49" fontId="0" fillId="0" borderId="21" xfId="0" applyNumberFormat="1" applyBorder="1" applyAlignment="1">
      <alignment vertical="center"/>
    </xf>
    <xf numFmtId="14" fontId="0" fillId="0" borderId="21" xfId="0" applyNumberFormat="1" applyBorder="1" applyAlignment="1">
      <alignment horizontal="right" vertical="center"/>
    </xf>
    <xf numFmtId="0" fontId="3" fillId="0" borderId="21" xfId="0" applyFont="1" applyBorder="1" applyAlignment="1">
      <alignment vertical="top" wrapText="1"/>
    </xf>
    <xf numFmtId="0" fontId="2" fillId="7" borderId="6" xfId="0" applyFont="1" applyFill="1" applyBorder="1" applyAlignment="1">
      <alignment horizontal="center" vertical="center"/>
    </xf>
    <xf numFmtId="0" fontId="2" fillId="7" borderId="6" xfId="0" applyFont="1" applyFill="1" applyBorder="1" applyAlignment="1">
      <alignment horizontal="center" vertical="center" wrapText="1"/>
    </xf>
    <xf numFmtId="164" fontId="2" fillId="7" borderId="8" xfId="0" applyNumberFormat="1" applyFont="1" applyFill="1" applyBorder="1" applyAlignment="1">
      <alignment horizontal="center" vertical="center" wrapText="1"/>
    </xf>
    <xf numFmtId="9" fontId="0" fillId="0" borderId="2" xfId="0" applyNumberFormat="1" applyBorder="1" applyAlignment="1">
      <alignment horizontal="center" vertical="center"/>
    </xf>
    <xf numFmtId="9" fontId="0" fillId="3" borderId="2" xfId="0" applyNumberFormat="1" applyFill="1" applyBorder="1" applyAlignment="1">
      <alignment horizontal="center" vertical="center"/>
    </xf>
    <xf numFmtId="9" fontId="0" fillId="3" borderId="19" xfId="0" applyNumberFormat="1" applyFill="1" applyBorder="1" applyAlignment="1">
      <alignment horizontal="center" vertical="center"/>
    </xf>
    <xf numFmtId="9" fontId="0" fillId="0" borderId="17" xfId="0" applyNumberFormat="1" applyBorder="1" applyAlignment="1">
      <alignment horizontal="center" vertical="center"/>
    </xf>
    <xf numFmtId="9" fontId="0" fillId="3" borderId="36" xfId="0" applyNumberFormat="1" applyFill="1" applyBorder="1" applyAlignment="1">
      <alignment horizontal="center" vertical="center"/>
    </xf>
    <xf numFmtId="9" fontId="0" fillId="0" borderId="19" xfId="0" applyNumberFormat="1" applyBorder="1" applyAlignment="1">
      <alignment horizontal="center" vertical="center"/>
    </xf>
    <xf numFmtId="49" fontId="1" fillId="0" borderId="8" xfId="1"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49" fontId="1" fillId="0" borderId="6" xfId="1" applyNumberFormat="1" applyFont="1" applyBorder="1" applyAlignment="1" applyProtection="1">
      <alignment horizontal="left" vertical="center" wrapText="1"/>
      <protection locked="0"/>
    </xf>
    <xf numFmtId="49" fontId="0" fillId="0" borderId="7" xfId="0" applyNumberFormat="1" applyBorder="1" applyAlignment="1" applyProtection="1">
      <alignment horizontal="left" vertical="center" wrapText="1"/>
      <protection locked="0"/>
    </xf>
    <xf numFmtId="0" fontId="9" fillId="5" borderId="21" xfId="0" applyFont="1" applyFill="1" applyBorder="1" applyAlignment="1">
      <alignment vertical="center" wrapText="1"/>
    </xf>
    <xf numFmtId="164" fontId="12" fillId="0" borderId="7" xfId="0" applyNumberFormat="1" applyFont="1" applyBorder="1" applyAlignment="1">
      <alignment vertical="center"/>
    </xf>
    <xf numFmtId="9" fontId="0" fillId="4" borderId="2" xfId="0" applyNumberFormat="1" applyFill="1" applyBorder="1" applyAlignment="1">
      <alignment horizontal="center" vertical="center"/>
    </xf>
    <xf numFmtId="0" fontId="0" fillId="0" borderId="28" xfId="0" applyBorder="1" applyAlignment="1">
      <alignment horizontal="left" vertical="center" wrapText="1"/>
    </xf>
    <xf numFmtId="9" fontId="0" fillId="0" borderId="8" xfId="0" applyNumberFormat="1" applyBorder="1" applyAlignment="1">
      <alignment horizontal="center" vertical="center"/>
    </xf>
    <xf numFmtId="9" fontId="0" fillId="3" borderId="6" xfId="0" applyNumberFormat="1" applyFill="1" applyBorder="1" applyAlignment="1">
      <alignment horizontal="center" vertical="center"/>
    </xf>
    <xf numFmtId="9" fontId="0" fillId="0" borderId="6" xfId="0" applyNumberFormat="1" applyBorder="1" applyAlignment="1">
      <alignment horizontal="center" vertical="center"/>
    </xf>
    <xf numFmtId="9" fontId="0" fillId="3" borderId="7" xfId="0" applyNumberFormat="1" applyFill="1" applyBorder="1" applyAlignment="1">
      <alignment horizontal="center" vertical="center"/>
    </xf>
    <xf numFmtId="0" fontId="2" fillId="7" borderId="25" xfId="0" applyFont="1" applyFill="1" applyBorder="1" applyAlignment="1">
      <alignment horizontal="center" vertical="center"/>
    </xf>
    <xf numFmtId="0" fontId="9" fillId="5" borderId="0" xfId="0" applyFont="1" applyFill="1" applyAlignment="1">
      <alignment vertical="center" wrapText="1"/>
    </xf>
    <xf numFmtId="0" fontId="9" fillId="5" borderId="0" xfId="0" applyFont="1" applyFill="1" applyAlignment="1">
      <alignment horizontal="right" vertical="center" wrapText="1"/>
    </xf>
    <xf numFmtId="164" fontId="12" fillId="0" borderId="0" xfId="0" applyNumberFormat="1" applyFont="1" applyAlignment="1">
      <alignment vertical="center"/>
    </xf>
    <xf numFmtId="9" fontId="0" fillId="0" borderId="7" xfId="0" applyNumberFormat="1" applyBorder="1" applyAlignment="1">
      <alignment horizontal="center" vertical="center"/>
    </xf>
    <xf numFmtId="9" fontId="0" fillId="3" borderId="8" xfId="0" applyNumberFormat="1" applyFill="1" applyBorder="1" applyAlignment="1">
      <alignment horizontal="center" vertical="center"/>
    </xf>
    <xf numFmtId="9" fontId="0" fillId="4" borderId="6" xfId="0" applyNumberFormat="1" applyFill="1" applyBorder="1" applyAlignment="1">
      <alignment horizontal="center" vertical="center"/>
    </xf>
    <xf numFmtId="49" fontId="8" fillId="4" borderId="8" xfId="0" applyNumberFormat="1" applyFont="1" applyFill="1" applyBorder="1" applyAlignment="1">
      <alignment horizontal="center" vertical="center" wrapText="1"/>
    </xf>
    <xf numFmtId="49" fontId="0" fillId="0" borderId="21" xfId="0" applyNumberFormat="1" applyBorder="1" applyAlignment="1">
      <alignment horizontal="center" vertical="center"/>
    </xf>
    <xf numFmtId="49" fontId="0" fillId="0" borderId="0" xfId="0" applyNumberFormat="1" applyAlignment="1">
      <alignment horizontal="center" vertical="center"/>
    </xf>
    <xf numFmtId="0" fontId="4" fillId="5" borderId="0" xfId="0" applyFont="1" applyFill="1" applyAlignment="1">
      <alignment vertical="center" wrapText="1"/>
    </xf>
    <xf numFmtId="0" fontId="2" fillId="7" borderId="26" xfId="0" applyFont="1" applyFill="1" applyBorder="1" applyAlignment="1">
      <alignment horizontal="center" vertical="center"/>
    </xf>
    <xf numFmtId="0" fontId="2" fillId="7" borderId="26" xfId="0" applyFont="1" applyFill="1" applyBorder="1" applyAlignment="1">
      <alignment horizontal="center" vertical="center" wrapText="1"/>
    </xf>
    <xf numFmtId="164" fontId="2" fillId="7" borderId="26" xfId="0" applyNumberFormat="1" applyFont="1" applyFill="1" applyBorder="1" applyAlignment="1">
      <alignment horizontal="center" vertical="center" wrapText="1"/>
    </xf>
    <xf numFmtId="9" fontId="0" fillId="0" borderId="36" xfId="0" applyNumberFormat="1" applyBorder="1" applyAlignment="1">
      <alignment horizontal="center" vertical="center" wrapText="1"/>
    </xf>
    <xf numFmtId="9" fontId="0" fillId="3" borderId="36" xfId="0" applyNumberFormat="1" applyFill="1" applyBorder="1" applyAlignment="1">
      <alignment horizontal="center" vertical="center" wrapText="1"/>
    </xf>
    <xf numFmtId="9" fontId="0" fillId="4" borderId="36" xfId="0" applyNumberFormat="1" applyFill="1" applyBorder="1" applyAlignment="1">
      <alignment horizontal="center" vertical="center" wrapText="1"/>
    </xf>
    <xf numFmtId="44" fontId="4" fillId="5" borderId="26" xfId="0" applyNumberFormat="1" applyFont="1" applyFill="1" applyBorder="1" applyAlignment="1">
      <alignment vertical="center" wrapText="1"/>
    </xf>
    <xf numFmtId="0" fontId="2" fillId="7" borderId="41" xfId="0" applyFont="1" applyFill="1" applyBorder="1" applyAlignment="1">
      <alignment horizontal="center" vertical="center"/>
    </xf>
    <xf numFmtId="0" fontId="0" fillId="0" borderId="38" xfId="0" applyBorder="1" applyAlignment="1">
      <alignment horizontal="center" vertical="center"/>
    </xf>
    <xf numFmtId="0" fontId="0" fillId="0" borderId="28" xfId="0" applyBorder="1" applyAlignment="1">
      <alignment horizontal="center" vertical="center" wrapText="1"/>
    </xf>
    <xf numFmtId="44" fontId="0" fillId="0" borderId="28" xfId="0" applyNumberFormat="1" applyBorder="1" applyAlignment="1">
      <alignment horizontal="center" vertical="center"/>
    </xf>
    <xf numFmtId="0" fontId="9" fillId="5" borderId="28" xfId="0" applyFont="1" applyFill="1" applyBorder="1" applyAlignment="1">
      <alignment vertical="center" wrapText="1"/>
    </xf>
    <xf numFmtId="0" fontId="3" fillId="2" borderId="44" xfId="0" applyFont="1" applyFill="1" applyBorder="1" applyAlignment="1">
      <alignment horizontal="center" vertical="center" wrapText="1"/>
    </xf>
    <xf numFmtId="0" fontId="2" fillId="7" borderId="37" xfId="0" applyFont="1" applyFill="1" applyBorder="1" applyAlignment="1">
      <alignment horizontal="center" vertical="center"/>
    </xf>
    <xf numFmtId="49" fontId="8" fillId="4" borderId="23" xfId="1" applyNumberFormat="1" applyFont="1" applyFill="1" applyBorder="1" applyAlignment="1" applyProtection="1">
      <alignment horizontal="center" vertical="center" wrapText="1"/>
    </xf>
    <xf numFmtId="44" fontId="8" fillId="4" borderId="34" xfId="1" applyFont="1" applyFill="1" applyBorder="1" applyAlignment="1" applyProtection="1">
      <alignment horizontal="center" vertical="center" wrapText="1"/>
    </xf>
    <xf numFmtId="0" fontId="6" fillId="3" borderId="26"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0" borderId="26" xfId="0" applyFont="1" applyBorder="1" applyAlignment="1">
      <alignment horizontal="center" vertical="center" wrapText="1"/>
    </xf>
    <xf numFmtId="0" fontId="0" fillId="0" borderId="4" xfId="0" applyBorder="1" applyAlignment="1">
      <alignment horizontal="center" vertical="center"/>
    </xf>
    <xf numFmtId="0" fontId="0" fillId="0" borderId="49" xfId="0" applyBorder="1" applyAlignment="1">
      <alignment horizontal="left" vertical="center" wrapText="1"/>
    </xf>
    <xf numFmtId="0" fontId="0" fillId="0" borderId="49" xfId="0" applyBorder="1" applyAlignment="1">
      <alignment horizontal="center" vertical="center" wrapText="1"/>
    </xf>
    <xf numFmtId="44" fontId="0" fillId="0" borderId="49" xfId="0" applyNumberFormat="1" applyBorder="1" applyAlignment="1">
      <alignment horizontal="center" vertical="center"/>
    </xf>
    <xf numFmtId="0" fontId="9" fillId="5" borderId="49" xfId="0" applyFont="1" applyFill="1" applyBorder="1" applyAlignment="1">
      <alignment horizontal="left" vertical="center" wrapText="1"/>
    </xf>
    <xf numFmtId="0" fontId="9" fillId="5" borderId="49" xfId="0" applyFont="1" applyFill="1" applyBorder="1" applyAlignment="1">
      <alignment vertical="center" wrapText="1"/>
    </xf>
    <xf numFmtId="44" fontId="4" fillId="5" borderId="44" xfId="0" applyNumberFormat="1" applyFont="1" applyFill="1" applyBorder="1" applyAlignment="1">
      <alignment vertical="center" wrapText="1"/>
    </xf>
    <xf numFmtId="164" fontId="0" fillId="4" borderId="18" xfId="1" applyNumberFormat="1" applyFont="1" applyFill="1" applyBorder="1" applyAlignment="1" applyProtection="1">
      <alignment horizontal="center" vertical="center"/>
    </xf>
    <xf numFmtId="164" fontId="0" fillId="4" borderId="1" xfId="1" applyNumberFormat="1" applyFont="1" applyFill="1" applyBorder="1" applyAlignment="1" applyProtection="1">
      <alignment horizontal="center" vertical="center"/>
    </xf>
    <xf numFmtId="164" fontId="0" fillId="4" borderId="20" xfId="1" applyNumberFormat="1" applyFont="1" applyFill="1" applyBorder="1" applyAlignment="1" applyProtection="1">
      <alignment horizontal="center" vertical="center"/>
    </xf>
    <xf numFmtId="0" fontId="9" fillId="5" borderId="20" xfId="0" applyFont="1" applyFill="1" applyBorder="1" applyAlignment="1">
      <alignment vertical="center" wrapText="1"/>
    </xf>
    <xf numFmtId="164" fontId="12" fillId="0" borderId="1" xfId="0" applyNumberFormat="1" applyFont="1" applyBorder="1" applyAlignment="1">
      <alignment vertical="center"/>
    </xf>
    <xf numFmtId="164" fontId="1" fillId="4" borderId="1" xfId="1" applyNumberFormat="1" applyFont="1" applyFill="1" applyBorder="1" applyAlignment="1" applyProtection="1">
      <alignment horizontal="center" vertical="center"/>
    </xf>
    <xf numFmtId="0" fontId="2" fillId="3" borderId="1" xfId="0" applyFont="1" applyFill="1" applyBorder="1" applyAlignment="1">
      <alignment horizontal="right" vertical="center" wrapText="1"/>
    </xf>
    <xf numFmtId="164" fontId="2" fillId="3" borderId="1" xfId="0" applyNumberFormat="1" applyFont="1" applyFill="1" applyBorder="1" applyAlignment="1">
      <alignment horizontal="center" vertical="center"/>
    </xf>
    <xf numFmtId="0" fontId="5" fillId="4" borderId="1" xfId="0" applyFont="1" applyFill="1" applyBorder="1" applyAlignment="1">
      <alignment horizontal="right" vertical="center" wrapText="1"/>
    </xf>
    <xf numFmtId="164" fontId="2" fillId="3" borderId="0" xfId="0" applyNumberFormat="1" applyFont="1" applyFill="1" applyAlignment="1">
      <alignment horizontal="center" vertical="center"/>
    </xf>
    <xf numFmtId="0" fontId="5" fillId="4" borderId="26" xfId="0" applyFont="1" applyFill="1" applyBorder="1" applyAlignment="1">
      <alignment horizontal="right" vertical="center" wrapText="1"/>
    </xf>
    <xf numFmtId="0" fontId="2" fillId="3" borderId="8" xfId="0" applyFont="1" applyFill="1" applyBorder="1" applyAlignment="1">
      <alignment horizontal="right" vertical="center" wrapText="1"/>
    </xf>
    <xf numFmtId="164" fontId="2" fillId="3" borderId="8" xfId="0" applyNumberFormat="1" applyFont="1" applyFill="1" applyBorder="1" applyAlignment="1">
      <alignment horizontal="center" vertical="center"/>
    </xf>
    <xf numFmtId="0" fontId="9" fillId="0" borderId="0" xfId="0" applyFont="1" applyAlignment="1">
      <alignment horizontal="center" vertical="center"/>
    </xf>
    <xf numFmtId="0" fontId="4" fillId="7" borderId="36" xfId="0" applyFont="1" applyFill="1" applyBorder="1" applyAlignment="1">
      <alignment horizontal="center" vertical="center" wrapText="1"/>
    </xf>
    <xf numFmtId="164" fontId="2" fillId="3" borderId="1" xfId="1" applyNumberFormat="1" applyFont="1" applyFill="1" applyBorder="1" applyAlignment="1" applyProtection="1">
      <alignment horizontal="center" vertical="center"/>
    </xf>
    <xf numFmtId="0" fontId="0" fillId="4" borderId="37" xfId="0" applyFill="1" applyBorder="1" applyAlignment="1">
      <alignment horizontal="right" vertical="center" wrapText="1"/>
    </xf>
    <xf numFmtId="164" fontId="0" fillId="4" borderId="3" xfId="0" applyNumberFormat="1" applyFill="1" applyBorder="1" applyAlignment="1">
      <alignment horizontal="center" vertical="center"/>
    </xf>
    <xf numFmtId="164" fontId="0" fillId="4" borderId="1" xfId="0" applyNumberFormat="1" applyFill="1" applyBorder="1" applyAlignment="1">
      <alignment horizontal="center" vertical="center"/>
    </xf>
    <xf numFmtId="0" fontId="4" fillId="4" borderId="8" xfId="0" applyFont="1" applyFill="1" applyBorder="1" applyAlignment="1">
      <alignment horizontal="right" vertical="center"/>
    </xf>
    <xf numFmtId="164" fontId="4" fillId="0" borderId="8" xfId="0" applyNumberFormat="1" applyFont="1" applyBorder="1" applyAlignment="1">
      <alignment horizontal="center" vertical="center"/>
    </xf>
    <xf numFmtId="0" fontId="4" fillId="7" borderId="53" xfId="0" applyFont="1" applyFill="1" applyBorder="1" applyAlignment="1">
      <alignment horizontal="center" vertical="center" wrapText="1"/>
    </xf>
    <xf numFmtId="0" fontId="4" fillId="7" borderId="54" xfId="0" applyFont="1" applyFill="1" applyBorder="1" applyAlignment="1">
      <alignment horizontal="center" vertical="center"/>
    </xf>
    <xf numFmtId="0" fontId="0" fillId="0" borderId="1" xfId="0" applyBorder="1" applyAlignment="1">
      <alignment horizontal="right"/>
    </xf>
    <xf numFmtId="164" fontId="0" fillId="0" borderId="1" xfId="0" applyNumberFormat="1" applyBorder="1"/>
    <xf numFmtId="164" fontId="0" fillId="0" borderId="1" xfId="1" applyNumberFormat="1" applyFont="1" applyBorder="1" applyProtection="1"/>
    <xf numFmtId="0" fontId="4" fillId="4" borderId="51" xfId="0" applyFont="1" applyFill="1" applyBorder="1" applyAlignment="1">
      <alignment horizontal="right" vertical="center"/>
    </xf>
    <xf numFmtId="164" fontId="4" fillId="0" borderId="52"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3" fontId="2" fillId="4" borderId="6" xfId="1" applyNumberFormat="1" applyFont="1" applyFill="1" applyBorder="1" applyAlignment="1" applyProtection="1">
      <alignment horizontal="center" vertical="center"/>
    </xf>
    <xf numFmtId="1" fontId="2" fillId="4" borderId="1" xfId="1" applyNumberFormat="1" applyFont="1" applyFill="1" applyBorder="1" applyAlignment="1" applyProtection="1">
      <alignment horizontal="center" vertical="center"/>
    </xf>
    <xf numFmtId="0" fontId="9" fillId="0" borderId="0" xfId="0" applyFont="1" applyAlignment="1">
      <alignment horizont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13" fillId="0" borderId="21" xfId="0" applyFont="1" applyBorder="1" applyAlignment="1">
      <alignment horizontal="left"/>
    </xf>
    <xf numFmtId="0" fontId="7" fillId="7" borderId="9" xfId="0" applyFont="1" applyFill="1" applyBorder="1" applyAlignment="1">
      <alignment horizontal="center" vertical="center"/>
    </xf>
    <xf numFmtId="0" fontId="7" fillId="7" borderId="10"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5" borderId="43" xfId="0" applyFont="1" applyFill="1" applyBorder="1" applyAlignment="1">
      <alignment horizontal="right" vertical="center" wrapText="1"/>
    </xf>
    <xf numFmtId="0" fontId="4" fillId="5" borderId="42" xfId="0" applyFont="1" applyFill="1" applyBorder="1" applyAlignment="1">
      <alignment horizontal="righ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2" fillId="3" borderId="38" xfId="0" applyFont="1" applyFill="1" applyBorder="1" applyAlignment="1">
      <alignment horizontal="center" vertical="center"/>
    </xf>
    <xf numFmtId="0" fontId="2" fillId="3" borderId="29" xfId="0" applyFont="1" applyFill="1" applyBorder="1" applyAlignment="1">
      <alignment horizontal="center" vertical="center"/>
    </xf>
    <xf numFmtId="0" fontId="4" fillId="5" borderId="28" xfId="0" applyFont="1" applyFill="1" applyBorder="1" applyAlignment="1">
      <alignment horizontal="right" vertical="center" wrapText="1"/>
    </xf>
    <xf numFmtId="0" fontId="4" fillId="5" borderId="0" xfId="0" applyFont="1" applyFill="1" applyAlignment="1">
      <alignment horizontal="center" vertical="center" wrapText="1"/>
    </xf>
    <xf numFmtId="0" fontId="0" fillId="5" borderId="0" xfId="0" applyFill="1" applyAlignment="1">
      <alignment horizontal="center" vertical="center" wrapText="1"/>
    </xf>
    <xf numFmtId="0" fontId="4" fillId="5" borderId="49" xfId="0" applyFont="1" applyFill="1" applyBorder="1" applyAlignment="1">
      <alignment horizontal="right" vertical="center" wrapText="1"/>
    </xf>
    <xf numFmtId="0" fontId="4" fillId="5" borderId="50" xfId="0" applyFont="1" applyFill="1" applyBorder="1" applyAlignment="1">
      <alignment horizontal="right" vertical="center" wrapText="1"/>
    </xf>
  </cellXfs>
  <cellStyles count="3">
    <cellStyle name="Currency" xfId="1" builtinId="4"/>
    <cellStyle name="Normal" xfId="0" builtinId="0"/>
    <cellStyle name="Normal 2" xfId="2" xr:uid="{00000000-0005-0000-0000-000002000000}"/>
  </cellStyles>
  <dxfs count="12">
    <dxf>
      <font>
        <b val="0"/>
        <strike val="0"/>
        <outline val="0"/>
        <shadow val="0"/>
        <u val="none"/>
        <vertAlign val="baseline"/>
        <sz val="11"/>
        <name val="Calibri"/>
        <scheme val="minor"/>
      </font>
      <fill>
        <patternFill patternType="none">
          <fgColor indexed="64"/>
          <bgColor auto="1"/>
        </patternFill>
      </fill>
      <border diagonalUp="0" diagonalDown="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left style="thin">
          <color indexed="64"/>
        </left>
        <right/>
        <top/>
        <bottom/>
      </border>
      <protection locked="1" hidden="0"/>
    </dxf>
    <dxf>
      <border outline="0">
        <left style="thin">
          <color rgb="FF000000"/>
        </left>
        <right style="thin">
          <color rgb="FF000000"/>
        </right>
        <top style="thin">
          <color rgb="FF000000"/>
        </top>
        <bottom style="thin">
          <color rgb="FF000000"/>
        </bottom>
      </border>
    </dxf>
    <dxf>
      <font>
        <b val="0"/>
        <strike val="0"/>
        <outline val="0"/>
        <shadow val="0"/>
        <u val="none"/>
        <vertAlign val="baseline"/>
        <sz val="11"/>
        <name val="Calibri"/>
        <scheme val="none"/>
      </font>
      <fill>
        <patternFill patternType="none">
          <fgColor rgb="FF000000"/>
          <bgColor auto="1"/>
        </patternFill>
      </fill>
      <protection locked="1" hidden="0"/>
    </dxf>
    <dxf>
      <border outline="0">
        <bottom style="double">
          <color rgb="FF000000"/>
        </bottom>
      </border>
    </dxf>
    <dxf>
      <font>
        <b val="0"/>
        <i val="0"/>
        <strike val="0"/>
        <condense val="0"/>
        <extend val="0"/>
        <outline val="0"/>
        <shadow val="0"/>
        <u val="none"/>
        <vertAlign val="baseline"/>
        <sz val="12"/>
        <color theme="1"/>
        <name val="Calibri"/>
        <family val="2"/>
        <scheme val="minor"/>
      </font>
      <fill>
        <patternFill patternType="solid">
          <fgColor indexed="64"/>
          <bgColor rgb="FF80CEC8"/>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outline="0">
        <left/>
        <right style="thin">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left style="thin">
          <color indexed="64"/>
        </left>
        <right/>
        <top/>
        <bottom/>
      </border>
      <protection locked="1"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1" hidden="0"/>
    </dxf>
    <dxf>
      <border outline="0">
        <bottom style="double">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rgb="FF80CEC8"/>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colors>
    <mruColors>
      <color rgb="FF43ADA5"/>
      <color rgb="FFA1DBD7"/>
      <color rgb="FF80CEC8"/>
      <color rgb="FF69E5A1"/>
      <color rgb="FF7DCDC7"/>
      <color rgb="FFFFFFCC"/>
      <color rgb="FF46FA2E"/>
      <color rgb="FFF5FD91"/>
      <color rgb="FFDFFF85"/>
      <color rgb="FFF1FC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15" displayName="Table15" ref="C12:D24" totalsRowShown="0" headerRowDxfId="11" dataDxfId="9" headerRowBorderDxfId="10" tableBorderDxfId="8">
  <tableColumns count="2">
    <tableColumn id="1" xr3:uid="{00000000-0010-0000-0000-000001000000}" name="Funding Component" dataDxfId="7"/>
    <tableColumn id="2" xr3:uid="{00000000-0010-0000-0000-000002000000}" name="Request Amount" dataDxfId="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54680CB-00AC-4606-91D0-5FD8B2F1A672}" name="Table15211" displayName="Table15211" ref="C67:D83" totalsRowShown="0" headerRowDxfId="5" dataDxfId="3" headerRowBorderDxfId="4" tableBorderDxfId="2">
  <tableColumns count="2">
    <tableColumn id="1" xr3:uid="{D72B1991-6F31-4C2A-8BF6-B2472A920757}" name="Housing Services" dataDxfId="1"/>
    <tableColumn id="2" xr3:uid="{73A9E518-9507-42F0-8312-602348DB3398}" name="Amount"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sheetPr>
  <dimension ref="B2:F97"/>
  <sheetViews>
    <sheetView showGridLines="0" tabSelected="1" showRuler="0" view="pageLayout" zoomScaleNormal="100" workbookViewId="0">
      <selection activeCell="C3" sqref="C3:D3"/>
    </sheetView>
  </sheetViews>
  <sheetFormatPr defaultRowHeight="15" x14ac:dyDescent="0.25"/>
  <cols>
    <col min="2" max="2" width="1.85546875" customWidth="1"/>
    <col min="3" max="3" width="49" customWidth="1"/>
    <col min="4" max="4" width="51.42578125" customWidth="1"/>
    <col min="5" max="5" width="13.140625" customWidth="1"/>
  </cols>
  <sheetData>
    <row r="2" spans="2:5" ht="5.25" customHeight="1" x14ac:dyDescent="0.25">
      <c r="B2" s="1"/>
      <c r="E2" s="1"/>
    </row>
    <row r="3" spans="2:5" ht="23.25" customHeight="1" x14ac:dyDescent="0.25">
      <c r="B3" s="1"/>
      <c r="C3" s="347" t="s">
        <v>95</v>
      </c>
      <c r="D3" s="348"/>
      <c r="E3" s="1"/>
    </row>
    <row r="4" spans="2:5" ht="39.75" customHeight="1" x14ac:dyDescent="0.25">
      <c r="B4" s="1"/>
      <c r="C4" s="343" t="s">
        <v>34</v>
      </c>
      <c r="D4" s="344"/>
      <c r="E4" s="20"/>
    </row>
    <row r="5" spans="2:5" ht="8.25" customHeight="1" x14ac:dyDescent="0.25">
      <c r="B5" s="1"/>
      <c r="C5" s="345"/>
      <c r="D5" s="346"/>
      <c r="E5" s="20"/>
    </row>
    <row r="6" spans="2:5" ht="22.5" customHeight="1" x14ac:dyDescent="0.25">
      <c r="B6" s="1"/>
      <c r="C6" s="38"/>
      <c r="D6" s="38"/>
      <c r="E6" s="20"/>
    </row>
    <row r="7" spans="2:5" ht="25.35" customHeight="1" x14ac:dyDescent="0.25">
      <c r="B7" s="1"/>
      <c r="C7" s="37" t="s">
        <v>5</v>
      </c>
      <c r="D7" s="69"/>
      <c r="E7" s="20"/>
    </row>
    <row r="8" spans="2:5" ht="25.35" customHeight="1" x14ac:dyDescent="0.25">
      <c r="B8" s="1"/>
      <c r="C8" s="37" t="s">
        <v>37</v>
      </c>
      <c r="D8" s="70"/>
      <c r="E8" s="20"/>
    </row>
    <row r="9" spans="2:5" ht="25.35" customHeight="1" x14ac:dyDescent="0.25">
      <c r="B9" s="1"/>
      <c r="C9" s="37" t="s">
        <v>6</v>
      </c>
      <c r="D9" s="69"/>
      <c r="E9" s="20"/>
    </row>
    <row r="10" spans="2:5" ht="25.35" customHeight="1" x14ac:dyDescent="0.25">
      <c r="B10" s="1"/>
      <c r="C10" s="37" t="s">
        <v>12</v>
      </c>
      <c r="D10" s="10">
        <f>D24</f>
        <v>0</v>
      </c>
      <c r="E10" s="11"/>
    </row>
    <row r="11" spans="2:5" ht="21" customHeight="1" x14ac:dyDescent="0.25">
      <c r="B11" s="1"/>
      <c r="C11" s="21"/>
      <c r="D11" s="22"/>
      <c r="E11" s="12"/>
    </row>
    <row r="12" spans="2:5" ht="18" customHeight="1" x14ac:dyDescent="0.25">
      <c r="B12" s="1"/>
      <c r="C12" s="209" t="s">
        <v>13</v>
      </c>
      <c r="D12" s="215" t="s">
        <v>14</v>
      </c>
      <c r="E12" s="14"/>
    </row>
    <row r="13" spans="2:5" ht="18" customHeight="1" x14ac:dyDescent="0.25">
      <c r="B13" s="1"/>
      <c r="C13" s="298" t="s">
        <v>38</v>
      </c>
      <c r="D13" s="23"/>
      <c r="E13" s="14"/>
    </row>
    <row r="14" spans="2:5" ht="18" customHeight="1" x14ac:dyDescent="0.25">
      <c r="B14" s="1"/>
      <c r="C14" s="210" t="s">
        <v>99</v>
      </c>
      <c r="D14" s="48">
        <f>'Housing Services'!C5</f>
        <v>0</v>
      </c>
      <c r="E14" s="14"/>
    </row>
    <row r="15" spans="2:5" ht="18" customHeight="1" x14ac:dyDescent="0.25">
      <c r="B15" s="1"/>
      <c r="C15" s="49" t="s">
        <v>138</v>
      </c>
      <c r="D15" s="336">
        <f>SUM('Housing Services'!C30,'Housing Services'!C61,'Housing Services'!C79)</f>
        <v>0</v>
      </c>
      <c r="E15" s="14"/>
    </row>
    <row r="16" spans="2:5" ht="18" customHeight="1" x14ac:dyDescent="0.25">
      <c r="B16" s="1"/>
      <c r="C16" s="297" t="s">
        <v>98</v>
      </c>
      <c r="D16" s="32"/>
      <c r="E16" s="14"/>
    </row>
    <row r="17" spans="2:6" ht="18" customHeight="1" x14ac:dyDescent="0.25">
      <c r="B17" s="1"/>
      <c r="C17" s="211" t="s">
        <v>39</v>
      </c>
      <c r="D17" s="33">
        <f>'Home Repair'!C5</f>
        <v>0</v>
      </c>
      <c r="E17" s="13"/>
    </row>
    <row r="18" spans="2:6" ht="18" customHeight="1" x14ac:dyDescent="0.25">
      <c r="B18" s="1"/>
      <c r="C18" s="50" t="s">
        <v>139</v>
      </c>
      <c r="D18" s="337">
        <f>SUM('Home Repair'!C29,'Home Repair'!C61,'Home Repair'!C81)</f>
        <v>0</v>
      </c>
      <c r="E18" s="13"/>
    </row>
    <row r="19" spans="2:6" ht="18" customHeight="1" x14ac:dyDescent="0.25">
      <c r="B19" s="1"/>
      <c r="C19" s="296" t="s">
        <v>51</v>
      </c>
      <c r="D19" s="27"/>
      <c r="E19" s="13"/>
    </row>
    <row r="20" spans="2:6" ht="18" customHeight="1" x14ac:dyDescent="0.25">
      <c r="B20" s="1"/>
      <c r="C20" s="211" t="s">
        <v>100</v>
      </c>
      <c r="D20" s="29">
        <f>'Case Management'!C5</f>
        <v>0</v>
      </c>
      <c r="E20" s="13"/>
    </row>
    <row r="21" spans="2:6" ht="18" customHeight="1" x14ac:dyDescent="0.25">
      <c r="B21" s="1"/>
      <c r="C21" s="296" t="s">
        <v>52</v>
      </c>
      <c r="D21" s="28"/>
      <c r="E21" s="13"/>
    </row>
    <row r="22" spans="2:6" ht="18" customHeight="1" x14ac:dyDescent="0.25">
      <c r="B22" s="1"/>
      <c r="C22" s="211" t="s">
        <v>101</v>
      </c>
      <c r="D22" s="30">
        <f>Administration!C5</f>
        <v>0</v>
      </c>
      <c r="E22" s="13"/>
    </row>
    <row r="23" spans="2:6" ht="18" customHeight="1" thickBot="1" x14ac:dyDescent="0.3">
      <c r="B23" s="1"/>
      <c r="C23" s="213"/>
      <c r="D23" s="212"/>
      <c r="E23" s="13"/>
    </row>
    <row r="24" spans="2:6" ht="18" customHeight="1" x14ac:dyDescent="0.25">
      <c r="B24" s="1"/>
      <c r="C24" s="214" t="s">
        <v>12</v>
      </c>
      <c r="D24" s="24">
        <f>SUM(D17,D20,D14,D22)</f>
        <v>0</v>
      </c>
      <c r="E24" s="13"/>
    </row>
    <row r="25" spans="2:6" ht="46.5" customHeight="1" thickBot="1" x14ac:dyDescent="0.3">
      <c r="B25" s="1"/>
      <c r="C25" s="39"/>
      <c r="D25" s="40"/>
      <c r="E25" s="13"/>
    </row>
    <row r="26" spans="2:6" ht="15.75" customHeight="1" thickBot="1" x14ac:dyDescent="0.3">
      <c r="B26" s="1"/>
      <c r="C26" s="356" t="s">
        <v>97</v>
      </c>
      <c r="D26" s="357"/>
      <c r="E26" s="34"/>
      <c r="F26" s="34"/>
    </row>
    <row r="27" spans="2:6" ht="7.5" customHeight="1" x14ac:dyDescent="0.25">
      <c r="B27" s="1"/>
      <c r="C27" s="349" t="s">
        <v>40</v>
      </c>
      <c r="D27" s="350"/>
      <c r="E27" s="35"/>
      <c r="F27" s="35"/>
    </row>
    <row r="28" spans="2:6" ht="15.75" x14ac:dyDescent="0.25">
      <c r="B28" s="1"/>
      <c r="C28" s="351"/>
      <c r="D28" s="352"/>
      <c r="E28" s="13"/>
    </row>
    <row r="29" spans="2:6" ht="6.75" customHeight="1" x14ac:dyDescent="0.25">
      <c r="B29" s="1"/>
      <c r="C29" s="351"/>
      <c r="D29" s="352"/>
    </row>
    <row r="30" spans="2:6" ht="9" customHeight="1" x14ac:dyDescent="0.25">
      <c r="B30" s="1"/>
      <c r="C30" s="351"/>
      <c r="D30" s="352"/>
    </row>
    <row r="31" spans="2:6" ht="15" customHeight="1" thickBot="1" x14ac:dyDescent="0.3">
      <c r="B31" s="1"/>
      <c r="C31" s="353"/>
      <c r="D31" s="354"/>
    </row>
    <row r="32" spans="2:6" ht="5.25" customHeight="1" x14ac:dyDescent="0.25">
      <c r="B32" s="1"/>
      <c r="C32" s="41"/>
      <c r="D32" s="41"/>
    </row>
    <row r="33" spans="2:4" ht="15.75" customHeight="1" x14ac:dyDescent="0.25">
      <c r="B33" s="1"/>
      <c r="C33" s="41"/>
      <c r="D33" s="41"/>
    </row>
    <row r="34" spans="2:4" ht="15.75" customHeight="1" x14ac:dyDescent="0.25">
      <c r="B34" s="1"/>
    </row>
    <row r="35" spans="2:4" ht="15.75" x14ac:dyDescent="0.25">
      <c r="B35" s="26"/>
      <c r="C35" s="355" t="s">
        <v>19</v>
      </c>
      <c r="D35" s="355"/>
    </row>
    <row r="36" spans="2:4" ht="15.75" customHeight="1" x14ac:dyDescent="0.25"/>
    <row r="37" spans="2:4" ht="52.5" customHeight="1" x14ac:dyDescent="0.25">
      <c r="C37" s="355" t="s">
        <v>20</v>
      </c>
      <c r="D37" s="355"/>
    </row>
    <row r="38" spans="2:4" ht="20.25" customHeight="1" x14ac:dyDescent="0.25">
      <c r="B38" s="31"/>
    </row>
    <row r="39" spans="2:4" ht="20.25" customHeight="1" x14ac:dyDescent="0.25"/>
    <row r="40" spans="2:4" ht="21" customHeight="1" x14ac:dyDescent="0.25">
      <c r="C40" s="36"/>
      <c r="D40" s="36"/>
    </row>
    <row r="41" spans="2:4" ht="15.75" customHeight="1" x14ac:dyDescent="0.25">
      <c r="B41" s="26"/>
    </row>
    <row r="52" spans="3:4" ht="18.75" x14ac:dyDescent="0.3">
      <c r="C52" s="338" t="s">
        <v>137</v>
      </c>
      <c r="D52" s="338"/>
    </row>
    <row r="62" spans="3:4" x14ac:dyDescent="0.25">
      <c r="C62" s="339" t="s">
        <v>136</v>
      </c>
      <c r="D62" s="340"/>
    </row>
    <row r="63" spans="3:4" x14ac:dyDescent="0.25">
      <c r="C63" s="341"/>
      <c r="D63" s="342"/>
    </row>
    <row r="64" spans="3:4" x14ac:dyDescent="0.25">
      <c r="C64" s="343" t="s">
        <v>135</v>
      </c>
      <c r="D64" s="344"/>
    </row>
    <row r="65" spans="3:4" ht="18.75" customHeight="1" x14ac:dyDescent="0.25">
      <c r="C65" s="345"/>
      <c r="D65" s="346"/>
    </row>
    <row r="66" spans="3:4" ht="23.25" customHeight="1" x14ac:dyDescent="0.25">
      <c r="C66" s="319"/>
      <c r="D66" s="319"/>
    </row>
    <row r="67" spans="3:4" ht="21" customHeight="1" x14ac:dyDescent="0.25">
      <c r="C67" s="320" t="s">
        <v>65</v>
      </c>
      <c r="D67" s="215" t="s">
        <v>116</v>
      </c>
    </row>
    <row r="68" spans="3:4" x14ac:dyDescent="0.25">
      <c r="C68" s="312" t="s">
        <v>102</v>
      </c>
      <c r="D68" s="313">
        <f>SUM(D69:D74)</f>
        <v>0</v>
      </c>
    </row>
    <row r="69" spans="3:4" x14ac:dyDescent="0.25">
      <c r="C69" s="314" t="s">
        <v>103</v>
      </c>
      <c r="D69" s="306">
        <f>SUMIF('Housing Services'!G10:G78,"Rental Arrears",'Housing Services'!J10:J78)</f>
        <v>0</v>
      </c>
    </row>
    <row r="70" spans="3:4" x14ac:dyDescent="0.25">
      <c r="C70" s="314" t="s">
        <v>104</v>
      </c>
      <c r="D70" s="311">
        <f>SUMIF('Housing Services'!G10:G78,"Rental Assistance",'Housing Services'!J10:J78)</f>
        <v>0</v>
      </c>
    </row>
    <row r="71" spans="3:4" x14ac:dyDescent="0.25">
      <c r="C71" s="314" t="s">
        <v>105</v>
      </c>
      <c r="D71" s="307">
        <f>SUMIF('Housing Services'!G10:G78,"Mortgage Arrears",'Housing Services'!J10:J78)</f>
        <v>0</v>
      </c>
    </row>
    <row r="72" spans="3:4" x14ac:dyDescent="0.25">
      <c r="C72" s="314" t="s">
        <v>55</v>
      </c>
      <c r="D72" s="307">
        <f>SUMIF('Housing Services'!G10:G78,"Mortgage Assistance",'Housing Services'!J10:J78)</f>
        <v>0</v>
      </c>
    </row>
    <row r="73" spans="3:4" x14ac:dyDescent="0.25">
      <c r="C73" s="314" t="s">
        <v>106</v>
      </c>
      <c r="D73" s="307">
        <f>SUMIF('Housing Services'!G10:G78,"Application Fees",'Housing Services'!J10:J78)</f>
        <v>0</v>
      </c>
    </row>
    <row r="74" spans="3:4" x14ac:dyDescent="0.25">
      <c r="C74" s="314" t="s">
        <v>107</v>
      </c>
      <c r="D74" s="307">
        <f>SUMIF('Housing Services'!G10:G78,"Security Deposits",'Housing Services'!J10:J78)</f>
        <v>0</v>
      </c>
    </row>
    <row r="75" spans="3:4" x14ac:dyDescent="0.25">
      <c r="C75" s="312" t="s">
        <v>108</v>
      </c>
      <c r="D75" s="321">
        <f>SUM(D76:D78)</f>
        <v>0</v>
      </c>
    </row>
    <row r="76" spans="3:4" x14ac:dyDescent="0.25">
      <c r="C76" s="322" t="s">
        <v>109</v>
      </c>
      <c r="D76" s="308">
        <f>SUMIF('Housing Services'!G10:G78,"Utility Deposits",'Housing Services'!J10:J78)</f>
        <v>0</v>
      </c>
    </row>
    <row r="77" spans="3:4" x14ac:dyDescent="0.25">
      <c r="C77" s="211" t="s">
        <v>110</v>
      </c>
      <c r="D77" s="323">
        <f>SUMIF('Housing Services'!G10:G78,"Utility Arrears",'Housing Services'!J10:J78)</f>
        <v>0</v>
      </c>
    </row>
    <row r="78" spans="3:4" x14ac:dyDescent="0.25">
      <c r="C78" s="50" t="s">
        <v>111</v>
      </c>
      <c r="D78" s="311">
        <f>SUMIF('Housing Services'!G10:G78,"Utility Assistance",'Housing Services'!J10:J78)</f>
        <v>0</v>
      </c>
    </row>
    <row r="79" spans="3:4" x14ac:dyDescent="0.25">
      <c r="C79" s="312" t="s">
        <v>112</v>
      </c>
      <c r="D79" s="315">
        <f>SUM(D80:D81)</f>
        <v>0</v>
      </c>
    </row>
    <row r="80" spans="3:4" x14ac:dyDescent="0.25">
      <c r="C80" s="211" t="s">
        <v>113</v>
      </c>
      <c r="D80" s="324">
        <f>SUMIF('Housing Services'!G10:G78,"Essential Supplies",'Housing Services'!J10:J78)</f>
        <v>0</v>
      </c>
    </row>
    <row r="81" spans="3:4" x14ac:dyDescent="0.25">
      <c r="C81" s="316" t="s">
        <v>114</v>
      </c>
      <c r="D81" s="323">
        <f>SUMIF('Housing Services'!G10:G78,"Essential Appliances",'Housing Services'!J10:J78)</f>
        <v>0</v>
      </c>
    </row>
    <row r="82" spans="3:4" x14ac:dyDescent="0.25">
      <c r="C82" s="317" t="s">
        <v>115</v>
      </c>
      <c r="D82" s="318">
        <f>SUMIF('Housing Services'!G10:G78,"Hotel/Motel Vouchers",'Housing Services'!J10:J78)</f>
        <v>0</v>
      </c>
    </row>
    <row r="83" spans="3:4" ht="30.75" customHeight="1" x14ac:dyDescent="0.25">
      <c r="C83" s="325" t="s">
        <v>127</v>
      </c>
      <c r="D83" s="326">
        <f>SUM(D68,D75,D79,D82)</f>
        <v>0</v>
      </c>
    </row>
    <row r="86" spans="3:4" ht="24" customHeight="1" x14ac:dyDescent="0.25">
      <c r="C86" s="327" t="s">
        <v>66</v>
      </c>
      <c r="D86" s="328" t="s">
        <v>116</v>
      </c>
    </row>
    <row r="87" spans="3:4" x14ac:dyDescent="0.25">
      <c r="C87" s="329" t="s">
        <v>117</v>
      </c>
      <c r="D87" s="330">
        <f>SUMIF('Home Repair'!G9:G81, "Emergency Home Repair", 'Home Repair'!J9:J81)</f>
        <v>0</v>
      </c>
    </row>
    <row r="88" spans="3:4" x14ac:dyDescent="0.25">
      <c r="C88" s="329" t="s">
        <v>118</v>
      </c>
      <c r="D88" s="331">
        <f>SUMIF('Home Repair'!G9:G81, "Costs to meet local codes", 'Home Repair'!J9:J81)</f>
        <v>0</v>
      </c>
    </row>
    <row r="89" spans="3:4" x14ac:dyDescent="0.25">
      <c r="C89" s="329" t="s">
        <v>119</v>
      </c>
      <c r="D89" s="331">
        <f>SUMIF('Home Repair'!G9:G81, "Remediation of Environmental Hazards", 'Home Repair'!J9:J81)</f>
        <v>0</v>
      </c>
    </row>
    <row r="90" spans="3:4" x14ac:dyDescent="0.25">
      <c r="C90" s="329" t="s">
        <v>120</v>
      </c>
      <c r="D90" s="331">
        <f>SUMIF('Home Repair'!G9:G81, "Accessibility Improvements", 'Home Repair'!J9:J81)</f>
        <v>0</v>
      </c>
    </row>
    <row r="91" spans="3:4" x14ac:dyDescent="0.25">
      <c r="C91" s="329" t="s">
        <v>121</v>
      </c>
      <c r="D91" s="331">
        <f>SUMIF('Home Repair'!G9:G81, "Energy Improvements", 'Home Repair'!J9:J81)</f>
        <v>0</v>
      </c>
    </row>
    <row r="92" spans="3:4" x14ac:dyDescent="0.25">
      <c r="C92" s="329" t="s">
        <v>122</v>
      </c>
      <c r="D92" s="331">
        <f>SUMIF('Home Repair'!G9:G81, "Septic Repair/Replacement", 'Home Repair'!J9:J81)</f>
        <v>0</v>
      </c>
    </row>
    <row r="93" spans="3:4" x14ac:dyDescent="0.25">
      <c r="C93" s="329" t="s">
        <v>123</v>
      </c>
      <c r="D93" s="331">
        <f>SUMIF('Home Repair'!G9:G81, "Repair/Replacement of Wells", 'Home Repair'!J9:J81)</f>
        <v>0</v>
      </c>
    </row>
    <row r="94" spans="3:4" x14ac:dyDescent="0.25">
      <c r="C94" s="329" t="s">
        <v>124</v>
      </c>
      <c r="D94" s="331">
        <f>SUMIF('Home Repair'!G9:G81, "Soft Costs", 'Home Repair'!J9:J81)</f>
        <v>0</v>
      </c>
    </row>
    <row r="95" spans="3:4" x14ac:dyDescent="0.25">
      <c r="C95" s="329" t="s">
        <v>125</v>
      </c>
      <c r="D95" s="331">
        <f>SUMIF('Home Repair'!G9:G81, "Agency Inspections", 'Home Repair'!J9:J81)</f>
        <v>0</v>
      </c>
    </row>
    <row r="96" spans="3:4" x14ac:dyDescent="0.25">
      <c r="C96" s="329" t="s">
        <v>126</v>
      </c>
      <c r="D96" s="331">
        <f>SUMIF('Home Repair'!G9:G81, "Other (please specify)***", 'Home Repair'!J9:J81)</f>
        <v>0</v>
      </c>
    </row>
    <row r="97" spans="3:4" ht="33" customHeight="1" x14ac:dyDescent="0.25">
      <c r="C97" s="332" t="s">
        <v>128</v>
      </c>
      <c r="D97" s="333">
        <f>SUM(D87:D96)</f>
        <v>0</v>
      </c>
    </row>
  </sheetData>
  <sheetProtection algorithmName="SHA-512" hashValue="A9FN7HE05K0p13DlK9v1UOh++KMHg3zrMRlJ7qTZOk9RJWpT1+RfsJiRk4/EJKS04Az3djZ9x2zbH4qwvgctzg==" saltValue="3/NinAYyyY/Zla+oSnFdxg==" spinCount="100000" sheet="1" objects="1" scenarios="1"/>
  <mergeCells count="9">
    <mergeCell ref="C52:D52"/>
    <mergeCell ref="C62:D63"/>
    <mergeCell ref="C64:D65"/>
    <mergeCell ref="C3:D3"/>
    <mergeCell ref="C4:D5"/>
    <mergeCell ref="C27:D31"/>
    <mergeCell ref="C37:D37"/>
    <mergeCell ref="C35:D35"/>
    <mergeCell ref="C26:D26"/>
  </mergeCells>
  <pageMargins left="0.7" right="0.7" top="0.75" bottom="0.75" header="0.3" footer="0.3"/>
  <pageSetup scale="70" orientation="portrait" horizontalDpi="4294967295" verticalDpi="4294967295" r:id="rId1"/>
  <headerFooter>
    <oddHeader>&amp;L&amp;G &amp;C&amp;"-,Bold"&amp;16Missouri Housing Trust Fund - Disaster Relief (MHTF-DR)
Expense Detail Form&amp;R&amp;"-,Bold"&amp;14MHTF-DR-316</oddHeader>
    <oddFooter>Page &amp;P of &amp;N</oddFooter>
  </headerFooter>
  <legacyDrawingHF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A1F9AB"/>
  </sheetPr>
  <dimension ref="A2:N79"/>
  <sheetViews>
    <sheetView showGridLines="0" showRuler="0" view="pageLayout" zoomScaleNormal="90" zoomScaleSheetLayoutView="100" workbookViewId="0">
      <selection activeCell="E11" sqref="E11"/>
    </sheetView>
  </sheetViews>
  <sheetFormatPr defaultColWidth="2.42578125" defaultRowHeight="15" x14ac:dyDescent="0.25"/>
  <cols>
    <col min="1" max="1" width="4.85546875" style="2" customWidth="1"/>
    <col min="2" max="2" width="30.140625" style="1" customWidth="1"/>
    <col min="3" max="3" width="31.5703125" style="5" customWidth="1"/>
    <col min="4" max="4" width="16.140625" style="2" customWidth="1"/>
    <col min="5" max="5" width="13.5703125" style="2" customWidth="1"/>
    <col min="6" max="6" width="12.85546875" style="2" customWidth="1"/>
    <col min="7" max="7" width="24.85546875" style="2" customWidth="1"/>
    <col min="8" max="8" width="14.140625" style="2" customWidth="1"/>
    <col min="9" max="9" width="11.28515625" style="2" customWidth="1"/>
    <col min="10" max="10" width="16.42578125" style="2" customWidth="1"/>
    <col min="11" max="11" width="38.140625" style="2" customWidth="1"/>
    <col min="12" max="12" width="16.7109375" style="3" customWidth="1"/>
    <col min="13" max="13" width="15.140625" style="1" bestFit="1" customWidth="1"/>
    <col min="14" max="14" width="27.85546875" style="1" customWidth="1"/>
    <col min="15" max="15" width="2.42578125" style="1"/>
    <col min="16" max="16" width="16.7109375" style="1" customWidth="1"/>
    <col min="17" max="16384" width="2.42578125" style="1"/>
  </cols>
  <sheetData>
    <row r="2" spans="1:14" ht="36" customHeight="1" x14ac:dyDescent="0.25">
      <c r="B2" s="221" t="s">
        <v>5</v>
      </c>
      <c r="C2" s="222">
        <f>'Back-Up Summary'!D7</f>
        <v>0</v>
      </c>
      <c r="D2" s="224"/>
      <c r="E2" s="225"/>
      <c r="F2" s="225"/>
      <c r="J2" s="358" t="s">
        <v>9</v>
      </c>
      <c r="K2" s="358"/>
      <c r="L2" s="146"/>
      <c r="M2" s="146"/>
      <c r="N2" s="146"/>
    </row>
    <row r="3" spans="1:14" ht="36" customHeight="1" x14ac:dyDescent="0.25">
      <c r="B3" s="221" t="s">
        <v>6</v>
      </c>
      <c r="C3" s="222">
        <f>'Back-Up Summary'!D9</f>
        <v>0</v>
      </c>
      <c r="D3" s="224"/>
      <c r="E3" s="225"/>
      <c r="F3" s="225"/>
      <c r="H3" s="19"/>
      <c r="I3" s="19"/>
      <c r="J3" s="359" t="s">
        <v>53</v>
      </c>
      <c r="K3" s="359"/>
      <c r="L3" s="1"/>
    </row>
    <row r="4" spans="1:14" ht="36" customHeight="1" x14ac:dyDescent="0.25">
      <c r="B4" s="221" t="s">
        <v>7</v>
      </c>
      <c r="C4" s="223">
        <f>'Back-Up Summary'!D8</f>
        <v>0</v>
      </c>
      <c r="D4" s="226"/>
      <c r="E4" s="227"/>
      <c r="F4" s="227"/>
      <c r="G4" s="19"/>
      <c r="H4" s="19"/>
      <c r="I4" s="19"/>
      <c r="J4" s="359"/>
      <c r="K4" s="359"/>
      <c r="L4" s="1"/>
    </row>
    <row r="5" spans="1:14" ht="39.75" customHeight="1" x14ac:dyDescent="0.25">
      <c r="B5" s="221" t="s">
        <v>96</v>
      </c>
      <c r="C5" s="46">
        <f>SUM(K30,K61,K79)</f>
        <v>0</v>
      </c>
      <c r="D5" s="47"/>
      <c r="E5" s="51"/>
      <c r="F5" s="51"/>
      <c r="G5" s="19"/>
      <c r="H5" s="19"/>
      <c r="I5" s="19"/>
      <c r="J5" s="359"/>
      <c r="K5" s="359"/>
      <c r="L5" s="1"/>
    </row>
    <row r="6" spans="1:14" ht="15.75" customHeight="1" x14ac:dyDescent="0.25">
      <c r="K6" s="42"/>
      <c r="L6" s="42"/>
      <c r="M6" s="42"/>
      <c r="N6" s="42"/>
    </row>
    <row r="7" spans="1:14" ht="15.75" x14ac:dyDescent="0.25">
      <c r="A7" s="8"/>
      <c r="B7" s="18"/>
      <c r="C7" s="17"/>
      <c r="D7" s="8"/>
      <c r="E7" s="8"/>
      <c r="F7" s="8"/>
      <c r="G7" s="8"/>
      <c r="H7" s="8"/>
      <c r="I7" s="8"/>
      <c r="J7" s="8"/>
      <c r="K7" s="8"/>
      <c r="L7" s="9"/>
      <c r="M7" s="7"/>
      <c r="N7" s="7"/>
    </row>
    <row r="8" spans="1:14" ht="42" customHeight="1" x14ac:dyDescent="0.25">
      <c r="A8" s="172" t="s">
        <v>0</v>
      </c>
      <c r="B8" s="173" t="s">
        <v>35</v>
      </c>
      <c r="C8" s="173" t="s">
        <v>31</v>
      </c>
      <c r="D8" s="173" t="s">
        <v>47</v>
      </c>
      <c r="E8" s="173" t="s">
        <v>3</v>
      </c>
      <c r="F8" s="173" t="s">
        <v>2</v>
      </c>
      <c r="G8" s="173" t="s">
        <v>32</v>
      </c>
      <c r="H8" s="174" t="s">
        <v>4</v>
      </c>
      <c r="I8" s="174" t="s">
        <v>42</v>
      </c>
      <c r="J8" s="174" t="s">
        <v>41</v>
      </c>
      <c r="K8" s="175" t="s">
        <v>8</v>
      </c>
      <c r="L8" s="1"/>
    </row>
    <row r="9" spans="1:14" ht="68.25" customHeight="1" thickBot="1" x14ac:dyDescent="0.3">
      <c r="A9" s="229" t="s">
        <v>30</v>
      </c>
      <c r="B9" s="125" t="s">
        <v>36</v>
      </c>
      <c r="C9" s="125" t="s">
        <v>87</v>
      </c>
      <c r="D9" s="126" t="s">
        <v>62</v>
      </c>
      <c r="E9" s="125" t="s">
        <v>60</v>
      </c>
      <c r="F9" s="125" t="s">
        <v>56</v>
      </c>
      <c r="G9" s="125" t="s">
        <v>33</v>
      </c>
      <c r="H9" s="125" t="s">
        <v>88</v>
      </c>
      <c r="I9" s="125" t="s">
        <v>44</v>
      </c>
      <c r="J9" s="125" t="s">
        <v>48</v>
      </c>
      <c r="K9" s="127" t="s">
        <v>45</v>
      </c>
      <c r="L9" s="1"/>
    </row>
    <row r="10" spans="1:14" ht="28.7" customHeight="1" x14ac:dyDescent="0.25">
      <c r="A10" s="185">
        <v>1</v>
      </c>
      <c r="B10" s="43"/>
      <c r="C10" s="76"/>
      <c r="D10" s="79"/>
      <c r="E10" s="82"/>
      <c r="F10" s="79"/>
      <c r="G10" s="85"/>
      <c r="H10" s="232"/>
      <c r="I10" s="251">
        <f t="shared" ref="I10:I29" si="0">IF(H10,J10/H10,0)</f>
        <v>0</v>
      </c>
      <c r="J10" s="87"/>
      <c r="K10" s="259"/>
      <c r="L10" s="1"/>
    </row>
    <row r="11" spans="1:14" ht="28.7" customHeight="1" x14ac:dyDescent="0.25">
      <c r="A11" s="230">
        <v>2</v>
      </c>
      <c r="B11" s="71"/>
      <c r="C11" s="77"/>
      <c r="D11" s="80"/>
      <c r="E11" s="83"/>
      <c r="F11" s="80"/>
      <c r="G11" s="86"/>
      <c r="H11" s="88"/>
      <c r="I11" s="252">
        <f t="shared" si="0"/>
        <v>0</v>
      </c>
      <c r="J11" s="88"/>
      <c r="K11" s="81"/>
      <c r="L11" s="4"/>
    </row>
    <row r="12" spans="1:14" ht="28.7" customHeight="1" x14ac:dyDescent="0.25">
      <c r="A12" s="184">
        <v>3</v>
      </c>
      <c r="B12" s="43"/>
      <c r="C12" s="78"/>
      <c r="D12" s="79"/>
      <c r="E12" s="82"/>
      <c r="F12" s="79"/>
      <c r="G12" s="85"/>
      <c r="H12" s="87"/>
      <c r="I12" s="251">
        <f t="shared" si="0"/>
        <v>0</v>
      </c>
      <c r="J12" s="87"/>
      <c r="K12" s="135"/>
      <c r="L12" s="4"/>
    </row>
    <row r="13" spans="1:14" ht="28.7" customHeight="1" x14ac:dyDescent="0.25">
      <c r="A13" s="230">
        <v>4</v>
      </c>
      <c r="B13" s="71"/>
      <c r="C13" s="77"/>
      <c r="D13" s="80"/>
      <c r="E13" s="83"/>
      <c r="F13" s="80"/>
      <c r="G13" s="86"/>
      <c r="H13" s="88"/>
      <c r="I13" s="252">
        <f t="shared" si="0"/>
        <v>0</v>
      </c>
      <c r="J13" s="88"/>
      <c r="K13" s="81"/>
      <c r="L13" s="4"/>
    </row>
    <row r="14" spans="1:14" ht="28.7" customHeight="1" x14ac:dyDescent="0.25">
      <c r="A14" s="184">
        <v>5</v>
      </c>
      <c r="B14" s="43"/>
      <c r="C14" s="78"/>
      <c r="D14" s="79"/>
      <c r="E14" s="82"/>
      <c r="F14" s="79"/>
      <c r="G14" s="85"/>
      <c r="H14" s="87"/>
      <c r="I14" s="251">
        <f t="shared" si="0"/>
        <v>0</v>
      </c>
      <c r="J14" s="87"/>
      <c r="K14" s="135"/>
      <c r="L14" s="4"/>
    </row>
    <row r="15" spans="1:14" ht="28.7" customHeight="1" x14ac:dyDescent="0.25">
      <c r="A15" s="230">
        <v>6</v>
      </c>
      <c r="B15" s="71"/>
      <c r="C15" s="77"/>
      <c r="D15" s="80"/>
      <c r="E15" s="83"/>
      <c r="F15" s="80"/>
      <c r="G15" s="86"/>
      <c r="H15" s="88"/>
      <c r="I15" s="252">
        <f t="shared" si="0"/>
        <v>0</v>
      </c>
      <c r="J15" s="88"/>
      <c r="K15" s="81"/>
      <c r="L15" s="4"/>
    </row>
    <row r="16" spans="1:14" ht="28.7" customHeight="1" x14ac:dyDescent="0.25">
      <c r="A16" s="184">
        <v>7</v>
      </c>
      <c r="B16" s="43"/>
      <c r="C16" s="78"/>
      <c r="D16" s="79"/>
      <c r="E16" s="82"/>
      <c r="F16" s="79"/>
      <c r="G16" s="85"/>
      <c r="H16" s="87"/>
      <c r="I16" s="251">
        <f t="shared" si="0"/>
        <v>0</v>
      </c>
      <c r="J16" s="87"/>
      <c r="K16" s="135"/>
      <c r="L16" s="4"/>
    </row>
    <row r="17" spans="1:12" ht="28.7" customHeight="1" x14ac:dyDescent="0.25">
      <c r="A17" s="230">
        <v>8</v>
      </c>
      <c r="B17" s="71"/>
      <c r="C17" s="77"/>
      <c r="D17" s="80"/>
      <c r="E17" s="83"/>
      <c r="F17" s="80"/>
      <c r="G17" s="86"/>
      <c r="H17" s="88"/>
      <c r="I17" s="252">
        <f t="shared" si="0"/>
        <v>0</v>
      </c>
      <c r="J17" s="88"/>
      <c r="K17" s="81"/>
      <c r="L17" s="4"/>
    </row>
    <row r="18" spans="1:12" ht="28.7" customHeight="1" x14ac:dyDescent="0.25">
      <c r="A18" s="184">
        <v>9</v>
      </c>
      <c r="B18" s="43"/>
      <c r="C18" s="78"/>
      <c r="D18" s="79"/>
      <c r="E18" s="82"/>
      <c r="F18" s="79"/>
      <c r="G18" s="85"/>
      <c r="H18" s="87"/>
      <c r="I18" s="251">
        <f t="shared" si="0"/>
        <v>0</v>
      </c>
      <c r="J18" s="87"/>
      <c r="K18" s="135"/>
      <c r="L18" s="4"/>
    </row>
    <row r="19" spans="1:12" ht="28.7" customHeight="1" x14ac:dyDescent="0.25">
      <c r="A19" s="230">
        <v>10</v>
      </c>
      <c r="B19" s="71"/>
      <c r="C19" s="77"/>
      <c r="D19" s="80"/>
      <c r="E19" s="83"/>
      <c r="F19" s="80"/>
      <c r="G19" s="86"/>
      <c r="H19" s="88"/>
      <c r="I19" s="252">
        <f t="shared" si="0"/>
        <v>0</v>
      </c>
      <c r="J19" s="88"/>
      <c r="K19" s="81"/>
      <c r="L19" s="4"/>
    </row>
    <row r="20" spans="1:12" ht="28.7" customHeight="1" x14ac:dyDescent="0.25">
      <c r="A20" s="184">
        <v>11</v>
      </c>
      <c r="B20" s="43"/>
      <c r="C20" s="78"/>
      <c r="D20" s="79"/>
      <c r="E20" s="82"/>
      <c r="F20" s="79"/>
      <c r="G20" s="85"/>
      <c r="H20" s="87"/>
      <c r="I20" s="251">
        <f t="shared" si="0"/>
        <v>0</v>
      </c>
      <c r="J20" s="87"/>
      <c r="K20" s="135"/>
      <c r="L20" s="4"/>
    </row>
    <row r="21" spans="1:12" ht="28.7" customHeight="1" x14ac:dyDescent="0.25">
      <c r="A21" s="230">
        <v>12</v>
      </c>
      <c r="B21" s="71"/>
      <c r="C21" s="77"/>
      <c r="D21" s="80"/>
      <c r="E21" s="83"/>
      <c r="F21" s="80"/>
      <c r="G21" s="86"/>
      <c r="H21" s="88"/>
      <c r="I21" s="252">
        <f t="shared" si="0"/>
        <v>0</v>
      </c>
      <c r="J21" s="88"/>
      <c r="K21" s="81"/>
      <c r="L21" s="4"/>
    </row>
    <row r="22" spans="1:12" ht="28.7" customHeight="1" x14ac:dyDescent="0.25">
      <c r="A22" s="184">
        <v>13</v>
      </c>
      <c r="B22" s="43"/>
      <c r="C22" s="78"/>
      <c r="D22" s="79"/>
      <c r="E22" s="82"/>
      <c r="F22" s="79"/>
      <c r="G22" s="85"/>
      <c r="H22" s="87"/>
      <c r="I22" s="251">
        <f t="shared" si="0"/>
        <v>0</v>
      </c>
      <c r="J22" s="87"/>
      <c r="K22" s="135"/>
      <c r="L22" s="4"/>
    </row>
    <row r="23" spans="1:12" ht="28.7" customHeight="1" x14ac:dyDescent="0.25">
      <c r="A23" s="230">
        <v>14</v>
      </c>
      <c r="B23" s="71"/>
      <c r="C23" s="77"/>
      <c r="D23" s="80"/>
      <c r="E23" s="83"/>
      <c r="F23" s="80"/>
      <c r="G23" s="86"/>
      <c r="H23" s="88"/>
      <c r="I23" s="252">
        <f t="shared" si="0"/>
        <v>0</v>
      </c>
      <c r="J23" s="88"/>
      <c r="K23" s="81"/>
      <c r="L23" s="4"/>
    </row>
    <row r="24" spans="1:12" ht="28.7" customHeight="1" x14ac:dyDescent="0.25">
      <c r="A24" s="184">
        <v>15</v>
      </c>
      <c r="B24" s="43"/>
      <c r="C24" s="78"/>
      <c r="D24" s="79"/>
      <c r="E24" s="82"/>
      <c r="F24" s="79"/>
      <c r="G24" s="85"/>
      <c r="H24" s="87"/>
      <c r="I24" s="251">
        <f t="shared" si="0"/>
        <v>0</v>
      </c>
      <c r="J24" s="87"/>
      <c r="K24" s="135"/>
      <c r="L24" s="4"/>
    </row>
    <row r="25" spans="1:12" ht="28.7" customHeight="1" x14ac:dyDescent="0.25">
      <c r="A25" s="230">
        <v>16</v>
      </c>
      <c r="B25" s="71"/>
      <c r="C25" s="77"/>
      <c r="D25" s="80"/>
      <c r="E25" s="83"/>
      <c r="F25" s="80"/>
      <c r="G25" s="86"/>
      <c r="H25" s="88"/>
      <c r="I25" s="252">
        <f t="shared" si="0"/>
        <v>0</v>
      </c>
      <c r="J25" s="88"/>
      <c r="K25" s="81"/>
      <c r="L25" s="4"/>
    </row>
    <row r="26" spans="1:12" ht="28.7" customHeight="1" x14ac:dyDescent="0.25">
      <c r="A26" s="184">
        <v>17</v>
      </c>
      <c r="B26" s="43"/>
      <c r="C26" s="78"/>
      <c r="D26" s="79"/>
      <c r="E26" s="82"/>
      <c r="F26" s="79"/>
      <c r="G26" s="85"/>
      <c r="H26" s="87"/>
      <c r="I26" s="251">
        <f t="shared" si="0"/>
        <v>0</v>
      </c>
      <c r="J26" s="87"/>
      <c r="K26" s="135"/>
      <c r="L26" s="4"/>
    </row>
    <row r="27" spans="1:12" ht="28.7" customHeight="1" x14ac:dyDescent="0.25">
      <c r="A27" s="230">
        <v>18</v>
      </c>
      <c r="B27" s="71"/>
      <c r="C27" s="77"/>
      <c r="D27" s="80"/>
      <c r="E27" s="83"/>
      <c r="F27" s="80"/>
      <c r="G27" s="86"/>
      <c r="H27" s="88"/>
      <c r="I27" s="252">
        <f t="shared" si="0"/>
        <v>0</v>
      </c>
      <c r="J27" s="88"/>
      <c r="K27" s="81"/>
      <c r="L27" s="1"/>
    </row>
    <row r="28" spans="1:12" ht="28.7" customHeight="1" x14ac:dyDescent="0.25">
      <c r="A28" s="184">
        <v>19</v>
      </c>
      <c r="B28" s="43"/>
      <c r="C28" s="78"/>
      <c r="D28" s="79"/>
      <c r="E28" s="82"/>
      <c r="F28" s="79"/>
      <c r="G28" s="85"/>
      <c r="H28" s="87"/>
      <c r="I28" s="251">
        <f t="shared" si="0"/>
        <v>0</v>
      </c>
      <c r="J28" s="87"/>
      <c r="K28" s="258"/>
      <c r="L28" s="1"/>
    </row>
    <row r="29" spans="1:12" ht="28.7" customHeight="1" x14ac:dyDescent="0.25">
      <c r="A29" s="231">
        <v>20</v>
      </c>
      <c r="B29" s="228"/>
      <c r="C29" s="89"/>
      <c r="D29" s="90"/>
      <c r="E29" s="91"/>
      <c r="F29" s="90"/>
      <c r="G29" s="92"/>
      <c r="H29" s="93"/>
      <c r="I29" s="253">
        <f t="shared" si="0"/>
        <v>0</v>
      </c>
      <c r="J29" s="93"/>
      <c r="K29" s="64"/>
      <c r="L29" s="1"/>
    </row>
    <row r="30" spans="1:12" ht="28.7" customHeight="1" x14ac:dyDescent="0.25">
      <c r="A30" s="72"/>
      <c r="B30" s="334" t="s">
        <v>140</v>
      </c>
      <c r="C30" s="335">
        <f>COUNTIF(G10:G29, "?*")</f>
        <v>0</v>
      </c>
      <c r="D30" s="235"/>
      <c r="E30" s="235"/>
      <c r="F30" s="236"/>
      <c r="G30" s="261"/>
      <c r="H30" s="261"/>
      <c r="I30" s="304"/>
      <c r="J30" s="304" t="s">
        <v>129</v>
      </c>
      <c r="K30" s="310">
        <f>SUM(J10:J29)</f>
        <v>0</v>
      </c>
      <c r="L30" s="1"/>
    </row>
    <row r="31" spans="1:12" ht="28.7" customHeight="1" x14ac:dyDescent="0.25">
      <c r="B31" s="21"/>
      <c r="D31" s="238"/>
      <c r="E31" s="238"/>
      <c r="F31" s="238"/>
      <c r="G31" s="239"/>
      <c r="H31" s="240"/>
      <c r="I31" s="240"/>
      <c r="J31" s="241"/>
      <c r="K31" s="242"/>
      <c r="L31" s="1"/>
    </row>
    <row r="32" spans="1:12" s="54" customFormat="1" ht="28.7" customHeight="1" x14ac:dyDescent="0.25">
      <c r="A32" s="243"/>
      <c r="B32" s="233"/>
      <c r="C32" s="234"/>
      <c r="D32" s="235"/>
      <c r="E32" s="235"/>
      <c r="F32" s="235"/>
      <c r="G32" s="244"/>
      <c r="H32" s="245"/>
      <c r="I32" s="245"/>
      <c r="J32" s="246"/>
      <c r="K32" s="247"/>
    </row>
    <row r="33" spans="1:13" ht="40.5" customHeight="1" x14ac:dyDescent="0.25">
      <c r="A33" s="248" t="s">
        <v>0</v>
      </c>
      <c r="B33" s="249" t="s">
        <v>35</v>
      </c>
      <c r="C33" s="249" t="s">
        <v>31</v>
      </c>
      <c r="D33" s="249" t="s">
        <v>47</v>
      </c>
      <c r="E33" s="249" t="s">
        <v>3</v>
      </c>
      <c r="F33" s="249" t="s">
        <v>2</v>
      </c>
      <c r="G33" s="249" t="s">
        <v>49</v>
      </c>
      <c r="H33" s="250" t="s">
        <v>43</v>
      </c>
      <c r="I33" s="250" t="s">
        <v>42</v>
      </c>
      <c r="J33" s="250" t="s">
        <v>41</v>
      </c>
      <c r="K33" s="176" t="s">
        <v>8</v>
      </c>
      <c r="L33" s="1"/>
    </row>
    <row r="34" spans="1:13" ht="28.7" customHeight="1" x14ac:dyDescent="0.25">
      <c r="A34" s="119">
        <v>21</v>
      </c>
      <c r="B34" s="117"/>
      <c r="C34" s="107"/>
      <c r="D34" s="68"/>
      <c r="E34" s="84"/>
      <c r="F34" s="108"/>
      <c r="G34" s="109"/>
      <c r="H34" s="110"/>
      <c r="I34" s="254">
        <f>IF(H34,J34/H34,0)</f>
        <v>0</v>
      </c>
      <c r="J34" s="111"/>
      <c r="K34" s="257"/>
      <c r="L34" s="7"/>
      <c r="M34" s="7"/>
    </row>
    <row r="35" spans="1:13" ht="28.7" customHeight="1" x14ac:dyDescent="0.25">
      <c r="A35" s="74">
        <v>22</v>
      </c>
      <c r="B35" s="71"/>
      <c r="C35" s="77"/>
      <c r="D35" s="80"/>
      <c r="E35" s="83"/>
      <c r="F35" s="95"/>
      <c r="G35" s="100"/>
      <c r="H35" s="102"/>
      <c r="I35" s="255">
        <f>IF(H35,J35/H35,0)</f>
        <v>0</v>
      </c>
      <c r="J35" s="216"/>
      <c r="K35" s="81"/>
      <c r="L35" s="4"/>
    </row>
    <row r="36" spans="1:13" s="59" customFormat="1" ht="31.5" customHeight="1" x14ac:dyDescent="0.25">
      <c r="A36" s="118">
        <v>23</v>
      </c>
      <c r="B36" s="75"/>
      <c r="C36" s="76"/>
      <c r="D36" s="94"/>
      <c r="E36" s="97"/>
      <c r="F36" s="98"/>
      <c r="G36" s="99"/>
      <c r="H36" s="103"/>
      <c r="I36" s="251">
        <f>IF(H36,J36/H36,0)</f>
        <v>0</v>
      </c>
      <c r="J36" s="106"/>
      <c r="K36" s="148"/>
      <c r="L36" s="58"/>
    </row>
    <row r="37" spans="1:13" ht="28.7" customHeight="1" x14ac:dyDescent="0.25">
      <c r="A37" s="74">
        <v>24</v>
      </c>
      <c r="B37" s="71"/>
      <c r="C37" s="77"/>
      <c r="D37" s="95"/>
      <c r="E37" s="83"/>
      <c r="F37" s="95"/>
      <c r="G37" s="100"/>
      <c r="H37" s="102"/>
      <c r="I37" s="252">
        <f t="shared" ref="I37:I60" si="1">IF(H37,J37/H37,0)</f>
        <v>0</v>
      </c>
      <c r="J37" s="104"/>
      <c r="K37" s="81"/>
      <c r="L37" s="4"/>
    </row>
    <row r="38" spans="1:13" ht="28.7" customHeight="1" x14ac:dyDescent="0.25">
      <c r="A38" s="73">
        <v>25</v>
      </c>
      <c r="B38" s="43"/>
      <c r="C38" s="78"/>
      <c r="D38" s="96"/>
      <c r="E38" s="82"/>
      <c r="F38" s="96"/>
      <c r="G38" s="99"/>
      <c r="H38" s="101"/>
      <c r="I38" s="251">
        <f t="shared" si="1"/>
        <v>0</v>
      </c>
      <c r="J38" s="105"/>
      <c r="K38" s="135"/>
      <c r="L38" s="4"/>
    </row>
    <row r="39" spans="1:13" ht="28.7" customHeight="1" x14ac:dyDescent="0.25">
      <c r="A39" s="74">
        <v>26</v>
      </c>
      <c r="B39" s="71"/>
      <c r="C39" s="77"/>
      <c r="D39" s="95"/>
      <c r="E39" s="83"/>
      <c r="F39" s="95"/>
      <c r="G39" s="100"/>
      <c r="H39" s="102"/>
      <c r="I39" s="252">
        <f t="shared" si="1"/>
        <v>0</v>
      </c>
      <c r="J39" s="104"/>
      <c r="K39" s="81"/>
      <c r="L39" s="4"/>
    </row>
    <row r="40" spans="1:13" ht="28.7" customHeight="1" x14ac:dyDescent="0.25">
      <c r="A40" s="73">
        <v>27</v>
      </c>
      <c r="B40" s="43"/>
      <c r="C40" s="78"/>
      <c r="D40" s="96"/>
      <c r="E40" s="82"/>
      <c r="F40" s="96"/>
      <c r="G40" s="99"/>
      <c r="H40" s="101"/>
      <c r="I40" s="251">
        <f t="shared" si="1"/>
        <v>0</v>
      </c>
      <c r="J40" s="105"/>
      <c r="K40" s="135"/>
      <c r="L40" s="4"/>
    </row>
    <row r="41" spans="1:13" ht="28.7" customHeight="1" x14ac:dyDescent="0.25">
      <c r="A41" s="74">
        <v>28</v>
      </c>
      <c r="B41" s="71"/>
      <c r="C41" s="77"/>
      <c r="D41" s="95"/>
      <c r="E41" s="83"/>
      <c r="F41" s="95"/>
      <c r="G41" s="100"/>
      <c r="H41" s="102"/>
      <c r="I41" s="252">
        <f t="shared" si="1"/>
        <v>0</v>
      </c>
      <c r="J41" s="104"/>
      <c r="K41" s="81"/>
      <c r="L41" s="4"/>
    </row>
    <row r="42" spans="1:13" ht="28.7" customHeight="1" x14ac:dyDescent="0.25">
      <c r="A42" s="73">
        <v>29</v>
      </c>
      <c r="B42" s="43"/>
      <c r="C42" s="78"/>
      <c r="D42" s="96"/>
      <c r="E42" s="82"/>
      <c r="F42" s="96"/>
      <c r="G42" s="99"/>
      <c r="H42" s="101"/>
      <c r="I42" s="251">
        <f t="shared" si="1"/>
        <v>0</v>
      </c>
      <c r="J42" s="105"/>
      <c r="K42" s="135"/>
      <c r="L42" s="4"/>
    </row>
    <row r="43" spans="1:13" ht="28.7" customHeight="1" x14ac:dyDescent="0.25">
      <c r="A43" s="74">
        <v>30</v>
      </c>
      <c r="B43" s="71"/>
      <c r="C43" s="77"/>
      <c r="D43" s="95"/>
      <c r="E43" s="83"/>
      <c r="F43" s="95"/>
      <c r="G43" s="100"/>
      <c r="H43" s="102"/>
      <c r="I43" s="252">
        <f t="shared" si="1"/>
        <v>0</v>
      </c>
      <c r="J43" s="104"/>
      <c r="K43" s="81"/>
      <c r="L43" s="4"/>
    </row>
    <row r="44" spans="1:13" ht="28.7" customHeight="1" x14ac:dyDescent="0.25">
      <c r="A44" s="73">
        <v>31</v>
      </c>
      <c r="B44" s="43"/>
      <c r="C44" s="78"/>
      <c r="D44" s="96"/>
      <c r="E44" s="82"/>
      <c r="F44" s="96"/>
      <c r="G44" s="99"/>
      <c r="H44" s="101"/>
      <c r="I44" s="251">
        <f t="shared" si="1"/>
        <v>0</v>
      </c>
      <c r="J44" s="105"/>
      <c r="K44" s="135"/>
      <c r="L44" s="4"/>
    </row>
    <row r="45" spans="1:13" ht="27.75" customHeight="1" x14ac:dyDescent="0.25">
      <c r="A45" s="74">
        <v>32</v>
      </c>
      <c r="B45" s="71"/>
      <c r="C45" s="77"/>
      <c r="D45" s="95"/>
      <c r="E45" s="83"/>
      <c r="F45" s="95"/>
      <c r="G45" s="100"/>
      <c r="H45" s="102"/>
      <c r="I45" s="252">
        <f t="shared" si="1"/>
        <v>0</v>
      </c>
      <c r="J45" s="104"/>
      <c r="K45" s="81"/>
      <c r="L45" s="4"/>
    </row>
    <row r="46" spans="1:13" ht="31.5" customHeight="1" x14ac:dyDescent="0.25">
      <c r="A46" s="73">
        <v>33</v>
      </c>
      <c r="B46" s="43"/>
      <c r="C46" s="78"/>
      <c r="D46" s="96"/>
      <c r="E46" s="82"/>
      <c r="F46" s="96"/>
      <c r="G46" s="99"/>
      <c r="H46" s="101"/>
      <c r="I46" s="251">
        <f t="shared" si="1"/>
        <v>0</v>
      </c>
      <c r="J46" s="105"/>
      <c r="K46" s="135"/>
      <c r="L46" s="4"/>
    </row>
    <row r="47" spans="1:13" ht="28.7" customHeight="1" x14ac:dyDescent="0.25">
      <c r="A47" s="74">
        <v>34</v>
      </c>
      <c r="B47" s="71"/>
      <c r="C47" s="77"/>
      <c r="D47" s="95"/>
      <c r="E47" s="83"/>
      <c r="F47" s="95"/>
      <c r="G47" s="100"/>
      <c r="H47" s="102"/>
      <c r="I47" s="252">
        <f t="shared" si="1"/>
        <v>0</v>
      </c>
      <c r="J47" s="104"/>
      <c r="K47" s="81"/>
      <c r="L47" s="4"/>
    </row>
    <row r="48" spans="1:13" ht="28.7" customHeight="1" x14ac:dyDescent="0.25">
      <c r="A48" s="73">
        <v>35</v>
      </c>
      <c r="B48" s="43"/>
      <c r="C48" s="78"/>
      <c r="D48" s="96"/>
      <c r="E48" s="82"/>
      <c r="F48" s="96"/>
      <c r="G48" s="99"/>
      <c r="H48" s="101"/>
      <c r="I48" s="251">
        <f t="shared" si="1"/>
        <v>0</v>
      </c>
      <c r="J48" s="105"/>
      <c r="K48" s="135"/>
      <c r="L48" s="4"/>
    </row>
    <row r="49" spans="1:12" ht="28.7" customHeight="1" x14ac:dyDescent="0.25">
      <c r="A49" s="74">
        <v>36</v>
      </c>
      <c r="B49" s="71"/>
      <c r="C49" s="77"/>
      <c r="D49" s="95"/>
      <c r="E49" s="83"/>
      <c r="F49" s="95"/>
      <c r="G49" s="100"/>
      <c r="H49" s="102"/>
      <c r="I49" s="252">
        <f t="shared" si="1"/>
        <v>0</v>
      </c>
      <c r="J49" s="104"/>
      <c r="K49" s="81"/>
      <c r="L49" s="4"/>
    </row>
    <row r="50" spans="1:12" ht="28.7" customHeight="1" x14ac:dyDescent="0.25">
      <c r="A50" s="73">
        <v>37</v>
      </c>
      <c r="B50" s="43"/>
      <c r="C50" s="78"/>
      <c r="D50" s="96"/>
      <c r="E50" s="82"/>
      <c r="F50" s="96"/>
      <c r="G50" s="99"/>
      <c r="H50" s="101"/>
      <c r="I50" s="251">
        <f t="shared" si="1"/>
        <v>0</v>
      </c>
      <c r="J50" s="105"/>
      <c r="K50" s="135"/>
      <c r="L50" s="1"/>
    </row>
    <row r="51" spans="1:12" ht="28.7" customHeight="1" x14ac:dyDescent="0.25">
      <c r="A51" s="74">
        <v>38</v>
      </c>
      <c r="B51" s="71"/>
      <c r="C51" s="77"/>
      <c r="D51" s="95"/>
      <c r="E51" s="83"/>
      <c r="F51" s="95"/>
      <c r="G51" s="100"/>
      <c r="H51" s="102"/>
      <c r="I51" s="252">
        <f t="shared" si="1"/>
        <v>0</v>
      </c>
      <c r="J51" s="104"/>
      <c r="K51" s="81"/>
      <c r="L51" s="1"/>
    </row>
    <row r="52" spans="1:12" ht="28.7" customHeight="1" x14ac:dyDescent="0.25">
      <c r="A52" s="73">
        <v>39</v>
      </c>
      <c r="B52" s="43"/>
      <c r="C52" s="78"/>
      <c r="D52" s="96"/>
      <c r="E52" s="82"/>
      <c r="F52" s="96"/>
      <c r="G52" s="99"/>
      <c r="H52" s="101"/>
      <c r="I52" s="251">
        <f t="shared" si="1"/>
        <v>0</v>
      </c>
      <c r="J52" s="105"/>
      <c r="K52" s="258"/>
      <c r="L52" s="1"/>
    </row>
    <row r="53" spans="1:12" ht="28.7" customHeight="1" x14ac:dyDescent="0.25">
      <c r="A53" s="74">
        <v>40</v>
      </c>
      <c r="B53" s="71"/>
      <c r="C53" s="77"/>
      <c r="D53" s="95"/>
      <c r="E53" s="83"/>
      <c r="F53" s="95"/>
      <c r="G53" s="100"/>
      <c r="H53" s="102"/>
      <c r="I53" s="252">
        <f t="shared" si="1"/>
        <v>0</v>
      </c>
      <c r="J53" s="104"/>
      <c r="K53" s="81"/>
      <c r="L53" s="1"/>
    </row>
    <row r="54" spans="1:12" ht="28.7" customHeight="1" x14ac:dyDescent="0.25">
      <c r="A54" s="73">
        <v>41</v>
      </c>
      <c r="B54" s="43"/>
      <c r="C54" s="78"/>
      <c r="D54" s="96"/>
      <c r="E54" s="82"/>
      <c r="F54" s="96"/>
      <c r="G54" s="99"/>
      <c r="H54" s="101"/>
      <c r="I54" s="251">
        <f t="shared" si="1"/>
        <v>0</v>
      </c>
      <c r="J54" s="105"/>
      <c r="K54" s="259"/>
      <c r="L54" s="1"/>
    </row>
    <row r="55" spans="1:12" ht="28.7" customHeight="1" x14ac:dyDescent="0.25">
      <c r="A55" s="74">
        <v>42</v>
      </c>
      <c r="B55" s="71"/>
      <c r="C55" s="77"/>
      <c r="D55" s="95"/>
      <c r="E55" s="83"/>
      <c r="F55" s="95"/>
      <c r="G55" s="100"/>
      <c r="H55" s="102"/>
      <c r="I55" s="252">
        <f t="shared" si="1"/>
        <v>0</v>
      </c>
      <c r="J55" s="104"/>
      <c r="K55" s="81"/>
      <c r="L55" s="1"/>
    </row>
    <row r="56" spans="1:12" ht="28.7" customHeight="1" x14ac:dyDescent="0.25">
      <c r="A56" s="73">
        <v>43</v>
      </c>
      <c r="B56" s="43"/>
      <c r="C56" s="78"/>
      <c r="D56" s="96"/>
      <c r="E56" s="82"/>
      <c r="F56" s="96"/>
      <c r="G56" s="99"/>
      <c r="H56" s="101"/>
      <c r="I56" s="251">
        <f t="shared" si="1"/>
        <v>0</v>
      </c>
      <c r="J56" s="105"/>
      <c r="K56" s="135"/>
      <c r="L56" s="1"/>
    </row>
    <row r="57" spans="1:12" ht="28.7" customHeight="1" x14ac:dyDescent="0.25">
      <c r="A57" s="74">
        <v>44</v>
      </c>
      <c r="B57" s="71"/>
      <c r="C57" s="77"/>
      <c r="D57" s="95"/>
      <c r="E57" s="83"/>
      <c r="F57" s="95"/>
      <c r="G57" s="100"/>
      <c r="H57" s="104"/>
      <c r="I57" s="252">
        <f t="shared" si="1"/>
        <v>0</v>
      </c>
      <c r="J57" s="104"/>
      <c r="K57" s="81"/>
      <c r="L57" s="1"/>
    </row>
    <row r="58" spans="1:12" ht="28.7" customHeight="1" x14ac:dyDescent="0.25">
      <c r="A58" s="73">
        <v>45</v>
      </c>
      <c r="B58" s="43"/>
      <c r="C58" s="78"/>
      <c r="D58" s="96"/>
      <c r="E58" s="82"/>
      <c r="F58" s="96"/>
      <c r="G58" s="99"/>
      <c r="H58" s="105"/>
      <c r="I58" s="251">
        <f t="shared" si="1"/>
        <v>0</v>
      </c>
      <c r="J58" s="105"/>
      <c r="K58" s="135"/>
      <c r="L58" s="1"/>
    </row>
    <row r="59" spans="1:12" ht="28.7" customHeight="1" x14ac:dyDescent="0.25">
      <c r="A59" s="74">
        <v>46</v>
      </c>
      <c r="B59" s="71"/>
      <c r="C59" s="77"/>
      <c r="D59" s="95"/>
      <c r="E59" s="83"/>
      <c r="F59" s="95"/>
      <c r="G59" s="100"/>
      <c r="H59" s="104"/>
      <c r="I59" s="252">
        <f t="shared" si="1"/>
        <v>0</v>
      </c>
      <c r="J59" s="104"/>
      <c r="K59" s="81"/>
      <c r="L59" s="1"/>
    </row>
    <row r="60" spans="1:12" ht="28.7" customHeight="1" x14ac:dyDescent="0.25">
      <c r="A60" s="120">
        <v>47</v>
      </c>
      <c r="B60" s="53"/>
      <c r="C60" s="112"/>
      <c r="D60" s="113"/>
      <c r="E60" s="114"/>
      <c r="F60" s="113"/>
      <c r="G60" s="115"/>
      <c r="H60" s="116"/>
      <c r="I60" s="256">
        <f t="shared" si="1"/>
        <v>0</v>
      </c>
      <c r="J60" s="116"/>
      <c r="K60" s="260"/>
      <c r="L60" s="1"/>
    </row>
    <row r="61" spans="1:12" ht="28.7" customHeight="1" x14ac:dyDescent="0.25">
      <c r="A61" s="72"/>
      <c r="B61" s="334" t="s">
        <v>141</v>
      </c>
      <c r="C61" s="335">
        <f>COUNTIF(G34:G60, "?*")</f>
        <v>0</v>
      </c>
      <c r="D61" s="235"/>
      <c r="E61" s="235"/>
      <c r="F61" s="261"/>
      <c r="G61" s="261"/>
      <c r="H61" s="261"/>
      <c r="I61" s="261"/>
      <c r="J61" s="309" t="s">
        <v>130</v>
      </c>
      <c r="K61" s="262">
        <f>SUM(J34:J60)</f>
        <v>0</v>
      </c>
      <c r="L61" s="1"/>
    </row>
    <row r="62" spans="1:12" ht="28.7" customHeight="1" x14ac:dyDescent="0.25">
      <c r="B62" s="43"/>
      <c r="C62" s="6"/>
      <c r="D62" s="52"/>
      <c r="E62" s="52"/>
      <c r="F62" s="55"/>
      <c r="G62" s="56"/>
      <c r="H62" s="56"/>
      <c r="I62" s="56"/>
      <c r="J62" s="56"/>
      <c r="K62" s="57"/>
      <c r="L62" s="1"/>
    </row>
    <row r="63" spans="1:12" ht="28.7" customHeight="1" x14ac:dyDescent="0.25">
      <c r="B63" s="43"/>
      <c r="C63" s="6"/>
      <c r="D63" s="52"/>
      <c r="E63" s="52"/>
      <c r="F63" s="55"/>
      <c r="G63" s="56"/>
      <c r="H63" s="56"/>
      <c r="I63" s="56"/>
      <c r="J63" s="56"/>
      <c r="K63" s="57"/>
      <c r="L63" s="1"/>
    </row>
    <row r="64" spans="1:12" ht="28.7" customHeight="1" x14ac:dyDescent="0.25">
      <c r="B64" s="43"/>
      <c r="C64" s="6"/>
      <c r="D64" s="52"/>
      <c r="E64" s="52"/>
      <c r="F64" s="55"/>
      <c r="G64" s="56"/>
      <c r="H64" s="56"/>
      <c r="I64" s="56"/>
      <c r="J64" s="56"/>
      <c r="K64" s="57"/>
      <c r="L64" s="1"/>
    </row>
    <row r="65" spans="1:12" ht="39.75" customHeight="1" x14ac:dyDescent="0.25">
      <c r="A65" s="217" t="s">
        <v>0</v>
      </c>
      <c r="B65" s="218" t="s">
        <v>35</v>
      </c>
      <c r="C65" s="218" t="s">
        <v>31</v>
      </c>
      <c r="D65" s="218" t="s">
        <v>47</v>
      </c>
      <c r="E65" s="218" t="s">
        <v>3</v>
      </c>
      <c r="F65" s="218" t="s">
        <v>2</v>
      </c>
      <c r="G65" s="218" t="s">
        <v>32</v>
      </c>
      <c r="H65" s="219" t="s">
        <v>43</v>
      </c>
      <c r="I65" s="219" t="s">
        <v>42</v>
      </c>
      <c r="J65" s="219" t="s">
        <v>41</v>
      </c>
      <c r="K65" s="220" t="s">
        <v>8</v>
      </c>
      <c r="L65" s="1"/>
    </row>
    <row r="66" spans="1:12" ht="28.7" customHeight="1" x14ac:dyDescent="0.25">
      <c r="A66" s="74">
        <v>48</v>
      </c>
      <c r="B66" s="71"/>
      <c r="C66" s="77"/>
      <c r="D66" s="80"/>
      <c r="E66" s="83"/>
      <c r="F66" s="95"/>
      <c r="G66" s="100"/>
      <c r="H66" s="104"/>
      <c r="I66" s="252">
        <f t="shared" ref="I66:I78" si="2">IF(H66,J66/H66,0)</f>
        <v>0</v>
      </c>
      <c r="J66" s="104"/>
      <c r="K66" s="81"/>
      <c r="L66" s="1"/>
    </row>
    <row r="67" spans="1:12" s="59" customFormat="1" ht="28.7" customHeight="1" x14ac:dyDescent="0.25">
      <c r="A67" s="118">
        <v>49</v>
      </c>
      <c r="B67" s="75"/>
      <c r="C67" s="76"/>
      <c r="D67" s="94"/>
      <c r="E67" s="97"/>
      <c r="F67" s="98"/>
      <c r="G67" s="99"/>
      <c r="H67" s="106"/>
      <c r="I67" s="263">
        <f t="shared" si="2"/>
        <v>0</v>
      </c>
      <c r="J67" s="106"/>
      <c r="K67" s="148"/>
    </row>
    <row r="68" spans="1:12" ht="28.7" customHeight="1" x14ac:dyDescent="0.25">
      <c r="A68" s="74">
        <v>50</v>
      </c>
      <c r="B68" s="71"/>
      <c r="C68" s="77"/>
      <c r="D68" s="80"/>
      <c r="E68" s="83"/>
      <c r="F68" s="95"/>
      <c r="G68" s="100"/>
      <c r="H68" s="104"/>
      <c r="I68" s="252">
        <f t="shared" si="2"/>
        <v>0</v>
      </c>
      <c r="J68" s="104"/>
      <c r="K68" s="81"/>
      <c r="L68" s="1"/>
    </row>
    <row r="69" spans="1:12" ht="28.7" customHeight="1" x14ac:dyDescent="0.25">
      <c r="A69" s="73">
        <v>51</v>
      </c>
      <c r="B69" s="43"/>
      <c r="C69" s="78"/>
      <c r="D69" s="79"/>
      <c r="E69" s="82"/>
      <c r="F69" s="96"/>
      <c r="G69" s="99"/>
      <c r="H69" s="105"/>
      <c r="I69" s="251">
        <f t="shared" si="2"/>
        <v>0</v>
      </c>
      <c r="J69" s="105"/>
      <c r="K69" s="135"/>
      <c r="L69" s="1"/>
    </row>
    <row r="70" spans="1:12" ht="28.7" customHeight="1" x14ac:dyDescent="0.25">
      <c r="A70" s="74">
        <v>52</v>
      </c>
      <c r="B70" s="71"/>
      <c r="C70" s="77"/>
      <c r="D70" s="80"/>
      <c r="E70" s="83"/>
      <c r="F70" s="95"/>
      <c r="G70" s="100"/>
      <c r="H70" s="104"/>
      <c r="I70" s="252">
        <f t="shared" si="2"/>
        <v>0</v>
      </c>
      <c r="J70" s="104"/>
      <c r="K70" s="81"/>
      <c r="L70" s="1"/>
    </row>
    <row r="71" spans="1:12" ht="28.7" customHeight="1" x14ac:dyDescent="0.25">
      <c r="A71" s="73">
        <v>53</v>
      </c>
      <c r="B71" s="43"/>
      <c r="C71" s="78"/>
      <c r="D71" s="79"/>
      <c r="E71" s="82"/>
      <c r="F71" s="96"/>
      <c r="G71" s="99"/>
      <c r="H71" s="105"/>
      <c r="I71" s="251">
        <f t="shared" si="2"/>
        <v>0</v>
      </c>
      <c r="J71" s="105"/>
      <c r="K71" s="135"/>
      <c r="L71" s="1"/>
    </row>
    <row r="72" spans="1:12" ht="28.7" customHeight="1" x14ac:dyDescent="0.25">
      <c r="A72" s="74">
        <v>54</v>
      </c>
      <c r="B72" s="71"/>
      <c r="C72" s="77"/>
      <c r="D72" s="80"/>
      <c r="E72" s="83"/>
      <c r="F72" s="95"/>
      <c r="G72" s="100"/>
      <c r="H72" s="104"/>
      <c r="I72" s="252">
        <f t="shared" si="2"/>
        <v>0</v>
      </c>
      <c r="J72" s="104"/>
      <c r="K72" s="81"/>
      <c r="L72" s="1"/>
    </row>
    <row r="73" spans="1:12" ht="28.7" customHeight="1" x14ac:dyDescent="0.25">
      <c r="A73" s="73">
        <v>55</v>
      </c>
      <c r="B73" s="43"/>
      <c r="C73" s="78"/>
      <c r="D73" s="79"/>
      <c r="E73" s="82"/>
      <c r="F73" s="96"/>
      <c r="G73" s="99"/>
      <c r="H73" s="105"/>
      <c r="I73" s="251">
        <f t="shared" si="2"/>
        <v>0</v>
      </c>
      <c r="J73" s="105"/>
      <c r="K73" s="135"/>
      <c r="L73" s="1"/>
    </row>
    <row r="74" spans="1:12" ht="28.7" customHeight="1" x14ac:dyDescent="0.25">
      <c r="A74" s="74">
        <v>56</v>
      </c>
      <c r="B74" s="71"/>
      <c r="C74" s="77"/>
      <c r="D74" s="80"/>
      <c r="E74" s="83"/>
      <c r="F74" s="95"/>
      <c r="G74" s="100"/>
      <c r="H74" s="104"/>
      <c r="I74" s="252">
        <f t="shared" si="2"/>
        <v>0</v>
      </c>
      <c r="J74" s="104"/>
      <c r="K74" s="81"/>
      <c r="L74" s="1"/>
    </row>
    <row r="75" spans="1:12" ht="28.7" customHeight="1" x14ac:dyDescent="0.25">
      <c r="A75" s="73">
        <v>57</v>
      </c>
      <c r="B75" s="43"/>
      <c r="C75" s="78"/>
      <c r="D75" s="79"/>
      <c r="E75" s="82"/>
      <c r="F75" s="96"/>
      <c r="G75" s="99"/>
      <c r="H75" s="105"/>
      <c r="I75" s="251">
        <f t="shared" si="2"/>
        <v>0</v>
      </c>
      <c r="J75" s="105"/>
      <c r="K75" s="135"/>
      <c r="L75" s="1"/>
    </row>
    <row r="76" spans="1:12" ht="28.7" customHeight="1" x14ac:dyDescent="0.25">
      <c r="A76" s="74">
        <v>58</v>
      </c>
      <c r="B76" s="71"/>
      <c r="C76" s="77"/>
      <c r="D76" s="80"/>
      <c r="E76" s="83"/>
      <c r="F76" s="95"/>
      <c r="G76" s="100"/>
      <c r="H76" s="104"/>
      <c r="I76" s="252">
        <f t="shared" si="2"/>
        <v>0</v>
      </c>
      <c r="J76" s="104"/>
      <c r="K76" s="81"/>
      <c r="L76" s="1"/>
    </row>
    <row r="77" spans="1:12" ht="28.7" customHeight="1" x14ac:dyDescent="0.25">
      <c r="A77" s="73">
        <v>59</v>
      </c>
      <c r="B77" s="43"/>
      <c r="C77" s="78"/>
      <c r="D77" s="79"/>
      <c r="E77" s="82"/>
      <c r="F77" s="96"/>
      <c r="G77" s="99"/>
      <c r="H77" s="105"/>
      <c r="I77" s="251">
        <f t="shared" si="2"/>
        <v>0</v>
      </c>
      <c r="J77" s="105"/>
      <c r="K77" s="258"/>
      <c r="L77" s="1"/>
    </row>
    <row r="78" spans="1:12" ht="28.7" customHeight="1" x14ac:dyDescent="0.25">
      <c r="A78" s="44">
        <v>60</v>
      </c>
      <c r="B78" s="71"/>
      <c r="C78" s="89"/>
      <c r="D78" s="90"/>
      <c r="E78" s="91"/>
      <c r="F78" s="122"/>
      <c r="G78" s="123"/>
      <c r="H78" s="124"/>
      <c r="I78" s="253">
        <f t="shared" si="2"/>
        <v>0</v>
      </c>
      <c r="J78" s="124"/>
      <c r="K78" s="64"/>
      <c r="L78" s="1"/>
    </row>
    <row r="79" spans="1:12" ht="28.7" customHeight="1" x14ac:dyDescent="0.25">
      <c r="A79" s="72"/>
      <c r="B79" s="334" t="s">
        <v>142</v>
      </c>
      <c r="C79" s="335">
        <f>COUNTIF(G66:G78, "?*")</f>
        <v>0</v>
      </c>
      <c r="D79" s="235"/>
      <c r="E79" s="235"/>
      <c r="F79" s="261"/>
      <c r="G79" s="261"/>
      <c r="H79" s="261"/>
      <c r="I79" s="261"/>
      <c r="J79" s="309" t="s">
        <v>131</v>
      </c>
      <c r="K79" s="262">
        <f>SUM(J66:J78)</f>
        <v>0</v>
      </c>
      <c r="L79" s="1"/>
    </row>
  </sheetData>
  <sheetProtection algorithmName="SHA-512" hashValue="nDTucqt3lRcYUTx1PGkRilCZlDrOl2qlEqNUnitZbo7miCzI58hCy+zjufFjf7+4pIQwxild3TmzS9PrzofZBw==" saltValue="Tm0BekX7wav874pNuSPGpQ==" spinCount="100000" sheet="1" selectLockedCells="1"/>
  <mergeCells count="2">
    <mergeCell ref="J2:K2"/>
    <mergeCell ref="J3:K5"/>
  </mergeCells>
  <pageMargins left="0.7" right="0.7" top="0.75" bottom="0.75" header="0.3" footer="0.3"/>
  <pageSetup scale="56" orientation="landscape" r:id="rId1"/>
  <headerFooter scaleWithDoc="0">
    <oddHeader>&amp;L&amp;14&amp;G&amp;C&amp;"-,Bold"&amp;12MHTF Disaster Relief - Housing Services
Expense Detail
&amp;R&amp;"-,Bold"&amp;10MHTF-DR-316</oddHeader>
    <oddFooter>&amp;C&amp;9Page &amp;P</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E52C03D7-CD76-4F2F-B4FE-FD279514C4D2}">
          <x14:formula1>
            <xm:f>DropDownMenus!$B$4:$B$16</xm:f>
          </x14:formula1>
          <xm:sqref>G10:G29 G34:G60 G66:G78 G31:G32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952CF-4E9B-4409-AF53-533930F2512D}">
  <sheetPr codeName="Sheet4">
    <tabColor theme="4"/>
  </sheetPr>
  <dimension ref="A2:M83"/>
  <sheetViews>
    <sheetView showGridLines="0" showRuler="0" view="pageLayout" topLeftCell="A4" zoomScaleNormal="90" zoomScaleSheetLayoutView="100" workbookViewId="0">
      <selection activeCell="G13" sqref="G13"/>
    </sheetView>
  </sheetViews>
  <sheetFormatPr defaultColWidth="2.42578125" defaultRowHeight="15" x14ac:dyDescent="0.25"/>
  <cols>
    <col min="1" max="1" width="4.85546875" style="2" customWidth="1"/>
    <col min="2" max="2" width="31" style="1" customWidth="1"/>
    <col min="3" max="3" width="28.5703125" style="5" customWidth="1"/>
    <col min="4" max="4" width="15.7109375" style="2" customWidth="1"/>
    <col min="5" max="5" width="11.7109375" style="2" customWidth="1"/>
    <col min="6" max="6" width="15" style="2" customWidth="1"/>
    <col min="7" max="7" width="31" style="2" customWidth="1"/>
    <col min="8" max="8" width="16.85546875" style="2" customWidth="1"/>
    <col min="9" max="9" width="13.28515625" style="2" customWidth="1"/>
    <col min="10" max="10" width="17" style="2" customWidth="1"/>
    <col min="11" max="11" width="36.140625" style="3" customWidth="1"/>
    <col min="12" max="12" width="15.140625" style="1" bestFit="1" customWidth="1"/>
    <col min="13" max="13" width="27.85546875" style="1" customWidth="1"/>
    <col min="14" max="14" width="2.42578125" style="1"/>
    <col min="15" max="15" width="16.7109375" style="1" customWidth="1"/>
    <col min="16" max="16384" width="2.42578125" style="1"/>
  </cols>
  <sheetData>
    <row r="2" spans="1:13" ht="36" customHeight="1" x14ac:dyDescent="0.25">
      <c r="B2" s="221" t="s">
        <v>5</v>
      </c>
      <c r="C2" s="222">
        <f>'Back-Up Summary'!D7</f>
        <v>0</v>
      </c>
      <c r="D2" s="224"/>
      <c r="E2" s="225"/>
      <c r="F2" s="225"/>
      <c r="J2" s="358" t="s">
        <v>9</v>
      </c>
      <c r="K2" s="358"/>
      <c r="L2" s="146"/>
    </row>
    <row r="3" spans="1:13" ht="36" customHeight="1" x14ac:dyDescent="0.25">
      <c r="B3" s="221" t="s">
        <v>6</v>
      </c>
      <c r="C3" s="222">
        <f>'Back-Up Summary'!D9</f>
        <v>0</v>
      </c>
      <c r="D3" s="224"/>
      <c r="E3" s="225"/>
      <c r="F3" s="225"/>
      <c r="J3" s="359" t="s">
        <v>46</v>
      </c>
      <c r="K3" s="359"/>
      <c r="L3" s="19"/>
    </row>
    <row r="4" spans="1:13" ht="36" customHeight="1" x14ac:dyDescent="0.25">
      <c r="B4" s="221" t="s">
        <v>7</v>
      </c>
      <c r="C4" s="223">
        <f>'Back-Up Summary'!D8</f>
        <v>0</v>
      </c>
      <c r="D4" s="226"/>
      <c r="E4" s="227"/>
      <c r="F4" s="227"/>
      <c r="J4" s="359"/>
      <c r="K4" s="359"/>
      <c r="L4" s="19"/>
    </row>
    <row r="5" spans="1:13" ht="39.75" customHeight="1" x14ac:dyDescent="0.25">
      <c r="B5" s="221" t="s">
        <v>18</v>
      </c>
      <c r="C5" s="46">
        <f>SUM(K29,K61,K81)</f>
        <v>0</v>
      </c>
      <c r="D5" s="47"/>
      <c r="E5" s="51"/>
      <c r="F5" s="51"/>
      <c r="J5" s="359"/>
      <c r="K5" s="359"/>
      <c r="L5" s="19"/>
    </row>
    <row r="6" spans="1:13" ht="15.75" customHeight="1" x14ac:dyDescent="0.25">
      <c r="J6" s="42"/>
      <c r="K6" s="42"/>
      <c r="L6" s="42"/>
      <c r="M6" s="42"/>
    </row>
    <row r="7" spans="1:13" ht="41.25" customHeight="1" x14ac:dyDescent="0.25">
      <c r="A7" s="172" t="s">
        <v>0</v>
      </c>
      <c r="B7" s="173" t="s">
        <v>35</v>
      </c>
      <c r="C7" s="173" t="s">
        <v>31</v>
      </c>
      <c r="D7" s="173" t="s">
        <v>47</v>
      </c>
      <c r="E7" s="173" t="s">
        <v>3</v>
      </c>
      <c r="F7" s="173" t="s">
        <v>2</v>
      </c>
      <c r="G7" s="173" t="s">
        <v>32</v>
      </c>
      <c r="H7" s="174" t="s">
        <v>4</v>
      </c>
      <c r="I7" s="174" t="s">
        <v>42</v>
      </c>
      <c r="J7" s="174" t="s">
        <v>41</v>
      </c>
      <c r="K7" s="175" t="s">
        <v>8</v>
      </c>
      <c r="L7" s="7"/>
      <c r="M7" s="7"/>
    </row>
    <row r="8" spans="1:13" ht="72.75" customHeight="1" x14ac:dyDescent="0.25">
      <c r="A8" s="129" t="s">
        <v>30</v>
      </c>
      <c r="B8" s="168" t="s">
        <v>36</v>
      </c>
      <c r="C8" s="168" t="s">
        <v>86</v>
      </c>
      <c r="D8" s="276" t="s">
        <v>61</v>
      </c>
      <c r="E8" s="168" t="s">
        <v>59</v>
      </c>
      <c r="F8" s="168" t="s">
        <v>56</v>
      </c>
      <c r="G8" s="168" t="s">
        <v>90</v>
      </c>
      <c r="H8" s="168" t="s">
        <v>89</v>
      </c>
      <c r="I8" s="168" t="s">
        <v>44</v>
      </c>
      <c r="J8" s="168" t="s">
        <v>48</v>
      </c>
      <c r="K8" s="169" t="s">
        <v>45</v>
      </c>
    </row>
    <row r="9" spans="1:13" ht="31.5" customHeight="1" x14ac:dyDescent="0.25">
      <c r="A9" s="119">
        <v>1</v>
      </c>
      <c r="B9" s="130"/>
      <c r="C9" s="133"/>
      <c r="D9" s="134"/>
      <c r="E9" s="84"/>
      <c r="F9" s="134"/>
      <c r="G9" s="138"/>
      <c r="H9" s="142"/>
      <c r="I9" s="265">
        <f t="shared" ref="I9:I28" si="0">IF(H9,J9/H9,0)</f>
        <v>0</v>
      </c>
      <c r="J9" s="142"/>
      <c r="K9" s="257"/>
    </row>
    <row r="10" spans="1:13" ht="28.7" customHeight="1" x14ac:dyDescent="0.25">
      <c r="A10" s="74">
        <v>2</v>
      </c>
      <c r="B10" s="131"/>
      <c r="C10" s="131"/>
      <c r="D10" s="81"/>
      <c r="E10" s="83"/>
      <c r="F10" s="81"/>
      <c r="G10" s="139"/>
      <c r="H10" s="143"/>
      <c r="I10" s="266">
        <f t="shared" si="0"/>
        <v>0</v>
      </c>
      <c r="J10" s="143"/>
      <c r="K10" s="81"/>
    </row>
    <row r="11" spans="1:13" ht="28.7" customHeight="1" x14ac:dyDescent="0.25">
      <c r="A11" s="73">
        <v>3</v>
      </c>
      <c r="B11" s="132"/>
      <c r="C11" s="132"/>
      <c r="D11" s="135"/>
      <c r="E11" s="82"/>
      <c r="F11" s="135"/>
      <c r="G11" s="140"/>
      <c r="H11" s="144"/>
      <c r="I11" s="267">
        <f t="shared" si="0"/>
        <v>0</v>
      </c>
      <c r="J11" s="144"/>
      <c r="K11" s="135"/>
    </row>
    <row r="12" spans="1:13" ht="28.7" customHeight="1" x14ac:dyDescent="0.25">
      <c r="A12" s="74">
        <v>4</v>
      </c>
      <c r="B12" s="131"/>
      <c r="C12" s="131"/>
      <c r="D12" s="81"/>
      <c r="E12" s="83"/>
      <c r="F12" s="81"/>
      <c r="G12" s="139"/>
      <c r="H12" s="143"/>
      <c r="I12" s="266">
        <f t="shared" si="0"/>
        <v>0</v>
      </c>
      <c r="J12" s="143"/>
      <c r="K12" s="81"/>
    </row>
    <row r="13" spans="1:13" ht="28.7" customHeight="1" x14ac:dyDescent="0.25">
      <c r="A13" s="73">
        <v>5</v>
      </c>
      <c r="B13" s="132"/>
      <c r="C13" s="132"/>
      <c r="D13" s="135"/>
      <c r="E13" s="82"/>
      <c r="F13" s="135"/>
      <c r="G13" s="140"/>
      <c r="H13" s="144"/>
      <c r="I13" s="267">
        <f t="shared" si="0"/>
        <v>0</v>
      </c>
      <c r="J13" s="144"/>
      <c r="K13" s="135"/>
    </row>
    <row r="14" spans="1:13" ht="28.7" customHeight="1" x14ac:dyDescent="0.25">
      <c r="A14" s="74">
        <v>6</v>
      </c>
      <c r="B14" s="131"/>
      <c r="C14" s="131"/>
      <c r="D14" s="81"/>
      <c r="E14" s="83"/>
      <c r="F14" s="81"/>
      <c r="G14" s="139"/>
      <c r="H14" s="143"/>
      <c r="I14" s="266">
        <f t="shared" si="0"/>
        <v>0</v>
      </c>
      <c r="J14" s="143"/>
      <c r="K14" s="81"/>
    </row>
    <row r="15" spans="1:13" ht="28.7" customHeight="1" x14ac:dyDescent="0.25">
      <c r="A15" s="73">
        <v>7</v>
      </c>
      <c r="B15" s="132"/>
      <c r="C15" s="132"/>
      <c r="D15" s="135"/>
      <c r="E15" s="82"/>
      <c r="F15" s="135"/>
      <c r="G15" s="140"/>
      <c r="H15" s="144"/>
      <c r="I15" s="267">
        <f t="shared" si="0"/>
        <v>0</v>
      </c>
      <c r="J15" s="144"/>
      <c r="K15" s="135"/>
    </row>
    <row r="16" spans="1:13" ht="28.7" customHeight="1" x14ac:dyDescent="0.25">
      <c r="A16" s="74">
        <v>8</v>
      </c>
      <c r="B16" s="131"/>
      <c r="C16" s="131"/>
      <c r="D16" s="81"/>
      <c r="E16" s="83"/>
      <c r="F16" s="81"/>
      <c r="G16" s="139"/>
      <c r="H16" s="143"/>
      <c r="I16" s="266">
        <f t="shared" si="0"/>
        <v>0</v>
      </c>
      <c r="J16" s="143"/>
      <c r="K16" s="81"/>
    </row>
    <row r="17" spans="1:11" ht="28.7" customHeight="1" x14ac:dyDescent="0.25">
      <c r="A17" s="73">
        <v>9</v>
      </c>
      <c r="B17" s="132"/>
      <c r="C17" s="132"/>
      <c r="D17" s="135"/>
      <c r="E17" s="82"/>
      <c r="F17" s="135"/>
      <c r="G17" s="140"/>
      <c r="H17" s="144"/>
      <c r="I17" s="267">
        <f t="shared" si="0"/>
        <v>0</v>
      </c>
      <c r="J17" s="144"/>
      <c r="K17" s="135"/>
    </row>
    <row r="18" spans="1:11" ht="28.7" customHeight="1" x14ac:dyDescent="0.25">
      <c r="A18" s="74">
        <v>10</v>
      </c>
      <c r="B18" s="131"/>
      <c r="C18" s="131"/>
      <c r="D18" s="81"/>
      <c r="E18" s="83"/>
      <c r="F18" s="81"/>
      <c r="G18" s="139"/>
      <c r="H18" s="143"/>
      <c r="I18" s="266">
        <f t="shared" si="0"/>
        <v>0</v>
      </c>
      <c r="J18" s="143"/>
      <c r="K18" s="81"/>
    </row>
    <row r="19" spans="1:11" ht="28.7" customHeight="1" x14ac:dyDescent="0.25">
      <c r="A19" s="73">
        <v>11</v>
      </c>
      <c r="B19" s="132"/>
      <c r="C19" s="132"/>
      <c r="D19" s="135"/>
      <c r="E19" s="82"/>
      <c r="F19" s="135"/>
      <c r="G19" s="140"/>
      <c r="H19" s="144"/>
      <c r="I19" s="267">
        <f t="shared" si="0"/>
        <v>0</v>
      </c>
      <c r="J19" s="144"/>
      <c r="K19" s="135"/>
    </row>
    <row r="20" spans="1:11" ht="28.7" customHeight="1" x14ac:dyDescent="0.25">
      <c r="A20" s="74">
        <v>12</v>
      </c>
      <c r="B20" s="131"/>
      <c r="C20" s="131"/>
      <c r="D20" s="81"/>
      <c r="E20" s="83"/>
      <c r="F20" s="81"/>
      <c r="G20" s="139"/>
      <c r="H20" s="143"/>
      <c r="I20" s="266">
        <f t="shared" si="0"/>
        <v>0</v>
      </c>
      <c r="J20" s="143"/>
      <c r="K20" s="81"/>
    </row>
    <row r="21" spans="1:11" ht="28.7" customHeight="1" x14ac:dyDescent="0.25">
      <c r="A21" s="73">
        <v>13</v>
      </c>
      <c r="B21" s="132"/>
      <c r="C21" s="132"/>
      <c r="D21" s="135"/>
      <c r="E21" s="82"/>
      <c r="F21" s="135"/>
      <c r="G21" s="140"/>
      <c r="H21" s="144"/>
      <c r="I21" s="267">
        <f t="shared" si="0"/>
        <v>0</v>
      </c>
      <c r="J21" s="144"/>
      <c r="K21" s="135"/>
    </row>
    <row r="22" spans="1:11" ht="28.7" customHeight="1" x14ac:dyDescent="0.25">
      <c r="A22" s="74">
        <v>14</v>
      </c>
      <c r="B22" s="131"/>
      <c r="C22" s="131"/>
      <c r="D22" s="81"/>
      <c r="E22" s="83"/>
      <c r="F22" s="81"/>
      <c r="G22" s="139"/>
      <c r="H22" s="143"/>
      <c r="I22" s="266">
        <f t="shared" si="0"/>
        <v>0</v>
      </c>
      <c r="J22" s="143"/>
      <c r="K22" s="81"/>
    </row>
    <row r="23" spans="1:11" ht="28.7" customHeight="1" x14ac:dyDescent="0.25">
      <c r="A23" s="73">
        <v>15</v>
      </c>
      <c r="B23" s="132"/>
      <c r="C23" s="132"/>
      <c r="D23" s="135"/>
      <c r="E23" s="82"/>
      <c r="F23" s="135"/>
      <c r="G23" s="140"/>
      <c r="H23" s="144"/>
      <c r="I23" s="267">
        <f t="shared" si="0"/>
        <v>0</v>
      </c>
      <c r="J23" s="144"/>
      <c r="K23" s="135"/>
    </row>
    <row r="24" spans="1:11" ht="28.7" customHeight="1" x14ac:dyDescent="0.25">
      <c r="A24" s="74">
        <v>16</v>
      </c>
      <c r="B24" s="131"/>
      <c r="C24" s="131"/>
      <c r="D24" s="81"/>
      <c r="E24" s="83"/>
      <c r="F24" s="81"/>
      <c r="G24" s="139"/>
      <c r="H24" s="143"/>
      <c r="I24" s="266">
        <f t="shared" si="0"/>
        <v>0</v>
      </c>
      <c r="J24" s="143"/>
      <c r="K24" s="81"/>
    </row>
    <row r="25" spans="1:11" ht="28.7" customHeight="1" x14ac:dyDescent="0.25">
      <c r="A25" s="73">
        <v>17</v>
      </c>
      <c r="B25" s="132"/>
      <c r="C25" s="132"/>
      <c r="D25" s="135"/>
      <c r="E25" s="82"/>
      <c r="F25" s="135"/>
      <c r="G25" s="140"/>
      <c r="H25" s="144"/>
      <c r="I25" s="267">
        <f t="shared" si="0"/>
        <v>0</v>
      </c>
      <c r="J25" s="144"/>
      <c r="K25" s="135"/>
    </row>
    <row r="26" spans="1:11" ht="28.7" customHeight="1" x14ac:dyDescent="0.25">
      <c r="A26" s="74">
        <v>18</v>
      </c>
      <c r="B26" s="131"/>
      <c r="C26" s="131"/>
      <c r="D26" s="81"/>
      <c r="E26" s="83"/>
      <c r="F26" s="81"/>
      <c r="G26" s="139"/>
      <c r="H26" s="143"/>
      <c r="I26" s="266">
        <f t="shared" si="0"/>
        <v>0</v>
      </c>
      <c r="J26" s="143"/>
      <c r="K26" s="81"/>
    </row>
    <row r="27" spans="1:11" ht="28.7" customHeight="1" x14ac:dyDescent="0.25">
      <c r="A27" s="73">
        <v>19</v>
      </c>
      <c r="B27" s="132"/>
      <c r="C27" s="132"/>
      <c r="D27" s="135"/>
      <c r="E27" s="82"/>
      <c r="F27" s="135"/>
      <c r="G27" s="140"/>
      <c r="H27" s="144"/>
      <c r="I27" s="267">
        <f t="shared" si="0"/>
        <v>0</v>
      </c>
      <c r="J27" s="144"/>
      <c r="K27" s="258"/>
    </row>
    <row r="28" spans="1:11" ht="28.7" customHeight="1" x14ac:dyDescent="0.25">
      <c r="A28" s="44">
        <v>20</v>
      </c>
      <c r="B28" s="60"/>
      <c r="C28" s="60"/>
      <c r="D28" s="64"/>
      <c r="E28" s="91"/>
      <c r="F28" s="64"/>
      <c r="G28" s="141"/>
      <c r="H28" s="145"/>
      <c r="I28" s="268">
        <f t="shared" si="0"/>
        <v>0</v>
      </c>
      <c r="J28" s="145"/>
      <c r="K28" s="64"/>
    </row>
    <row r="29" spans="1:11" ht="28.7" customHeight="1" x14ac:dyDescent="0.25">
      <c r="A29" s="72"/>
      <c r="B29" s="334" t="s">
        <v>140</v>
      </c>
      <c r="C29" s="335">
        <f>COUNTIF(G9:G28, "?*")</f>
        <v>0</v>
      </c>
      <c r="D29" s="277"/>
      <c r="E29" s="235"/>
      <c r="F29" s="236"/>
      <c r="G29" s="261"/>
      <c r="H29" s="261"/>
      <c r="I29" s="261"/>
      <c r="J29" s="309" t="s">
        <v>132</v>
      </c>
      <c r="K29" s="237">
        <f>SUM(J9:J28)</f>
        <v>0</v>
      </c>
    </row>
    <row r="30" spans="1:11" ht="28.7" customHeight="1" x14ac:dyDescent="0.25">
      <c r="B30" s="21"/>
      <c r="D30" s="278"/>
      <c r="E30" s="238"/>
      <c r="F30" s="238"/>
      <c r="G30" s="239"/>
      <c r="H30" s="240"/>
      <c r="I30" s="240"/>
      <c r="J30" s="241"/>
      <c r="K30" s="242"/>
    </row>
    <row r="31" spans="1:11" ht="28.7" customHeight="1" x14ac:dyDescent="0.25">
      <c r="B31" s="21"/>
      <c r="D31" s="278"/>
      <c r="E31" s="238"/>
      <c r="F31" s="238"/>
      <c r="G31" s="239"/>
      <c r="H31" s="240"/>
      <c r="I31" s="240"/>
      <c r="J31" s="241"/>
      <c r="K31" s="242"/>
    </row>
    <row r="32" spans="1:11" ht="28.7" customHeight="1" x14ac:dyDescent="0.25">
      <c r="B32" s="233"/>
      <c r="C32" s="234"/>
      <c r="D32" s="277"/>
      <c r="E32" s="235"/>
      <c r="F32" s="235"/>
      <c r="G32" s="244"/>
      <c r="H32" s="245"/>
      <c r="I32" s="245"/>
      <c r="J32" s="246"/>
      <c r="K32" s="247"/>
    </row>
    <row r="33" spans="1:12" ht="40.5" customHeight="1" x14ac:dyDescent="0.25">
      <c r="A33" s="269" t="s">
        <v>0</v>
      </c>
      <c r="B33" s="173" t="s">
        <v>35</v>
      </c>
      <c r="C33" s="173" t="s">
        <v>31</v>
      </c>
      <c r="D33" s="173" t="s">
        <v>47</v>
      </c>
      <c r="E33" s="173" t="s">
        <v>3</v>
      </c>
      <c r="F33" s="173" t="s">
        <v>2</v>
      </c>
      <c r="G33" s="173" t="s">
        <v>49</v>
      </c>
      <c r="H33" s="174" t="s">
        <v>43</v>
      </c>
      <c r="I33" s="174" t="s">
        <v>42</v>
      </c>
      <c r="J33" s="174" t="s">
        <v>41</v>
      </c>
      <c r="K33" s="175" t="s">
        <v>8</v>
      </c>
    </row>
    <row r="34" spans="1:12" ht="28.7" customHeight="1" x14ac:dyDescent="0.25">
      <c r="A34" s="184">
        <v>21</v>
      </c>
      <c r="B34" s="183"/>
      <c r="C34" s="132"/>
      <c r="D34" s="135"/>
      <c r="E34" s="137"/>
      <c r="F34" s="150"/>
      <c r="G34" s="155"/>
      <c r="H34" s="159"/>
      <c r="I34" s="267">
        <f>IF(H34,J34/H34,0)</f>
        <v>0</v>
      </c>
      <c r="J34" s="161"/>
      <c r="K34" s="259"/>
    </row>
    <row r="35" spans="1:12" ht="28.7" customHeight="1" x14ac:dyDescent="0.25">
      <c r="A35" s="74">
        <v>22</v>
      </c>
      <c r="B35" s="131"/>
      <c r="C35" s="131"/>
      <c r="D35" s="81"/>
      <c r="E35" s="136"/>
      <c r="F35" s="149"/>
      <c r="G35" s="154"/>
      <c r="H35" s="157"/>
      <c r="I35" s="266">
        <f t="shared" ref="I35:I60" si="1">IF(H35,J35/H35,0)</f>
        <v>0</v>
      </c>
      <c r="J35" s="160"/>
      <c r="K35" s="81"/>
    </row>
    <row r="36" spans="1:12" ht="29.25" customHeight="1" x14ac:dyDescent="0.25">
      <c r="A36" s="118">
        <v>23</v>
      </c>
      <c r="B36" s="147"/>
      <c r="C36" s="147"/>
      <c r="D36" s="148"/>
      <c r="E36" s="152"/>
      <c r="F36" s="153"/>
      <c r="G36" s="155"/>
      <c r="H36" s="158"/>
      <c r="I36" s="267">
        <f t="shared" si="1"/>
        <v>0</v>
      </c>
      <c r="J36" s="163"/>
      <c r="K36" s="148"/>
      <c r="L36" s="7"/>
    </row>
    <row r="37" spans="1:12" ht="28.7" customHeight="1" x14ac:dyDescent="0.25">
      <c r="A37" s="74">
        <v>24</v>
      </c>
      <c r="B37" s="131"/>
      <c r="C37" s="131"/>
      <c r="D37" s="149"/>
      <c r="E37" s="136"/>
      <c r="F37" s="149"/>
      <c r="G37" s="154"/>
      <c r="H37" s="157"/>
      <c r="I37" s="266">
        <f t="shared" si="1"/>
        <v>0</v>
      </c>
      <c r="J37" s="160"/>
      <c r="K37" s="81"/>
      <c r="L37" s="7"/>
    </row>
    <row r="38" spans="1:12" ht="28.7" customHeight="1" x14ac:dyDescent="0.25">
      <c r="A38" s="73">
        <v>25</v>
      </c>
      <c r="B38" s="132"/>
      <c r="C38" s="132"/>
      <c r="D38" s="150"/>
      <c r="E38" s="137"/>
      <c r="F38" s="150"/>
      <c r="G38" s="155"/>
      <c r="H38" s="159"/>
      <c r="I38" s="267">
        <f t="shared" si="1"/>
        <v>0</v>
      </c>
      <c r="J38" s="161"/>
      <c r="K38" s="135"/>
    </row>
    <row r="39" spans="1:12" ht="37.5" customHeight="1" x14ac:dyDescent="0.25">
      <c r="A39" s="74">
        <v>26</v>
      </c>
      <c r="B39" s="131"/>
      <c r="C39" s="131"/>
      <c r="D39" s="149"/>
      <c r="E39" s="136"/>
      <c r="F39" s="149"/>
      <c r="G39" s="154"/>
      <c r="H39" s="157"/>
      <c r="I39" s="266">
        <f t="shared" si="1"/>
        <v>0</v>
      </c>
      <c r="J39" s="160"/>
      <c r="K39" s="81"/>
    </row>
    <row r="40" spans="1:12" ht="28.7" customHeight="1" x14ac:dyDescent="0.25">
      <c r="A40" s="73">
        <v>27</v>
      </c>
      <c r="B40" s="132"/>
      <c r="C40" s="132"/>
      <c r="D40" s="150"/>
      <c r="E40" s="137"/>
      <c r="F40" s="150"/>
      <c r="G40" s="155"/>
      <c r="H40" s="159"/>
      <c r="I40" s="267">
        <f t="shared" si="1"/>
        <v>0</v>
      </c>
      <c r="J40" s="161"/>
      <c r="K40" s="135"/>
    </row>
    <row r="41" spans="1:12" ht="28.7" customHeight="1" x14ac:dyDescent="0.25">
      <c r="A41" s="74">
        <v>28</v>
      </c>
      <c r="B41" s="131"/>
      <c r="C41" s="131"/>
      <c r="D41" s="149"/>
      <c r="E41" s="136"/>
      <c r="F41" s="149"/>
      <c r="G41" s="154"/>
      <c r="H41" s="157"/>
      <c r="I41" s="266">
        <f t="shared" si="1"/>
        <v>0</v>
      </c>
      <c r="J41" s="160"/>
      <c r="K41" s="81"/>
    </row>
    <row r="42" spans="1:12" ht="28.7" customHeight="1" x14ac:dyDescent="0.25">
      <c r="A42" s="73">
        <v>29</v>
      </c>
      <c r="B42" s="132"/>
      <c r="C42" s="132"/>
      <c r="D42" s="150"/>
      <c r="E42" s="137"/>
      <c r="F42" s="150"/>
      <c r="G42" s="155"/>
      <c r="H42" s="159"/>
      <c r="I42" s="267">
        <f t="shared" si="1"/>
        <v>0</v>
      </c>
      <c r="J42" s="161"/>
      <c r="K42" s="135"/>
    </row>
    <row r="43" spans="1:12" ht="28.7" customHeight="1" x14ac:dyDescent="0.25">
      <c r="A43" s="74">
        <v>30</v>
      </c>
      <c r="B43" s="131"/>
      <c r="C43" s="131"/>
      <c r="D43" s="149"/>
      <c r="E43" s="136"/>
      <c r="F43" s="149"/>
      <c r="G43" s="154"/>
      <c r="H43" s="157"/>
      <c r="I43" s="266">
        <f t="shared" si="1"/>
        <v>0</v>
      </c>
      <c r="J43" s="160"/>
      <c r="K43" s="81"/>
    </row>
    <row r="44" spans="1:12" ht="28.7" customHeight="1" x14ac:dyDescent="0.25">
      <c r="A44" s="73">
        <v>31</v>
      </c>
      <c r="B44" s="132"/>
      <c r="C44" s="132"/>
      <c r="D44" s="150"/>
      <c r="E44" s="137"/>
      <c r="F44" s="150"/>
      <c r="G44" s="155"/>
      <c r="H44" s="159"/>
      <c r="I44" s="267">
        <f t="shared" si="1"/>
        <v>0</v>
      </c>
      <c r="J44" s="161"/>
      <c r="K44" s="135"/>
    </row>
    <row r="45" spans="1:12" ht="28.7" customHeight="1" x14ac:dyDescent="0.25">
      <c r="A45" s="74">
        <v>32</v>
      </c>
      <c r="B45" s="131"/>
      <c r="C45" s="131"/>
      <c r="D45" s="149"/>
      <c r="E45" s="136"/>
      <c r="F45" s="149"/>
      <c r="G45" s="154"/>
      <c r="H45" s="157"/>
      <c r="I45" s="266">
        <f t="shared" si="1"/>
        <v>0</v>
      </c>
      <c r="J45" s="160"/>
      <c r="K45" s="81"/>
    </row>
    <row r="46" spans="1:12" ht="28.7" customHeight="1" x14ac:dyDescent="0.25">
      <c r="A46" s="73">
        <v>33</v>
      </c>
      <c r="B46" s="132"/>
      <c r="C46" s="132"/>
      <c r="D46" s="150"/>
      <c r="E46" s="137"/>
      <c r="F46" s="150"/>
      <c r="G46" s="155"/>
      <c r="H46" s="159"/>
      <c r="I46" s="267">
        <f t="shared" si="1"/>
        <v>0</v>
      </c>
      <c r="J46" s="161"/>
      <c r="K46" s="135"/>
    </row>
    <row r="47" spans="1:12" ht="28.7" customHeight="1" x14ac:dyDescent="0.25">
      <c r="A47" s="74">
        <v>34</v>
      </c>
      <c r="B47" s="131"/>
      <c r="C47" s="131"/>
      <c r="D47" s="149"/>
      <c r="E47" s="136"/>
      <c r="F47" s="149"/>
      <c r="G47" s="154"/>
      <c r="H47" s="157"/>
      <c r="I47" s="266">
        <f t="shared" si="1"/>
        <v>0</v>
      </c>
      <c r="J47" s="160"/>
      <c r="K47" s="81"/>
    </row>
    <row r="48" spans="1:12" ht="27.75" customHeight="1" x14ac:dyDescent="0.25">
      <c r="A48" s="73">
        <v>35</v>
      </c>
      <c r="B48" s="132"/>
      <c r="C48" s="132"/>
      <c r="D48" s="150"/>
      <c r="E48" s="137"/>
      <c r="F48" s="150"/>
      <c r="G48" s="155"/>
      <c r="H48" s="159"/>
      <c r="I48" s="267">
        <f t="shared" si="1"/>
        <v>0</v>
      </c>
      <c r="J48" s="161"/>
      <c r="K48" s="135"/>
    </row>
    <row r="49" spans="1:11" ht="31.5" customHeight="1" x14ac:dyDescent="0.25">
      <c r="A49" s="74">
        <v>36</v>
      </c>
      <c r="B49" s="131"/>
      <c r="C49" s="131"/>
      <c r="D49" s="149"/>
      <c r="E49" s="136"/>
      <c r="F49" s="149"/>
      <c r="G49" s="154"/>
      <c r="H49" s="157"/>
      <c r="I49" s="266">
        <f t="shared" si="1"/>
        <v>0</v>
      </c>
      <c r="J49" s="160"/>
      <c r="K49" s="81"/>
    </row>
    <row r="50" spans="1:11" ht="28.7" customHeight="1" x14ac:dyDescent="0.25">
      <c r="A50" s="73">
        <v>37</v>
      </c>
      <c r="B50" s="132"/>
      <c r="C50" s="132"/>
      <c r="D50" s="150"/>
      <c r="E50" s="137"/>
      <c r="F50" s="150"/>
      <c r="G50" s="155"/>
      <c r="H50" s="159"/>
      <c r="I50" s="267">
        <f t="shared" si="1"/>
        <v>0</v>
      </c>
      <c r="J50" s="161"/>
      <c r="K50" s="135"/>
    </row>
    <row r="51" spans="1:11" ht="28.7" customHeight="1" x14ac:dyDescent="0.25">
      <c r="A51" s="74">
        <v>38</v>
      </c>
      <c r="B51" s="131"/>
      <c r="C51" s="131"/>
      <c r="D51" s="149"/>
      <c r="E51" s="136"/>
      <c r="F51" s="149"/>
      <c r="G51" s="154"/>
      <c r="H51" s="157"/>
      <c r="I51" s="266">
        <f t="shared" si="1"/>
        <v>0</v>
      </c>
      <c r="J51" s="160"/>
      <c r="K51" s="81"/>
    </row>
    <row r="52" spans="1:11" ht="28.7" customHeight="1" x14ac:dyDescent="0.25">
      <c r="A52" s="73">
        <v>39</v>
      </c>
      <c r="B52" s="132"/>
      <c r="C52" s="132"/>
      <c r="D52" s="150"/>
      <c r="E52" s="137"/>
      <c r="F52" s="150"/>
      <c r="G52" s="155"/>
      <c r="H52" s="159"/>
      <c r="I52" s="267">
        <f t="shared" si="1"/>
        <v>0</v>
      </c>
      <c r="J52" s="161"/>
      <c r="K52" s="258"/>
    </row>
    <row r="53" spans="1:11" ht="28.7" customHeight="1" x14ac:dyDescent="0.25">
      <c r="A53" s="74">
        <v>40</v>
      </c>
      <c r="B53" s="131"/>
      <c r="C53" s="131"/>
      <c r="D53" s="149"/>
      <c r="E53" s="136"/>
      <c r="F53" s="149"/>
      <c r="G53" s="154"/>
      <c r="H53" s="157"/>
      <c r="I53" s="266">
        <f t="shared" si="1"/>
        <v>0</v>
      </c>
      <c r="J53" s="160"/>
      <c r="K53" s="81"/>
    </row>
    <row r="54" spans="1:11" ht="28.7" customHeight="1" x14ac:dyDescent="0.25">
      <c r="A54" s="73">
        <v>41</v>
      </c>
      <c r="B54" s="132"/>
      <c r="C54" s="132"/>
      <c r="D54" s="150"/>
      <c r="E54" s="137"/>
      <c r="F54" s="150"/>
      <c r="G54" s="155"/>
      <c r="H54" s="159"/>
      <c r="I54" s="267">
        <f t="shared" si="1"/>
        <v>0</v>
      </c>
      <c r="J54" s="161"/>
      <c r="K54" s="259"/>
    </row>
    <row r="55" spans="1:11" ht="28.7" customHeight="1" x14ac:dyDescent="0.25">
      <c r="A55" s="74">
        <v>42</v>
      </c>
      <c r="B55" s="131"/>
      <c r="C55" s="131"/>
      <c r="D55" s="149"/>
      <c r="E55" s="136"/>
      <c r="F55" s="149"/>
      <c r="G55" s="154"/>
      <c r="H55" s="157"/>
      <c r="I55" s="266">
        <f t="shared" si="1"/>
        <v>0</v>
      </c>
      <c r="J55" s="160"/>
      <c r="K55" s="81"/>
    </row>
    <row r="56" spans="1:11" ht="28.7" customHeight="1" x14ac:dyDescent="0.25">
      <c r="A56" s="73">
        <v>43</v>
      </c>
      <c r="B56" s="132"/>
      <c r="C56" s="132"/>
      <c r="D56" s="150"/>
      <c r="E56" s="137"/>
      <c r="F56" s="150"/>
      <c r="G56" s="155"/>
      <c r="H56" s="159"/>
      <c r="I56" s="267">
        <f t="shared" si="1"/>
        <v>0</v>
      </c>
      <c r="J56" s="161"/>
      <c r="K56" s="135"/>
    </row>
    <row r="57" spans="1:11" ht="28.7" customHeight="1" x14ac:dyDescent="0.25">
      <c r="A57" s="74">
        <v>44</v>
      </c>
      <c r="B57" s="131"/>
      <c r="C57" s="131"/>
      <c r="D57" s="149"/>
      <c r="E57" s="136"/>
      <c r="F57" s="149"/>
      <c r="G57" s="154"/>
      <c r="H57" s="160"/>
      <c r="I57" s="266">
        <f t="shared" si="1"/>
        <v>0</v>
      </c>
      <c r="J57" s="160"/>
      <c r="K57" s="81"/>
    </row>
    <row r="58" spans="1:11" ht="28.7" customHeight="1" x14ac:dyDescent="0.25">
      <c r="A58" s="73">
        <v>45</v>
      </c>
      <c r="B58" s="132"/>
      <c r="C58" s="132"/>
      <c r="D58" s="150"/>
      <c r="E58" s="137"/>
      <c r="F58" s="150"/>
      <c r="G58" s="155"/>
      <c r="H58" s="161"/>
      <c r="I58" s="267">
        <f t="shared" si="1"/>
        <v>0</v>
      </c>
      <c r="J58" s="161"/>
      <c r="K58" s="135"/>
    </row>
    <row r="59" spans="1:11" ht="28.7" customHeight="1" x14ac:dyDescent="0.25">
      <c r="A59" s="74">
        <v>46</v>
      </c>
      <c r="B59" s="131"/>
      <c r="C59" s="131"/>
      <c r="D59" s="149"/>
      <c r="E59" s="136"/>
      <c r="F59" s="149"/>
      <c r="G59" s="154"/>
      <c r="H59" s="160"/>
      <c r="I59" s="266">
        <f t="shared" si="1"/>
        <v>0</v>
      </c>
      <c r="J59" s="160"/>
      <c r="K59" s="81"/>
    </row>
    <row r="60" spans="1:11" ht="28.7" customHeight="1" x14ac:dyDescent="0.25">
      <c r="A60" s="120">
        <v>47</v>
      </c>
      <c r="B60" s="121"/>
      <c r="C60" s="121"/>
      <c r="D60" s="151"/>
      <c r="E60" s="128"/>
      <c r="F60" s="151"/>
      <c r="G60" s="156"/>
      <c r="H60" s="162"/>
      <c r="I60" s="273">
        <f t="shared" si="1"/>
        <v>0</v>
      </c>
      <c r="J60" s="162"/>
      <c r="K60" s="260"/>
    </row>
    <row r="61" spans="1:11" ht="28.7" customHeight="1" x14ac:dyDescent="0.25">
      <c r="A61" s="72"/>
      <c r="B61" s="334" t="s">
        <v>141</v>
      </c>
      <c r="C61" s="335">
        <f>COUNTIF(G34:G60, "?*")</f>
        <v>0</v>
      </c>
      <c r="D61" s="235"/>
      <c r="E61" s="235"/>
      <c r="F61" s="261"/>
      <c r="G61" s="261"/>
      <c r="H61" s="261"/>
      <c r="I61" s="261"/>
      <c r="J61" s="309" t="s">
        <v>133</v>
      </c>
      <c r="K61" s="262">
        <f>SUM(J34:J60)</f>
        <v>0</v>
      </c>
    </row>
    <row r="62" spans="1:11" ht="28.7" customHeight="1" x14ac:dyDescent="0.25">
      <c r="B62" s="21"/>
      <c r="D62" s="238"/>
      <c r="E62" s="238"/>
      <c r="F62" s="270"/>
      <c r="G62" s="271"/>
      <c r="H62" s="271"/>
      <c r="I62" s="271"/>
      <c r="J62" s="271"/>
      <c r="K62" s="272"/>
    </row>
    <row r="63" spans="1:11" ht="28.7" customHeight="1" x14ac:dyDescent="0.25">
      <c r="B63" s="21"/>
      <c r="D63" s="238"/>
      <c r="E63" s="238"/>
      <c r="F63" s="270"/>
      <c r="G63" s="271"/>
      <c r="H63" s="271"/>
      <c r="I63" s="271"/>
      <c r="J63" s="271"/>
      <c r="K63" s="272"/>
    </row>
    <row r="64" spans="1:11" ht="28.7" customHeight="1" x14ac:dyDescent="0.25">
      <c r="B64" s="21"/>
      <c r="D64" s="238"/>
      <c r="E64" s="238"/>
      <c r="F64" s="270"/>
      <c r="G64" s="271"/>
      <c r="H64" s="271"/>
      <c r="I64" s="271"/>
      <c r="J64" s="271"/>
      <c r="K64" s="272"/>
    </row>
    <row r="65" spans="1:11" ht="28.7" customHeight="1" x14ac:dyDescent="0.25">
      <c r="B65" s="21"/>
      <c r="D65" s="238"/>
      <c r="E65" s="238"/>
      <c r="F65" s="270"/>
      <c r="G65" s="271"/>
      <c r="H65" s="271"/>
      <c r="I65" s="271"/>
      <c r="J65" s="271"/>
      <c r="K65" s="272"/>
    </row>
    <row r="66" spans="1:11" ht="28.7" customHeight="1" x14ac:dyDescent="0.25">
      <c r="B66" s="21"/>
      <c r="D66" s="238"/>
      <c r="E66" s="238"/>
      <c r="F66" s="270"/>
      <c r="G66" s="271"/>
      <c r="H66" s="271"/>
      <c r="I66" s="271"/>
      <c r="J66" s="271"/>
      <c r="K66" s="272"/>
    </row>
    <row r="67" spans="1:11" ht="43.5" customHeight="1" x14ac:dyDescent="0.25">
      <c r="A67" s="172" t="s">
        <v>0</v>
      </c>
      <c r="B67" s="173" t="s">
        <v>35</v>
      </c>
      <c r="C67" s="173" t="s">
        <v>31</v>
      </c>
      <c r="D67" s="173" t="s">
        <v>47</v>
      </c>
      <c r="E67" s="173" t="s">
        <v>3</v>
      </c>
      <c r="F67" s="173" t="s">
        <v>2</v>
      </c>
      <c r="G67" s="173" t="s">
        <v>32</v>
      </c>
      <c r="H67" s="174" t="s">
        <v>43</v>
      </c>
      <c r="I67" s="174" t="s">
        <v>42</v>
      </c>
      <c r="J67" s="174" t="s">
        <v>41</v>
      </c>
      <c r="K67" s="175" t="s">
        <v>8</v>
      </c>
    </row>
    <row r="68" spans="1:11" ht="28.7" customHeight="1" x14ac:dyDescent="0.25">
      <c r="A68" s="45">
        <v>48</v>
      </c>
      <c r="B68" s="61"/>
      <c r="C68" s="61"/>
      <c r="D68" s="62"/>
      <c r="E68" s="63"/>
      <c r="F68" s="164"/>
      <c r="G68" s="165"/>
      <c r="H68" s="167"/>
      <c r="I68" s="274">
        <f t="shared" ref="I68:I80" si="2">IF(H68,J68/H68,0)</f>
        <v>0</v>
      </c>
      <c r="J68" s="167"/>
      <c r="K68" s="62"/>
    </row>
    <row r="69" spans="1:11" ht="39" customHeight="1" x14ac:dyDescent="0.25">
      <c r="A69" s="118">
        <v>49</v>
      </c>
      <c r="B69" s="147"/>
      <c r="C69" s="147"/>
      <c r="D69" s="148"/>
      <c r="E69" s="152"/>
      <c r="F69" s="153"/>
      <c r="G69" s="155"/>
      <c r="H69" s="163"/>
      <c r="I69" s="275">
        <f t="shared" si="2"/>
        <v>0</v>
      </c>
      <c r="J69" s="163"/>
      <c r="K69" s="148"/>
    </row>
    <row r="70" spans="1:11" ht="28.7" customHeight="1" x14ac:dyDescent="0.25">
      <c r="A70" s="74">
        <v>50</v>
      </c>
      <c r="B70" s="131"/>
      <c r="C70" s="131"/>
      <c r="D70" s="81"/>
      <c r="E70" s="136"/>
      <c r="F70" s="149"/>
      <c r="G70" s="154"/>
      <c r="H70" s="160"/>
      <c r="I70" s="266">
        <f t="shared" si="2"/>
        <v>0</v>
      </c>
      <c r="J70" s="160"/>
      <c r="K70" s="81"/>
    </row>
    <row r="71" spans="1:11" ht="28.7" customHeight="1" x14ac:dyDescent="0.25">
      <c r="A71" s="73">
        <v>51</v>
      </c>
      <c r="B71" s="132"/>
      <c r="C71" s="132"/>
      <c r="D71" s="135"/>
      <c r="E71" s="137"/>
      <c r="F71" s="150"/>
      <c r="G71" s="155"/>
      <c r="H71" s="161"/>
      <c r="I71" s="267">
        <f t="shared" si="2"/>
        <v>0</v>
      </c>
      <c r="J71" s="161"/>
      <c r="K71" s="135"/>
    </row>
    <row r="72" spans="1:11" ht="28.7" customHeight="1" x14ac:dyDescent="0.25">
      <c r="A72" s="74">
        <v>52</v>
      </c>
      <c r="B72" s="131"/>
      <c r="C72" s="131"/>
      <c r="D72" s="81"/>
      <c r="E72" s="136"/>
      <c r="F72" s="149"/>
      <c r="G72" s="154"/>
      <c r="H72" s="160"/>
      <c r="I72" s="266">
        <f t="shared" si="2"/>
        <v>0</v>
      </c>
      <c r="J72" s="160"/>
      <c r="K72" s="81"/>
    </row>
    <row r="73" spans="1:11" ht="28.7" customHeight="1" x14ac:dyDescent="0.25">
      <c r="A73" s="73">
        <v>53</v>
      </c>
      <c r="B73" s="132"/>
      <c r="C73" s="132"/>
      <c r="D73" s="135"/>
      <c r="E73" s="137"/>
      <c r="F73" s="150"/>
      <c r="G73" s="155"/>
      <c r="H73" s="161"/>
      <c r="I73" s="267">
        <f t="shared" si="2"/>
        <v>0</v>
      </c>
      <c r="J73" s="161"/>
      <c r="K73" s="135"/>
    </row>
    <row r="74" spans="1:11" ht="28.7" customHeight="1" x14ac:dyDescent="0.25">
      <c r="A74" s="74">
        <v>54</v>
      </c>
      <c r="B74" s="131"/>
      <c r="C74" s="131"/>
      <c r="D74" s="81"/>
      <c r="E74" s="136"/>
      <c r="F74" s="149"/>
      <c r="G74" s="154"/>
      <c r="H74" s="160"/>
      <c r="I74" s="266">
        <f t="shared" si="2"/>
        <v>0</v>
      </c>
      <c r="J74" s="160"/>
      <c r="K74" s="81"/>
    </row>
    <row r="75" spans="1:11" ht="28.7" customHeight="1" x14ac:dyDescent="0.25">
      <c r="A75" s="73">
        <v>55</v>
      </c>
      <c r="B75" s="132"/>
      <c r="C75" s="132"/>
      <c r="D75" s="135"/>
      <c r="E75" s="137"/>
      <c r="F75" s="150"/>
      <c r="G75" s="155"/>
      <c r="H75" s="161"/>
      <c r="I75" s="267">
        <f t="shared" si="2"/>
        <v>0</v>
      </c>
      <c r="J75" s="161"/>
      <c r="K75" s="135"/>
    </row>
    <row r="76" spans="1:11" ht="28.7" customHeight="1" x14ac:dyDescent="0.25">
      <c r="A76" s="74">
        <v>56</v>
      </c>
      <c r="B76" s="131"/>
      <c r="C76" s="131"/>
      <c r="D76" s="81"/>
      <c r="E76" s="136"/>
      <c r="F76" s="149"/>
      <c r="G76" s="154"/>
      <c r="H76" s="160"/>
      <c r="I76" s="266">
        <f t="shared" si="2"/>
        <v>0</v>
      </c>
      <c r="J76" s="160"/>
      <c r="K76" s="81"/>
    </row>
    <row r="77" spans="1:11" ht="28.7" customHeight="1" x14ac:dyDescent="0.25">
      <c r="A77" s="73">
        <v>57</v>
      </c>
      <c r="B77" s="132"/>
      <c r="C77" s="132"/>
      <c r="D77" s="135"/>
      <c r="E77" s="137"/>
      <c r="F77" s="150"/>
      <c r="G77" s="155"/>
      <c r="H77" s="161"/>
      <c r="I77" s="267">
        <f t="shared" si="2"/>
        <v>0</v>
      </c>
      <c r="J77" s="161"/>
      <c r="K77" s="135"/>
    </row>
    <row r="78" spans="1:11" ht="28.7" customHeight="1" x14ac:dyDescent="0.25">
      <c r="A78" s="74">
        <v>58</v>
      </c>
      <c r="B78" s="131"/>
      <c r="C78" s="131"/>
      <c r="D78" s="81"/>
      <c r="E78" s="136"/>
      <c r="F78" s="149"/>
      <c r="G78" s="154"/>
      <c r="H78" s="160"/>
      <c r="I78" s="266">
        <f t="shared" si="2"/>
        <v>0</v>
      </c>
      <c r="J78" s="160"/>
      <c r="K78" s="81"/>
    </row>
    <row r="79" spans="1:11" ht="28.7" customHeight="1" x14ac:dyDescent="0.25">
      <c r="A79" s="73">
        <v>59</v>
      </c>
      <c r="B79" s="132"/>
      <c r="C79" s="132"/>
      <c r="D79" s="135"/>
      <c r="E79" s="137"/>
      <c r="F79" s="150"/>
      <c r="G79" s="155"/>
      <c r="H79" s="161"/>
      <c r="I79" s="267">
        <f t="shared" si="2"/>
        <v>0</v>
      </c>
      <c r="J79" s="161"/>
      <c r="K79" s="258"/>
    </row>
    <row r="80" spans="1:11" ht="28.7" customHeight="1" x14ac:dyDescent="0.25">
      <c r="A80" s="44">
        <v>60</v>
      </c>
      <c r="B80" s="60"/>
      <c r="C80" s="60"/>
      <c r="D80" s="64"/>
      <c r="E80" s="65"/>
      <c r="F80" s="66"/>
      <c r="G80" s="166"/>
      <c r="H80" s="67"/>
      <c r="I80" s="268">
        <f t="shared" si="2"/>
        <v>0</v>
      </c>
      <c r="J80" s="67"/>
      <c r="K80" s="64"/>
    </row>
    <row r="81" spans="1:11" ht="28.7" customHeight="1" x14ac:dyDescent="0.25">
      <c r="A81" s="72"/>
      <c r="B81" s="334" t="s">
        <v>142</v>
      </c>
      <c r="C81" s="335">
        <f>COUNTIF(G68:G80, "?*")</f>
        <v>0</v>
      </c>
      <c r="D81" s="235"/>
      <c r="E81" s="235"/>
      <c r="F81" s="261"/>
      <c r="G81" s="261"/>
      <c r="H81" s="261"/>
      <c r="I81" s="261"/>
      <c r="J81" s="309" t="s">
        <v>134</v>
      </c>
      <c r="K81" s="262">
        <f>SUM(J68:J80)</f>
        <v>0</v>
      </c>
    </row>
    <row r="82" spans="1:11" ht="28.7" customHeight="1" x14ac:dyDescent="0.25">
      <c r="K82" s="2"/>
    </row>
    <row r="83" spans="1:11" ht="28.7" customHeight="1" x14ac:dyDescent="0.25">
      <c r="K83" s="2"/>
    </row>
  </sheetData>
  <sheetProtection algorithmName="SHA-512" hashValue="J4FXiDGtn9pUUzX4Nvbki4yJgv2Phv2gbWHqllliZVU6prfJHDaqNh+LjpGD0ER5wQ8svwKlR0g4eSkBQE2xhQ==" saltValue="a8asnwighIyNERPvaTgV6w==" spinCount="100000" sheet="1" selectLockedCells="1"/>
  <mergeCells count="2">
    <mergeCell ref="J2:K2"/>
    <mergeCell ref="J3:K5"/>
  </mergeCells>
  <dataValidations count="1">
    <dataValidation type="list" allowBlank="1" showInputMessage="1" showErrorMessage="1" sqref="G30:G32" xr:uid="{3CDC280D-4B8C-4511-9B6E-3DF1D36115CA}">
      <formula1>"Rental Arrears, Mortgage Arrears, Application Fees, Security Deposit, Rental Assistance, Mortgage Assistance, Utility Deposit, Utility Arrears, Utility Assistance, Hotel/Motel Voucher, Essential Supplies, Essential Appliances, Other"</formula1>
    </dataValidation>
  </dataValidations>
  <pageMargins left="0.7" right="0.7" top="0.75" bottom="0.75" header="0.3" footer="0.3"/>
  <pageSetup scale="55" orientation="landscape" r:id="rId1"/>
  <headerFooter scaleWithDoc="0">
    <oddHeader>&amp;L&amp;14&amp;G&amp;C&amp;"-,Bold"&amp;12MHTF Disaster Relief - Home Repair
Expense Detail
&amp;R&amp;"-,Bold"&amp;10MHTF-DR-316</oddHeader>
    <oddFooter>&amp;C&amp;9&amp;P</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4C9E7517-5B0C-4B82-AB3E-EE2968B3EB6A}">
          <x14:formula1>
            <xm:f>DropDownMenus!$C$4:$C$13</xm:f>
          </x14:formula1>
          <xm:sqref>G68:G80 G9:G28 G34:G60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920AA-E556-41E1-8835-B83BFA3DC886}">
  <sheetPr codeName="Sheet5">
    <tabColor rgb="FF69E5A1"/>
  </sheetPr>
  <dimension ref="A2:K79"/>
  <sheetViews>
    <sheetView showGridLines="0" showRuler="0" view="pageLayout" zoomScaleNormal="90" zoomScaleSheetLayoutView="100" workbookViewId="0">
      <selection activeCell="C41" sqref="C41"/>
    </sheetView>
  </sheetViews>
  <sheetFormatPr defaultColWidth="2.42578125" defaultRowHeight="15" x14ac:dyDescent="0.25"/>
  <cols>
    <col min="1" max="1" width="4.85546875" style="2" customWidth="1"/>
    <col min="2" max="2" width="31" style="1" customWidth="1"/>
    <col min="3" max="3" width="20.85546875" style="5" customWidth="1"/>
    <col min="4" max="4" width="15.7109375" style="2" customWidth="1"/>
    <col min="5" max="5" width="11.7109375" style="2" customWidth="1"/>
    <col min="6" max="6" width="26.28515625" style="2" customWidth="1"/>
    <col min="7" max="7" width="18.85546875" style="2" customWidth="1"/>
    <col min="8" max="8" width="13.85546875" style="2" customWidth="1"/>
    <col min="9" max="9" width="15.42578125" style="2" customWidth="1"/>
    <col min="10" max="10" width="32" style="2" customWidth="1"/>
    <col min="11" max="11" width="15.140625" style="1" bestFit="1" customWidth="1"/>
    <col min="12" max="12" width="16.7109375" style="1" customWidth="1"/>
    <col min="13" max="16384" width="2.42578125" style="1"/>
  </cols>
  <sheetData>
    <row r="2" spans="1:11" ht="36" customHeight="1" x14ac:dyDescent="0.25">
      <c r="B2" s="221" t="s">
        <v>5</v>
      </c>
      <c r="C2" s="222">
        <f>'Back-Up Summary'!D7</f>
        <v>0</v>
      </c>
      <c r="D2" s="224"/>
      <c r="E2" s="225"/>
      <c r="F2" s="225"/>
      <c r="J2" s="279"/>
      <c r="K2" s="146"/>
    </row>
    <row r="3" spans="1:11" ht="36" customHeight="1" x14ac:dyDescent="0.25">
      <c r="B3" s="221" t="s">
        <v>6</v>
      </c>
      <c r="C3" s="222">
        <f>'Back-Up Summary'!D9</f>
        <v>0</v>
      </c>
      <c r="D3" s="224"/>
      <c r="E3" s="225"/>
      <c r="F3" s="225"/>
      <c r="I3" s="366" t="s">
        <v>9</v>
      </c>
      <c r="J3" s="367"/>
      <c r="K3" s="19"/>
    </row>
    <row r="4" spans="1:11" ht="36" customHeight="1" x14ac:dyDescent="0.25">
      <c r="B4" s="221" t="s">
        <v>7</v>
      </c>
      <c r="C4" s="223">
        <f>'Back-Up Summary'!D8</f>
        <v>0</v>
      </c>
      <c r="D4" s="226"/>
      <c r="E4" s="369"/>
      <c r="F4" s="369"/>
      <c r="I4" s="362" t="s">
        <v>92</v>
      </c>
      <c r="J4" s="363"/>
      <c r="K4" s="19"/>
    </row>
    <row r="5" spans="1:11" ht="39.75" customHeight="1" x14ac:dyDescent="0.25">
      <c r="B5" s="221" t="s">
        <v>50</v>
      </c>
      <c r="C5" s="46">
        <f>SUM(J29+J59)</f>
        <v>0</v>
      </c>
      <c r="D5" s="47"/>
      <c r="E5" s="370"/>
      <c r="F5" s="370"/>
      <c r="I5" s="364"/>
      <c r="J5" s="365"/>
      <c r="K5" s="19"/>
    </row>
    <row r="6" spans="1:11" ht="15.75" customHeight="1" x14ac:dyDescent="0.25">
      <c r="E6" s="370"/>
      <c r="F6" s="370"/>
      <c r="J6" s="19"/>
      <c r="K6" s="42"/>
    </row>
    <row r="7" spans="1:11" ht="41.25" customHeight="1" x14ac:dyDescent="0.25">
      <c r="A7" s="280" t="s">
        <v>0</v>
      </c>
      <c r="B7" s="281" t="s">
        <v>1</v>
      </c>
      <c r="C7" s="281" t="s">
        <v>10</v>
      </c>
      <c r="D7" s="281" t="s">
        <v>3</v>
      </c>
      <c r="E7" s="281" t="s">
        <v>2</v>
      </c>
      <c r="F7" s="281" t="s">
        <v>11</v>
      </c>
      <c r="G7" s="281" t="s">
        <v>4</v>
      </c>
      <c r="H7" s="282" t="s">
        <v>42</v>
      </c>
      <c r="I7" s="282" t="s">
        <v>41</v>
      </c>
      <c r="J7" s="177" t="s">
        <v>8</v>
      </c>
      <c r="K7" s="7"/>
    </row>
    <row r="8" spans="1:11" ht="56.25" customHeight="1" thickBot="1" x14ac:dyDescent="0.3">
      <c r="A8" s="182" t="s">
        <v>30</v>
      </c>
      <c r="B8" s="170" t="s">
        <v>84</v>
      </c>
      <c r="C8" s="171" t="s">
        <v>61</v>
      </c>
      <c r="D8" s="170" t="s">
        <v>59</v>
      </c>
      <c r="E8" s="181" t="s">
        <v>56</v>
      </c>
      <c r="F8" s="181" t="s">
        <v>85</v>
      </c>
      <c r="G8" s="178" t="s">
        <v>88</v>
      </c>
      <c r="H8" s="204" t="s">
        <v>44</v>
      </c>
      <c r="I8" s="179" t="s">
        <v>48</v>
      </c>
      <c r="J8" s="180" t="s">
        <v>91</v>
      </c>
    </row>
    <row r="9" spans="1:11" ht="31.5" customHeight="1" x14ac:dyDescent="0.25">
      <c r="A9" s="73">
        <v>1</v>
      </c>
      <c r="B9" s="130"/>
      <c r="C9" s="196"/>
      <c r="D9" s="197"/>
      <c r="E9" s="68"/>
      <c r="F9" s="130"/>
      <c r="G9" s="198"/>
      <c r="H9" s="283">
        <f>IFERROR(I9/G9,0)</f>
        <v>0</v>
      </c>
      <c r="I9" s="202"/>
      <c r="J9" s="205"/>
    </row>
    <row r="10" spans="1:11" ht="28.7" customHeight="1" x14ac:dyDescent="0.25">
      <c r="A10" s="74">
        <v>2</v>
      </c>
      <c r="B10" s="131"/>
      <c r="C10" s="81"/>
      <c r="D10" s="136"/>
      <c r="E10" s="80"/>
      <c r="F10" s="131"/>
      <c r="G10" s="199"/>
      <c r="H10" s="284">
        <f t="shared" ref="H10:H28" si="0">IFERROR(I10/G10,0)</f>
        <v>0</v>
      </c>
      <c r="I10" s="203"/>
      <c r="J10" s="206"/>
    </row>
    <row r="11" spans="1:11" ht="28.7" customHeight="1" x14ac:dyDescent="0.25">
      <c r="A11" s="73">
        <v>3</v>
      </c>
      <c r="B11" s="132"/>
      <c r="C11" s="135"/>
      <c r="D11" s="137"/>
      <c r="E11" s="79"/>
      <c r="F11" s="132"/>
      <c r="G11" s="200"/>
      <c r="H11" s="283">
        <f t="shared" si="0"/>
        <v>0</v>
      </c>
      <c r="I11" s="52"/>
      <c r="J11" s="207"/>
    </row>
    <row r="12" spans="1:11" ht="28.7" customHeight="1" x14ac:dyDescent="0.25">
      <c r="A12" s="74">
        <v>4</v>
      </c>
      <c r="B12" s="131"/>
      <c r="C12" s="81"/>
      <c r="D12" s="136"/>
      <c r="E12" s="80"/>
      <c r="F12" s="131"/>
      <c r="G12" s="199"/>
      <c r="H12" s="284">
        <f t="shared" si="0"/>
        <v>0</v>
      </c>
      <c r="I12" s="203"/>
      <c r="J12" s="206"/>
    </row>
    <row r="13" spans="1:11" ht="28.7" customHeight="1" x14ac:dyDescent="0.25">
      <c r="A13" s="73">
        <v>5</v>
      </c>
      <c r="B13" s="132"/>
      <c r="C13" s="135"/>
      <c r="D13" s="137"/>
      <c r="E13" s="79"/>
      <c r="F13" s="132"/>
      <c r="G13" s="200"/>
      <c r="H13" s="283">
        <f t="shared" si="0"/>
        <v>0</v>
      </c>
      <c r="I13" s="52"/>
      <c r="J13" s="207"/>
    </row>
    <row r="14" spans="1:11" ht="28.7" customHeight="1" x14ac:dyDescent="0.25">
      <c r="A14" s="74">
        <v>6</v>
      </c>
      <c r="B14" s="131"/>
      <c r="C14" s="81"/>
      <c r="D14" s="136"/>
      <c r="E14" s="80"/>
      <c r="F14" s="131"/>
      <c r="G14" s="199"/>
      <c r="H14" s="284">
        <f t="shared" si="0"/>
        <v>0</v>
      </c>
      <c r="I14" s="203"/>
      <c r="J14" s="206"/>
    </row>
    <row r="15" spans="1:11" ht="28.7" customHeight="1" x14ac:dyDescent="0.25">
      <c r="A15" s="73">
        <v>7</v>
      </c>
      <c r="B15" s="132"/>
      <c r="C15" s="135"/>
      <c r="D15" s="137"/>
      <c r="E15" s="79"/>
      <c r="F15" s="132"/>
      <c r="G15" s="200"/>
      <c r="H15" s="283">
        <f t="shared" si="0"/>
        <v>0</v>
      </c>
      <c r="I15" s="52"/>
      <c r="J15" s="207"/>
    </row>
    <row r="16" spans="1:11" ht="28.7" customHeight="1" x14ac:dyDescent="0.25">
      <c r="A16" s="74">
        <v>8</v>
      </c>
      <c r="B16" s="131"/>
      <c r="C16" s="81"/>
      <c r="D16" s="136"/>
      <c r="E16" s="80"/>
      <c r="F16" s="131"/>
      <c r="G16" s="199"/>
      <c r="H16" s="284">
        <f t="shared" si="0"/>
        <v>0</v>
      </c>
      <c r="I16" s="203"/>
      <c r="J16" s="206"/>
    </row>
    <row r="17" spans="1:10" ht="28.7" customHeight="1" x14ac:dyDescent="0.25">
      <c r="A17" s="73">
        <v>9</v>
      </c>
      <c r="B17" s="132"/>
      <c r="C17" s="135"/>
      <c r="D17" s="137"/>
      <c r="E17" s="79"/>
      <c r="F17" s="132"/>
      <c r="G17" s="200"/>
      <c r="H17" s="283">
        <f t="shared" si="0"/>
        <v>0</v>
      </c>
      <c r="I17" s="52"/>
      <c r="J17" s="207"/>
    </row>
    <row r="18" spans="1:10" ht="28.7" customHeight="1" x14ac:dyDescent="0.25">
      <c r="A18" s="74">
        <v>10</v>
      </c>
      <c r="B18" s="131"/>
      <c r="C18" s="81"/>
      <c r="D18" s="136"/>
      <c r="E18" s="80"/>
      <c r="F18" s="131"/>
      <c r="G18" s="199"/>
      <c r="H18" s="284">
        <f t="shared" si="0"/>
        <v>0</v>
      </c>
      <c r="I18" s="203"/>
      <c r="J18" s="206"/>
    </row>
    <row r="19" spans="1:10" ht="28.7" customHeight="1" x14ac:dyDescent="0.25">
      <c r="A19" s="73">
        <v>11</v>
      </c>
      <c r="B19" s="132"/>
      <c r="C19" s="135"/>
      <c r="D19" s="137"/>
      <c r="E19" s="79"/>
      <c r="F19" s="132"/>
      <c r="G19" s="200"/>
      <c r="H19" s="283">
        <f t="shared" si="0"/>
        <v>0</v>
      </c>
      <c r="I19" s="52"/>
      <c r="J19" s="207"/>
    </row>
    <row r="20" spans="1:10" ht="28.7" customHeight="1" x14ac:dyDescent="0.25">
      <c r="A20" s="74">
        <v>12</v>
      </c>
      <c r="B20" s="131"/>
      <c r="C20" s="81"/>
      <c r="D20" s="136"/>
      <c r="E20" s="80"/>
      <c r="F20" s="131"/>
      <c r="G20" s="199"/>
      <c r="H20" s="284">
        <f t="shared" si="0"/>
        <v>0</v>
      </c>
      <c r="I20" s="203"/>
      <c r="J20" s="206"/>
    </row>
    <row r="21" spans="1:10" ht="28.7" customHeight="1" x14ac:dyDescent="0.25">
      <c r="A21" s="73">
        <v>13</v>
      </c>
      <c r="B21" s="132"/>
      <c r="C21" s="135"/>
      <c r="D21" s="137"/>
      <c r="E21" s="79"/>
      <c r="F21" s="132"/>
      <c r="G21" s="200"/>
      <c r="H21" s="283">
        <f t="shared" si="0"/>
        <v>0</v>
      </c>
      <c r="I21" s="52"/>
      <c r="J21" s="207"/>
    </row>
    <row r="22" spans="1:10" ht="28.7" customHeight="1" x14ac:dyDescent="0.25">
      <c r="A22" s="74">
        <v>14</v>
      </c>
      <c r="B22" s="131"/>
      <c r="C22" s="81"/>
      <c r="D22" s="136"/>
      <c r="E22" s="80"/>
      <c r="F22" s="131"/>
      <c r="G22" s="199"/>
      <c r="H22" s="284">
        <f t="shared" si="0"/>
        <v>0</v>
      </c>
      <c r="I22" s="203"/>
      <c r="J22" s="206"/>
    </row>
    <row r="23" spans="1:10" ht="28.7" customHeight="1" x14ac:dyDescent="0.25">
      <c r="A23" s="73">
        <v>15</v>
      </c>
      <c r="B23" s="132"/>
      <c r="C23" s="135"/>
      <c r="D23" s="137"/>
      <c r="E23" s="79"/>
      <c r="F23" s="132"/>
      <c r="G23" s="200"/>
      <c r="H23" s="283">
        <f t="shared" si="0"/>
        <v>0</v>
      </c>
      <c r="I23" s="52"/>
      <c r="J23" s="207"/>
    </row>
    <row r="24" spans="1:10" ht="28.7" customHeight="1" x14ac:dyDescent="0.25">
      <c r="A24" s="74">
        <v>16</v>
      </c>
      <c r="B24" s="131"/>
      <c r="C24" s="81"/>
      <c r="D24" s="136"/>
      <c r="E24" s="80"/>
      <c r="F24" s="131"/>
      <c r="G24" s="199"/>
      <c r="H24" s="284">
        <f t="shared" si="0"/>
        <v>0</v>
      </c>
      <c r="I24" s="203"/>
      <c r="J24" s="206"/>
    </row>
    <row r="25" spans="1:10" ht="28.7" customHeight="1" x14ac:dyDescent="0.25">
      <c r="A25" s="73">
        <v>17</v>
      </c>
      <c r="B25" s="132"/>
      <c r="C25" s="135"/>
      <c r="D25" s="137"/>
      <c r="E25" s="79"/>
      <c r="F25" s="132"/>
      <c r="G25" s="200"/>
      <c r="H25" s="283">
        <f t="shared" si="0"/>
        <v>0</v>
      </c>
      <c r="I25" s="52"/>
      <c r="J25" s="207"/>
    </row>
    <row r="26" spans="1:10" ht="28.7" customHeight="1" x14ac:dyDescent="0.25">
      <c r="A26" s="74">
        <v>18</v>
      </c>
      <c r="B26" s="131"/>
      <c r="C26" s="81"/>
      <c r="D26" s="136"/>
      <c r="E26" s="80"/>
      <c r="F26" s="131"/>
      <c r="G26" s="199"/>
      <c r="H26" s="284">
        <f t="shared" si="0"/>
        <v>0</v>
      </c>
      <c r="I26" s="203"/>
      <c r="J26" s="206"/>
    </row>
    <row r="27" spans="1:10" ht="28.7" customHeight="1" x14ac:dyDescent="0.25">
      <c r="A27" s="73">
        <v>19</v>
      </c>
      <c r="B27" s="132"/>
      <c r="C27" s="135"/>
      <c r="D27" s="137"/>
      <c r="E27" s="79"/>
      <c r="F27" s="132"/>
      <c r="G27" s="200"/>
      <c r="H27" s="285">
        <f t="shared" si="0"/>
        <v>0</v>
      </c>
      <c r="I27" s="52"/>
      <c r="J27" s="207"/>
    </row>
    <row r="28" spans="1:10" ht="28.7" customHeight="1" x14ac:dyDescent="0.25">
      <c r="A28" s="44">
        <v>20</v>
      </c>
      <c r="B28" s="60"/>
      <c r="C28" s="64"/>
      <c r="D28" s="65"/>
      <c r="E28" s="90"/>
      <c r="F28" s="60"/>
      <c r="G28" s="201"/>
      <c r="H28" s="284">
        <f t="shared" si="0"/>
        <v>0</v>
      </c>
      <c r="I28" s="203"/>
      <c r="J28" s="208"/>
    </row>
    <row r="29" spans="1:10" ht="36.75" customHeight="1" x14ac:dyDescent="0.25">
      <c r="A29" s="72"/>
      <c r="B29" s="233"/>
      <c r="C29" s="234"/>
      <c r="D29" s="235"/>
      <c r="E29" s="235"/>
      <c r="F29" s="236"/>
      <c r="G29" s="261"/>
      <c r="H29" s="360" t="s">
        <v>64</v>
      </c>
      <c r="I29" s="361"/>
      <c r="J29" s="286">
        <f>SUM(I9:I28)</f>
        <v>0</v>
      </c>
    </row>
    <row r="30" spans="1:10" ht="28.7" customHeight="1" x14ac:dyDescent="0.25">
      <c r="B30" s="21"/>
      <c r="D30" s="238"/>
      <c r="E30" s="238"/>
      <c r="F30" s="238"/>
      <c r="G30" s="239"/>
      <c r="H30" s="240"/>
      <c r="I30" s="240"/>
      <c r="J30" s="241"/>
    </row>
    <row r="31" spans="1:10" ht="28.7" customHeight="1" x14ac:dyDescent="0.25">
      <c r="B31" s="21"/>
      <c r="D31" s="238"/>
      <c r="E31" s="238"/>
      <c r="F31" s="238"/>
      <c r="G31" s="239"/>
      <c r="H31" s="240"/>
      <c r="I31" s="240"/>
      <c r="J31" s="241"/>
    </row>
    <row r="32" spans="1:10" ht="28.7" customHeight="1" x14ac:dyDescent="0.25">
      <c r="B32" s="21"/>
      <c r="D32" s="238"/>
      <c r="E32" s="238"/>
      <c r="F32" s="238"/>
      <c r="G32" s="239"/>
      <c r="H32" s="240"/>
      <c r="I32" s="240"/>
      <c r="J32" s="241"/>
    </row>
    <row r="33" spans="1:11" ht="40.5" customHeight="1" x14ac:dyDescent="0.25">
      <c r="A33" s="287" t="s">
        <v>0</v>
      </c>
      <c r="B33" s="281" t="s">
        <v>1</v>
      </c>
      <c r="C33" s="281" t="s">
        <v>10</v>
      </c>
      <c r="D33" s="281" t="s">
        <v>3</v>
      </c>
      <c r="E33" s="281" t="s">
        <v>2</v>
      </c>
      <c r="F33" s="281" t="s">
        <v>11</v>
      </c>
      <c r="G33" s="281" t="s">
        <v>4</v>
      </c>
      <c r="H33" s="282" t="s">
        <v>42</v>
      </c>
      <c r="I33" s="282" t="s">
        <v>41</v>
      </c>
      <c r="J33" s="177" t="s">
        <v>8</v>
      </c>
    </row>
    <row r="34" spans="1:11" ht="28.7" customHeight="1" x14ac:dyDescent="0.25">
      <c r="A34" s="185">
        <v>21</v>
      </c>
      <c r="B34" s="183"/>
      <c r="C34" s="135"/>
      <c r="D34" s="137"/>
      <c r="E34" s="135"/>
      <c r="F34" s="188"/>
      <c r="G34" s="191"/>
      <c r="H34" s="267">
        <f>IFERROR(I34/G34,0)</f>
        <v>0</v>
      </c>
      <c r="I34" s="191"/>
      <c r="J34" s="193"/>
    </row>
    <row r="35" spans="1:11" ht="28.7" customHeight="1" x14ac:dyDescent="0.25">
      <c r="A35" s="74">
        <v>22</v>
      </c>
      <c r="B35" s="131"/>
      <c r="C35" s="81"/>
      <c r="D35" s="136"/>
      <c r="E35" s="81"/>
      <c r="F35" s="189"/>
      <c r="G35" s="192"/>
      <c r="H35" s="266">
        <f t="shared" ref="H35:H58" si="1">IFERROR(I35/G35,0)</f>
        <v>0</v>
      </c>
      <c r="I35" s="192"/>
      <c r="J35" s="194"/>
    </row>
    <row r="36" spans="1:11" ht="29.25" customHeight="1" x14ac:dyDescent="0.25">
      <c r="A36" s="118">
        <v>23</v>
      </c>
      <c r="B36" s="147"/>
      <c r="C36" s="148"/>
      <c r="D36" s="152"/>
      <c r="E36" s="148"/>
      <c r="F36" s="190"/>
      <c r="G36" s="191"/>
      <c r="H36" s="267">
        <f t="shared" si="1"/>
        <v>0</v>
      </c>
      <c r="I36" s="191"/>
      <c r="J36" s="195"/>
      <c r="K36" s="7"/>
    </row>
    <row r="37" spans="1:11" ht="28.7" customHeight="1" x14ac:dyDescent="0.25">
      <c r="A37" s="74">
        <v>24</v>
      </c>
      <c r="B37" s="131"/>
      <c r="C37" s="81"/>
      <c r="D37" s="186"/>
      <c r="E37" s="81"/>
      <c r="F37" s="189"/>
      <c r="G37" s="192"/>
      <c r="H37" s="266">
        <f t="shared" si="1"/>
        <v>0</v>
      </c>
      <c r="I37" s="192"/>
      <c r="J37" s="194"/>
      <c r="K37" s="7"/>
    </row>
    <row r="38" spans="1:11" ht="28.7" customHeight="1" x14ac:dyDescent="0.25">
      <c r="A38" s="73">
        <v>25</v>
      </c>
      <c r="B38" s="132"/>
      <c r="C38" s="135"/>
      <c r="D38" s="187"/>
      <c r="E38" s="135"/>
      <c r="F38" s="188"/>
      <c r="G38" s="191"/>
      <c r="H38" s="267">
        <f t="shared" si="1"/>
        <v>0</v>
      </c>
      <c r="I38" s="191"/>
      <c r="J38" s="193"/>
    </row>
    <row r="39" spans="1:11" ht="37.5" customHeight="1" x14ac:dyDescent="0.25">
      <c r="A39" s="74">
        <v>26</v>
      </c>
      <c r="B39" s="131"/>
      <c r="C39" s="81"/>
      <c r="D39" s="186"/>
      <c r="E39" s="81"/>
      <c r="F39" s="189"/>
      <c r="G39" s="192"/>
      <c r="H39" s="266">
        <f t="shared" si="1"/>
        <v>0</v>
      </c>
      <c r="I39" s="192"/>
      <c r="J39" s="194"/>
    </row>
    <row r="40" spans="1:11" ht="28.7" customHeight="1" x14ac:dyDescent="0.25">
      <c r="A40" s="73">
        <v>27</v>
      </c>
      <c r="B40" s="132"/>
      <c r="C40" s="135"/>
      <c r="D40" s="187"/>
      <c r="E40" s="135"/>
      <c r="F40" s="188"/>
      <c r="G40" s="191"/>
      <c r="H40" s="267">
        <f t="shared" si="1"/>
        <v>0</v>
      </c>
      <c r="I40" s="191"/>
      <c r="J40" s="193"/>
    </row>
    <row r="41" spans="1:11" ht="28.7" customHeight="1" x14ac:dyDescent="0.25">
      <c r="A41" s="74">
        <v>28</v>
      </c>
      <c r="B41" s="131"/>
      <c r="C41" s="81"/>
      <c r="D41" s="186"/>
      <c r="E41" s="81"/>
      <c r="F41" s="189"/>
      <c r="G41" s="192"/>
      <c r="H41" s="266">
        <f t="shared" si="1"/>
        <v>0</v>
      </c>
      <c r="I41" s="192"/>
      <c r="J41" s="194"/>
    </row>
    <row r="42" spans="1:11" ht="28.7" customHeight="1" x14ac:dyDescent="0.25">
      <c r="A42" s="73">
        <v>29</v>
      </c>
      <c r="B42" s="132"/>
      <c r="C42" s="135"/>
      <c r="D42" s="187"/>
      <c r="E42" s="135"/>
      <c r="F42" s="188"/>
      <c r="G42" s="191"/>
      <c r="H42" s="267">
        <f t="shared" si="1"/>
        <v>0</v>
      </c>
      <c r="I42" s="191"/>
      <c r="J42" s="193"/>
    </row>
    <row r="43" spans="1:11" ht="28.7" customHeight="1" x14ac:dyDescent="0.25">
      <c r="A43" s="74">
        <v>30</v>
      </c>
      <c r="B43" s="131"/>
      <c r="C43" s="81"/>
      <c r="D43" s="186"/>
      <c r="E43" s="81"/>
      <c r="F43" s="189"/>
      <c r="G43" s="192"/>
      <c r="H43" s="266">
        <f t="shared" si="1"/>
        <v>0</v>
      </c>
      <c r="I43" s="192"/>
      <c r="J43" s="194"/>
    </row>
    <row r="44" spans="1:11" ht="28.7" customHeight="1" x14ac:dyDescent="0.25">
      <c r="A44" s="73">
        <v>31</v>
      </c>
      <c r="B44" s="132"/>
      <c r="C44" s="135"/>
      <c r="D44" s="187"/>
      <c r="E44" s="135"/>
      <c r="F44" s="188"/>
      <c r="G44" s="191"/>
      <c r="H44" s="267">
        <f t="shared" si="1"/>
        <v>0</v>
      </c>
      <c r="I44" s="191"/>
      <c r="J44" s="193"/>
    </row>
    <row r="45" spans="1:11" ht="28.7" customHeight="1" x14ac:dyDescent="0.25">
      <c r="A45" s="74">
        <v>32</v>
      </c>
      <c r="B45" s="131"/>
      <c r="C45" s="81"/>
      <c r="D45" s="186"/>
      <c r="E45" s="81"/>
      <c r="F45" s="189"/>
      <c r="G45" s="192"/>
      <c r="H45" s="266">
        <f t="shared" si="1"/>
        <v>0</v>
      </c>
      <c r="I45" s="192"/>
      <c r="J45" s="194"/>
    </row>
    <row r="46" spans="1:11" ht="28.7" customHeight="1" x14ac:dyDescent="0.25">
      <c r="A46" s="73">
        <v>33</v>
      </c>
      <c r="B46" s="132"/>
      <c r="C46" s="135"/>
      <c r="D46" s="187"/>
      <c r="E46" s="135"/>
      <c r="F46" s="188"/>
      <c r="G46" s="191"/>
      <c r="H46" s="267">
        <f t="shared" si="1"/>
        <v>0</v>
      </c>
      <c r="I46" s="191"/>
      <c r="J46" s="193"/>
    </row>
    <row r="47" spans="1:11" ht="28.7" customHeight="1" x14ac:dyDescent="0.25">
      <c r="A47" s="74">
        <v>34</v>
      </c>
      <c r="B47" s="131"/>
      <c r="C47" s="81"/>
      <c r="D47" s="186"/>
      <c r="E47" s="81"/>
      <c r="F47" s="189"/>
      <c r="G47" s="192"/>
      <c r="H47" s="266">
        <f t="shared" si="1"/>
        <v>0</v>
      </c>
      <c r="I47" s="192"/>
      <c r="J47" s="194"/>
    </row>
    <row r="48" spans="1:11" ht="27.75" customHeight="1" x14ac:dyDescent="0.25">
      <c r="A48" s="73">
        <v>35</v>
      </c>
      <c r="B48" s="132"/>
      <c r="C48" s="135"/>
      <c r="D48" s="187"/>
      <c r="E48" s="135"/>
      <c r="F48" s="188"/>
      <c r="G48" s="191"/>
      <c r="H48" s="267">
        <f t="shared" si="1"/>
        <v>0</v>
      </c>
      <c r="I48" s="191"/>
      <c r="J48" s="193"/>
    </row>
    <row r="49" spans="1:10" ht="31.5" customHeight="1" x14ac:dyDescent="0.25">
      <c r="A49" s="74">
        <v>36</v>
      </c>
      <c r="B49" s="131"/>
      <c r="C49" s="81"/>
      <c r="D49" s="186"/>
      <c r="E49" s="81"/>
      <c r="F49" s="189"/>
      <c r="G49" s="192"/>
      <c r="H49" s="266">
        <f t="shared" si="1"/>
        <v>0</v>
      </c>
      <c r="I49" s="192"/>
      <c r="J49" s="194"/>
    </row>
    <row r="50" spans="1:10" ht="28.7" customHeight="1" x14ac:dyDescent="0.25">
      <c r="A50" s="73">
        <v>37</v>
      </c>
      <c r="B50" s="132"/>
      <c r="C50" s="135"/>
      <c r="D50" s="187"/>
      <c r="E50" s="135"/>
      <c r="F50" s="188"/>
      <c r="G50" s="191"/>
      <c r="H50" s="267">
        <f t="shared" si="1"/>
        <v>0</v>
      </c>
      <c r="I50" s="191"/>
      <c r="J50" s="193"/>
    </row>
    <row r="51" spans="1:10" ht="28.7" customHeight="1" x14ac:dyDescent="0.25">
      <c r="A51" s="74">
        <v>38</v>
      </c>
      <c r="B51" s="131"/>
      <c r="C51" s="81"/>
      <c r="D51" s="186"/>
      <c r="E51" s="81"/>
      <c r="F51" s="189"/>
      <c r="G51" s="192"/>
      <c r="H51" s="266">
        <f t="shared" si="1"/>
        <v>0</v>
      </c>
      <c r="I51" s="192"/>
      <c r="J51" s="194"/>
    </row>
    <row r="52" spans="1:10" ht="28.7" customHeight="1" x14ac:dyDescent="0.25">
      <c r="A52" s="73">
        <v>39</v>
      </c>
      <c r="B52" s="132"/>
      <c r="C52" s="135"/>
      <c r="D52" s="187"/>
      <c r="E52" s="135"/>
      <c r="F52" s="188"/>
      <c r="G52" s="191"/>
      <c r="H52" s="267">
        <f t="shared" si="1"/>
        <v>0</v>
      </c>
      <c r="I52" s="191"/>
      <c r="J52" s="193"/>
    </row>
    <row r="53" spans="1:10" ht="28.7" customHeight="1" x14ac:dyDescent="0.25">
      <c r="A53" s="74">
        <v>40</v>
      </c>
      <c r="B53" s="131"/>
      <c r="C53" s="81"/>
      <c r="D53" s="186"/>
      <c r="E53" s="81"/>
      <c r="F53" s="189"/>
      <c r="G53" s="192"/>
      <c r="H53" s="266">
        <f t="shared" si="1"/>
        <v>0</v>
      </c>
      <c r="I53" s="192"/>
      <c r="J53" s="194"/>
    </row>
    <row r="54" spans="1:10" ht="28.7" customHeight="1" x14ac:dyDescent="0.25">
      <c r="A54" s="73">
        <v>41</v>
      </c>
      <c r="B54" s="132"/>
      <c r="C54" s="135"/>
      <c r="D54" s="187"/>
      <c r="E54" s="135"/>
      <c r="F54" s="188"/>
      <c r="G54" s="191"/>
      <c r="H54" s="267">
        <f t="shared" si="1"/>
        <v>0</v>
      </c>
      <c r="I54" s="191"/>
      <c r="J54" s="193"/>
    </row>
    <row r="55" spans="1:10" ht="28.7" customHeight="1" x14ac:dyDescent="0.25">
      <c r="A55" s="74">
        <v>42</v>
      </c>
      <c r="B55" s="131"/>
      <c r="C55" s="81"/>
      <c r="D55" s="186"/>
      <c r="E55" s="81"/>
      <c r="F55" s="189"/>
      <c r="G55" s="192"/>
      <c r="H55" s="266">
        <f t="shared" si="1"/>
        <v>0</v>
      </c>
      <c r="I55" s="192"/>
      <c r="J55" s="194"/>
    </row>
    <row r="56" spans="1:10" ht="28.7" customHeight="1" x14ac:dyDescent="0.25">
      <c r="A56" s="73">
        <v>43</v>
      </c>
      <c r="B56" s="132"/>
      <c r="C56" s="135"/>
      <c r="D56" s="187"/>
      <c r="E56" s="135"/>
      <c r="F56" s="188"/>
      <c r="G56" s="191"/>
      <c r="H56" s="267">
        <f t="shared" si="1"/>
        <v>0</v>
      </c>
      <c r="I56" s="191"/>
      <c r="J56" s="193"/>
    </row>
    <row r="57" spans="1:10" ht="28.7" customHeight="1" x14ac:dyDescent="0.25">
      <c r="A57" s="74">
        <v>44</v>
      </c>
      <c r="B57" s="131"/>
      <c r="C57" s="81"/>
      <c r="D57" s="186"/>
      <c r="E57" s="81"/>
      <c r="F57" s="189"/>
      <c r="G57" s="192"/>
      <c r="H57" s="266">
        <f t="shared" si="1"/>
        <v>0</v>
      </c>
      <c r="I57" s="192"/>
      <c r="J57" s="194"/>
    </row>
    <row r="58" spans="1:10" ht="28.7" customHeight="1" x14ac:dyDescent="0.25">
      <c r="A58" s="73">
        <v>45</v>
      </c>
      <c r="B58" s="132"/>
      <c r="C58" s="135"/>
      <c r="D58" s="187"/>
      <c r="E58" s="135"/>
      <c r="F58" s="188"/>
      <c r="G58" s="191"/>
      <c r="H58" s="267">
        <f t="shared" si="1"/>
        <v>0</v>
      </c>
      <c r="I58" s="191"/>
      <c r="J58" s="193"/>
    </row>
    <row r="59" spans="1:10" ht="28.7" customHeight="1" x14ac:dyDescent="0.25">
      <c r="A59" s="288"/>
      <c r="B59" s="264"/>
      <c r="C59" s="289"/>
      <c r="D59" s="290"/>
      <c r="E59" s="290"/>
      <c r="F59" s="291"/>
      <c r="G59" s="291"/>
      <c r="H59" s="368" t="s">
        <v>78</v>
      </c>
      <c r="I59" s="368"/>
      <c r="J59" s="286">
        <f>SUM(I34:I58)</f>
        <v>0</v>
      </c>
    </row>
    <row r="60" spans="1:10" ht="28.7" customHeight="1" x14ac:dyDescent="0.25">
      <c r="B60" s="21"/>
      <c r="D60" s="238"/>
      <c r="E60" s="238"/>
      <c r="F60" s="270"/>
      <c r="G60" s="271"/>
      <c r="H60" s="271"/>
      <c r="I60" s="271"/>
      <c r="J60" s="271"/>
    </row>
    <row r="61" spans="1:10" ht="28.7" customHeight="1" x14ac:dyDescent="0.25">
      <c r="B61" s="43"/>
      <c r="C61" s="6"/>
      <c r="D61" s="52"/>
      <c r="E61" s="52"/>
      <c r="F61" s="1"/>
      <c r="G61" s="56"/>
      <c r="H61" s="56"/>
      <c r="I61" s="56"/>
      <c r="J61" s="56"/>
    </row>
    <row r="62" spans="1:10" ht="28.7" customHeight="1" x14ac:dyDescent="0.25">
      <c r="B62" s="43"/>
      <c r="C62" s="6"/>
      <c r="D62" s="52"/>
      <c r="E62" s="52"/>
      <c r="F62" s="55"/>
      <c r="G62" s="56"/>
      <c r="H62" s="56"/>
      <c r="I62" s="56"/>
      <c r="J62" s="56"/>
    </row>
    <row r="63" spans="1:10" ht="43.5" customHeight="1" x14ac:dyDescent="0.25"/>
    <row r="64" spans="1:10" ht="28.7" customHeight="1" x14ac:dyDescent="0.25"/>
    <row r="65" ht="39" customHeight="1" x14ac:dyDescent="0.25"/>
    <row r="66" ht="28.7" customHeight="1" x14ac:dyDescent="0.25"/>
    <row r="67" ht="28.7" customHeight="1" x14ac:dyDescent="0.25"/>
    <row r="68" ht="28.7" customHeight="1" x14ac:dyDescent="0.25"/>
    <row r="69" ht="28.7" customHeight="1" x14ac:dyDescent="0.25"/>
    <row r="70" ht="28.7" customHeight="1" x14ac:dyDescent="0.25"/>
    <row r="71" ht="28.7" customHeight="1" x14ac:dyDescent="0.25"/>
    <row r="72" ht="28.7" customHeight="1" x14ac:dyDescent="0.25"/>
    <row r="73" ht="28.7" customHeight="1" x14ac:dyDescent="0.25"/>
    <row r="74" ht="28.7" customHeight="1" x14ac:dyDescent="0.25"/>
    <row r="75" ht="28.7" customHeight="1" x14ac:dyDescent="0.25"/>
    <row r="76" ht="28.7" customHeight="1" x14ac:dyDescent="0.25"/>
    <row r="77" ht="28.7" customHeight="1" x14ac:dyDescent="0.25"/>
    <row r="78" ht="28.7" customHeight="1" x14ac:dyDescent="0.25"/>
    <row r="79" ht="28.7" customHeight="1" x14ac:dyDescent="0.25"/>
  </sheetData>
  <sheetProtection algorithmName="SHA-512" hashValue="aH9mOC3E+VqAH1gY93KOGLEyvq0n0w5G7+vqE8WoWkdTbZgVvodEqnP1/BbRWzjSPsqZLRq/ZDN31XgycuBwJA==" saltValue="BuRCKgm9hfX+syOnplavGw==" spinCount="100000" sheet="1" selectLockedCells="1"/>
  <mergeCells count="6">
    <mergeCell ref="H29:I29"/>
    <mergeCell ref="I4:J5"/>
    <mergeCell ref="I3:J3"/>
    <mergeCell ref="H59:I59"/>
    <mergeCell ref="E4:F4"/>
    <mergeCell ref="E5:F6"/>
  </mergeCells>
  <dataValidations count="1">
    <dataValidation type="list" allowBlank="1" showInputMessage="1" showErrorMessage="1" sqref="G30:G32" xr:uid="{3DBA8E49-469B-41D8-8974-9DF6946AEE83}">
      <formula1>"Rental Arrears, Mortgage Arrears, Application Fees, Security Deposit, Rental Assistance, Mortgage Assistance, Utility Deposit, Utility Arrears, Utility Assistance, Hotel/Motel Voucher, Essential Supplies, Essential Appliances, Other"</formula1>
    </dataValidation>
  </dataValidations>
  <pageMargins left="0.7" right="0.7" top="0.75" bottom="0.75" header="0.3" footer="0.3"/>
  <pageSetup scale="55" fitToWidth="0" fitToHeight="0" orientation="landscape" r:id="rId1"/>
  <headerFooter scaleWithDoc="0">
    <oddHeader>&amp;L&amp;14&amp;G&amp;C&amp;"-,Bold"&amp;12MHTF Disaster Relief - Case Management
Expense Detail
&amp;R&amp;"-,Bold"&amp;10MHTF-DR-316</oddHeader>
    <oddFooter>&amp;C&amp;9&amp;P</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635A39C8-D109-4AFA-AF65-77CBBC62218E}">
          <x14:formula1>
            <xm:f>DropDownMenus!$A$4:$A$6</xm:f>
          </x14:formula1>
          <xm:sqref>B9:B28 B34:B58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D10C5-73F5-4AC5-88BE-0D9D70BF1C33}">
  <sheetPr codeName="Sheet6">
    <tabColor rgb="FFA1DBD7"/>
  </sheetPr>
  <dimension ref="A2:K78"/>
  <sheetViews>
    <sheetView showGridLines="0" showRuler="0" view="pageLayout" zoomScaleNormal="90" zoomScaleSheetLayoutView="100" workbookViewId="0">
      <selection activeCell="C41" sqref="C41"/>
    </sheetView>
  </sheetViews>
  <sheetFormatPr defaultColWidth="2.42578125" defaultRowHeight="15" x14ac:dyDescent="0.25"/>
  <cols>
    <col min="1" max="1" width="4.85546875" style="2" customWidth="1"/>
    <col min="2" max="2" width="31" style="1" customWidth="1"/>
    <col min="3" max="3" width="20.85546875" style="5" customWidth="1"/>
    <col min="4" max="4" width="15.7109375" style="2" customWidth="1"/>
    <col min="5" max="5" width="11.7109375" style="2" customWidth="1"/>
    <col min="6" max="6" width="26.28515625" style="2" customWidth="1"/>
    <col min="7" max="7" width="18.85546875" style="2" customWidth="1"/>
    <col min="8" max="8" width="13.85546875" style="2" customWidth="1"/>
    <col min="9" max="9" width="15.42578125" style="2" customWidth="1"/>
    <col min="10" max="10" width="32" style="2" customWidth="1"/>
    <col min="11" max="11" width="15.140625" style="1" bestFit="1" customWidth="1"/>
    <col min="12" max="12" width="16.7109375" style="1" customWidth="1"/>
    <col min="13" max="16384" width="2.42578125" style="1"/>
  </cols>
  <sheetData>
    <row r="2" spans="1:11" ht="36" customHeight="1" x14ac:dyDescent="0.25">
      <c r="B2" s="221" t="s">
        <v>5</v>
      </c>
      <c r="C2" s="222">
        <f>'Back-Up Summary'!D7</f>
        <v>0</v>
      </c>
      <c r="D2" s="224"/>
      <c r="E2" s="225"/>
      <c r="F2" s="225"/>
      <c r="J2" s="279"/>
      <c r="K2" s="146"/>
    </row>
    <row r="3" spans="1:11" ht="36" customHeight="1" x14ac:dyDescent="0.25">
      <c r="B3" s="221" t="s">
        <v>6</v>
      </c>
      <c r="C3" s="222">
        <f>'Back-Up Summary'!D9</f>
        <v>0</v>
      </c>
      <c r="D3" s="224"/>
      <c r="E3" s="225"/>
      <c r="F3" s="225"/>
      <c r="I3" s="366" t="s">
        <v>9</v>
      </c>
      <c r="J3" s="367"/>
      <c r="K3" s="19"/>
    </row>
    <row r="4" spans="1:11" ht="36" customHeight="1" x14ac:dyDescent="0.25">
      <c r="B4" s="292" t="s">
        <v>7</v>
      </c>
      <c r="C4" s="223">
        <f>'Back-Up Summary'!D8</f>
        <v>0</v>
      </c>
      <c r="D4" s="226"/>
      <c r="E4" s="369"/>
      <c r="F4" s="369"/>
      <c r="I4" s="362" t="s">
        <v>94</v>
      </c>
      <c r="J4" s="363"/>
      <c r="K4" s="19"/>
    </row>
    <row r="5" spans="1:11" ht="39.75" customHeight="1" x14ac:dyDescent="0.25">
      <c r="B5" s="292" t="s">
        <v>93</v>
      </c>
      <c r="C5" s="46">
        <f>SUM(J29+J58)</f>
        <v>0</v>
      </c>
      <c r="D5" s="47"/>
      <c r="E5" s="370"/>
      <c r="F5" s="370"/>
      <c r="I5" s="364"/>
      <c r="J5" s="365"/>
      <c r="K5" s="19"/>
    </row>
    <row r="6" spans="1:11" ht="15.75" customHeight="1" x14ac:dyDescent="0.25">
      <c r="E6" s="370"/>
      <c r="F6" s="370"/>
      <c r="J6" s="19"/>
      <c r="K6" s="42"/>
    </row>
    <row r="7" spans="1:11" ht="41.25" customHeight="1" x14ac:dyDescent="0.25">
      <c r="A7" s="293" t="s">
        <v>0</v>
      </c>
      <c r="B7" s="281" t="s">
        <v>1</v>
      </c>
      <c r="C7" s="281" t="s">
        <v>10</v>
      </c>
      <c r="D7" s="281" t="s">
        <v>3</v>
      </c>
      <c r="E7" s="281" t="s">
        <v>2</v>
      </c>
      <c r="F7" s="281" t="s">
        <v>11</v>
      </c>
      <c r="G7" s="281" t="s">
        <v>4</v>
      </c>
      <c r="H7" s="282" t="s">
        <v>42</v>
      </c>
      <c r="I7" s="282" t="s">
        <v>41</v>
      </c>
      <c r="J7" s="177" t="s">
        <v>8</v>
      </c>
      <c r="K7" s="7"/>
    </row>
    <row r="8" spans="1:11" ht="56.25" customHeight="1" thickBot="1" x14ac:dyDescent="0.3">
      <c r="A8" s="182" t="s">
        <v>30</v>
      </c>
      <c r="B8" s="170" t="s">
        <v>84</v>
      </c>
      <c r="C8" s="171" t="s">
        <v>61</v>
      </c>
      <c r="D8" s="170" t="s">
        <v>59</v>
      </c>
      <c r="E8" s="181" t="s">
        <v>56</v>
      </c>
      <c r="F8" s="181" t="s">
        <v>85</v>
      </c>
      <c r="G8" s="294" t="s">
        <v>88</v>
      </c>
      <c r="H8" s="204" t="s">
        <v>44</v>
      </c>
      <c r="I8" s="179" t="s">
        <v>48</v>
      </c>
      <c r="J8" s="295" t="s">
        <v>91</v>
      </c>
    </row>
    <row r="9" spans="1:11" ht="31.5" customHeight="1" x14ac:dyDescent="0.25">
      <c r="A9" s="73">
        <v>1</v>
      </c>
      <c r="B9" s="130"/>
      <c r="C9" s="196"/>
      <c r="D9" s="197"/>
      <c r="E9" s="68"/>
      <c r="F9" s="130"/>
      <c r="G9" s="198"/>
      <c r="H9" s="283">
        <f>IFERROR(I9/G9,0)</f>
        <v>0</v>
      </c>
      <c r="I9" s="202"/>
      <c r="J9" s="205"/>
    </row>
    <row r="10" spans="1:11" ht="28.7" customHeight="1" x14ac:dyDescent="0.25">
      <c r="A10" s="74">
        <v>2</v>
      </c>
      <c r="B10" s="131"/>
      <c r="C10" s="81"/>
      <c r="D10" s="136"/>
      <c r="E10" s="80"/>
      <c r="F10" s="131"/>
      <c r="G10" s="199"/>
      <c r="H10" s="284">
        <f t="shared" ref="H10:H28" si="0">IFERROR(I10/G10,0)</f>
        <v>0</v>
      </c>
      <c r="I10" s="203"/>
      <c r="J10" s="206"/>
    </row>
    <row r="11" spans="1:11" ht="28.7" customHeight="1" x14ac:dyDescent="0.25">
      <c r="A11" s="73">
        <v>3</v>
      </c>
      <c r="B11" s="132"/>
      <c r="C11" s="135"/>
      <c r="D11" s="137"/>
      <c r="E11" s="79"/>
      <c r="F11" s="132"/>
      <c r="G11" s="200"/>
      <c r="H11" s="283">
        <f t="shared" si="0"/>
        <v>0</v>
      </c>
      <c r="I11" s="52"/>
      <c r="J11" s="207"/>
    </row>
    <row r="12" spans="1:11" ht="28.7" customHeight="1" x14ac:dyDescent="0.25">
      <c r="A12" s="74">
        <v>4</v>
      </c>
      <c r="B12" s="131"/>
      <c r="C12" s="81"/>
      <c r="D12" s="136"/>
      <c r="E12" s="80"/>
      <c r="F12" s="131"/>
      <c r="G12" s="199"/>
      <c r="H12" s="284">
        <f t="shared" si="0"/>
        <v>0</v>
      </c>
      <c r="I12" s="203"/>
      <c r="J12" s="206"/>
    </row>
    <row r="13" spans="1:11" ht="28.7" customHeight="1" x14ac:dyDescent="0.25">
      <c r="A13" s="73">
        <v>5</v>
      </c>
      <c r="B13" s="132"/>
      <c r="C13" s="135"/>
      <c r="D13" s="137"/>
      <c r="E13" s="79"/>
      <c r="F13" s="132"/>
      <c r="G13" s="200"/>
      <c r="H13" s="283">
        <f t="shared" si="0"/>
        <v>0</v>
      </c>
      <c r="I13" s="52"/>
      <c r="J13" s="207"/>
    </row>
    <row r="14" spans="1:11" ht="28.7" customHeight="1" x14ac:dyDescent="0.25">
      <c r="A14" s="74">
        <v>6</v>
      </c>
      <c r="B14" s="131"/>
      <c r="C14" s="81"/>
      <c r="D14" s="136"/>
      <c r="E14" s="80"/>
      <c r="F14" s="131"/>
      <c r="G14" s="199"/>
      <c r="H14" s="284">
        <f t="shared" si="0"/>
        <v>0</v>
      </c>
      <c r="I14" s="203"/>
      <c r="J14" s="206"/>
    </row>
    <row r="15" spans="1:11" ht="28.7" customHeight="1" x14ac:dyDescent="0.25">
      <c r="A15" s="73">
        <v>7</v>
      </c>
      <c r="B15" s="132"/>
      <c r="C15" s="135"/>
      <c r="D15" s="137"/>
      <c r="E15" s="79"/>
      <c r="F15" s="132"/>
      <c r="G15" s="200"/>
      <c r="H15" s="283">
        <f t="shared" si="0"/>
        <v>0</v>
      </c>
      <c r="I15" s="52"/>
      <c r="J15" s="207"/>
    </row>
    <row r="16" spans="1:11" ht="28.7" customHeight="1" x14ac:dyDescent="0.25">
      <c r="A16" s="74">
        <v>8</v>
      </c>
      <c r="B16" s="131"/>
      <c r="C16" s="81"/>
      <c r="D16" s="136"/>
      <c r="E16" s="80"/>
      <c r="F16" s="131"/>
      <c r="G16" s="199"/>
      <c r="H16" s="284">
        <f t="shared" si="0"/>
        <v>0</v>
      </c>
      <c r="I16" s="203"/>
      <c r="J16" s="206"/>
    </row>
    <row r="17" spans="1:10" ht="28.7" customHeight="1" x14ac:dyDescent="0.25">
      <c r="A17" s="73">
        <v>9</v>
      </c>
      <c r="B17" s="132"/>
      <c r="C17" s="135"/>
      <c r="D17" s="137"/>
      <c r="E17" s="79"/>
      <c r="F17" s="132"/>
      <c r="G17" s="200"/>
      <c r="H17" s="283">
        <f t="shared" si="0"/>
        <v>0</v>
      </c>
      <c r="I17" s="52"/>
      <c r="J17" s="207"/>
    </row>
    <row r="18" spans="1:10" ht="28.7" customHeight="1" x14ac:dyDescent="0.25">
      <c r="A18" s="74">
        <v>10</v>
      </c>
      <c r="B18" s="131"/>
      <c r="C18" s="81"/>
      <c r="D18" s="136"/>
      <c r="E18" s="80"/>
      <c r="F18" s="131"/>
      <c r="G18" s="199"/>
      <c r="H18" s="284">
        <f t="shared" si="0"/>
        <v>0</v>
      </c>
      <c r="I18" s="203"/>
      <c r="J18" s="206"/>
    </row>
    <row r="19" spans="1:10" ht="28.7" customHeight="1" x14ac:dyDescent="0.25">
      <c r="A19" s="73">
        <v>11</v>
      </c>
      <c r="B19" s="132"/>
      <c r="C19" s="135"/>
      <c r="D19" s="137"/>
      <c r="E19" s="79"/>
      <c r="F19" s="132"/>
      <c r="G19" s="200"/>
      <c r="H19" s="283">
        <f t="shared" si="0"/>
        <v>0</v>
      </c>
      <c r="I19" s="52"/>
      <c r="J19" s="207"/>
    </row>
    <row r="20" spans="1:10" ht="28.7" customHeight="1" x14ac:dyDescent="0.25">
      <c r="A20" s="74">
        <v>12</v>
      </c>
      <c r="B20" s="131"/>
      <c r="C20" s="81"/>
      <c r="D20" s="136"/>
      <c r="E20" s="80"/>
      <c r="F20" s="131"/>
      <c r="G20" s="199"/>
      <c r="H20" s="284">
        <f t="shared" si="0"/>
        <v>0</v>
      </c>
      <c r="I20" s="203"/>
      <c r="J20" s="206"/>
    </row>
    <row r="21" spans="1:10" ht="28.7" customHeight="1" x14ac:dyDescent="0.25">
      <c r="A21" s="73">
        <v>13</v>
      </c>
      <c r="B21" s="132"/>
      <c r="C21" s="135"/>
      <c r="D21" s="137"/>
      <c r="E21" s="79"/>
      <c r="F21" s="132"/>
      <c r="G21" s="200"/>
      <c r="H21" s="283">
        <f t="shared" si="0"/>
        <v>0</v>
      </c>
      <c r="I21" s="52"/>
      <c r="J21" s="207"/>
    </row>
    <row r="22" spans="1:10" ht="28.7" customHeight="1" x14ac:dyDescent="0.25">
      <c r="A22" s="74">
        <v>14</v>
      </c>
      <c r="B22" s="131"/>
      <c r="C22" s="81"/>
      <c r="D22" s="136"/>
      <c r="E22" s="80"/>
      <c r="F22" s="131"/>
      <c r="G22" s="199"/>
      <c r="H22" s="284">
        <f t="shared" si="0"/>
        <v>0</v>
      </c>
      <c r="I22" s="203"/>
      <c r="J22" s="206"/>
    </row>
    <row r="23" spans="1:10" ht="28.7" customHeight="1" x14ac:dyDescent="0.25">
      <c r="A23" s="73">
        <v>15</v>
      </c>
      <c r="B23" s="132"/>
      <c r="C23" s="135"/>
      <c r="D23" s="137"/>
      <c r="E23" s="79"/>
      <c r="F23" s="132"/>
      <c r="G23" s="200"/>
      <c r="H23" s="283">
        <f t="shared" si="0"/>
        <v>0</v>
      </c>
      <c r="I23" s="52"/>
      <c r="J23" s="207"/>
    </row>
    <row r="24" spans="1:10" ht="28.7" customHeight="1" x14ac:dyDescent="0.25">
      <c r="A24" s="74">
        <v>16</v>
      </c>
      <c r="B24" s="131"/>
      <c r="C24" s="81"/>
      <c r="D24" s="136"/>
      <c r="E24" s="80"/>
      <c r="F24" s="131"/>
      <c r="G24" s="199"/>
      <c r="H24" s="284">
        <f t="shared" si="0"/>
        <v>0</v>
      </c>
      <c r="I24" s="203"/>
      <c r="J24" s="206"/>
    </row>
    <row r="25" spans="1:10" ht="28.7" customHeight="1" x14ac:dyDescent="0.25">
      <c r="A25" s="73">
        <v>17</v>
      </c>
      <c r="B25" s="132"/>
      <c r="C25" s="135"/>
      <c r="D25" s="137"/>
      <c r="E25" s="79"/>
      <c r="F25" s="132"/>
      <c r="G25" s="200"/>
      <c r="H25" s="283">
        <f t="shared" si="0"/>
        <v>0</v>
      </c>
      <c r="I25" s="52"/>
      <c r="J25" s="207"/>
    </row>
    <row r="26" spans="1:10" ht="28.7" customHeight="1" x14ac:dyDescent="0.25">
      <c r="A26" s="74">
        <v>18</v>
      </c>
      <c r="B26" s="131"/>
      <c r="C26" s="81"/>
      <c r="D26" s="136"/>
      <c r="E26" s="80"/>
      <c r="F26" s="131"/>
      <c r="G26" s="199"/>
      <c r="H26" s="284">
        <f t="shared" si="0"/>
        <v>0</v>
      </c>
      <c r="I26" s="203"/>
      <c r="J26" s="206"/>
    </row>
    <row r="27" spans="1:10" ht="28.7" customHeight="1" x14ac:dyDescent="0.25">
      <c r="A27" s="73">
        <v>19</v>
      </c>
      <c r="B27" s="132"/>
      <c r="C27" s="135"/>
      <c r="D27" s="137"/>
      <c r="E27" s="79"/>
      <c r="F27" s="132"/>
      <c r="G27" s="200"/>
      <c r="H27" s="285">
        <f t="shared" si="0"/>
        <v>0</v>
      </c>
      <c r="I27" s="52"/>
      <c r="J27" s="207"/>
    </row>
    <row r="28" spans="1:10" ht="28.7" customHeight="1" x14ac:dyDescent="0.25">
      <c r="A28" s="74">
        <v>20</v>
      </c>
      <c r="B28" s="131"/>
      <c r="C28" s="81"/>
      <c r="D28" s="136"/>
      <c r="E28" s="80"/>
      <c r="F28" s="131"/>
      <c r="G28" s="199"/>
      <c r="H28" s="284">
        <f t="shared" si="0"/>
        <v>0</v>
      </c>
      <c r="I28" s="203"/>
      <c r="J28" s="206"/>
    </row>
    <row r="29" spans="1:10" ht="36.75" customHeight="1" x14ac:dyDescent="0.25">
      <c r="A29" s="299"/>
      <c r="B29" s="300"/>
      <c r="C29" s="301"/>
      <c r="D29" s="302"/>
      <c r="E29" s="302"/>
      <c r="F29" s="303"/>
      <c r="G29" s="304"/>
      <c r="H29" s="371" t="s">
        <v>82</v>
      </c>
      <c r="I29" s="372"/>
      <c r="J29" s="305">
        <f>SUM(I9:I28)</f>
        <v>0</v>
      </c>
    </row>
    <row r="30" spans="1:10" ht="28.7" customHeight="1" x14ac:dyDescent="0.25">
      <c r="B30" s="21"/>
      <c r="D30" s="238"/>
      <c r="E30" s="238"/>
      <c r="F30" s="238"/>
      <c r="G30" s="239"/>
      <c r="H30" s="240"/>
      <c r="I30" s="240"/>
      <c r="J30" s="241"/>
    </row>
    <row r="31" spans="1:10" ht="28.7" customHeight="1" x14ac:dyDescent="0.25">
      <c r="B31" s="21"/>
      <c r="D31" s="238"/>
      <c r="E31" s="238"/>
      <c r="F31" s="238"/>
      <c r="G31" s="239"/>
      <c r="H31" s="240"/>
      <c r="I31" s="240"/>
      <c r="J31" s="241"/>
    </row>
    <row r="32" spans="1:10" ht="40.5" customHeight="1" x14ac:dyDescent="0.25">
      <c r="A32" s="287" t="s">
        <v>0</v>
      </c>
      <c r="B32" s="281" t="s">
        <v>1</v>
      </c>
      <c r="C32" s="281" t="s">
        <v>10</v>
      </c>
      <c r="D32" s="281" t="s">
        <v>3</v>
      </c>
      <c r="E32" s="281" t="s">
        <v>2</v>
      </c>
      <c r="F32" s="281" t="s">
        <v>11</v>
      </c>
      <c r="G32" s="281" t="s">
        <v>4</v>
      </c>
      <c r="H32" s="282" t="s">
        <v>42</v>
      </c>
      <c r="I32" s="282" t="s">
        <v>41</v>
      </c>
      <c r="J32" s="177" t="s">
        <v>8</v>
      </c>
    </row>
    <row r="33" spans="1:11" ht="28.7" customHeight="1" x14ac:dyDescent="0.25">
      <c r="A33" s="185">
        <v>21</v>
      </c>
      <c r="B33" s="183"/>
      <c r="C33" s="135"/>
      <c r="D33" s="137"/>
      <c r="E33" s="135"/>
      <c r="F33" s="188"/>
      <c r="G33" s="191"/>
      <c r="H33" s="267">
        <f>IFERROR(I33/G33,0)</f>
        <v>0</v>
      </c>
      <c r="I33" s="191"/>
      <c r="J33" s="193"/>
    </row>
    <row r="34" spans="1:11" ht="28.7" customHeight="1" x14ac:dyDescent="0.25">
      <c r="A34" s="74">
        <v>22</v>
      </c>
      <c r="B34" s="131"/>
      <c r="C34" s="81"/>
      <c r="D34" s="136"/>
      <c r="E34" s="81"/>
      <c r="F34" s="189"/>
      <c r="G34" s="192"/>
      <c r="H34" s="266">
        <f t="shared" ref="H34:H57" si="1">IFERROR(I34/G34,0)</f>
        <v>0</v>
      </c>
      <c r="I34" s="192"/>
      <c r="J34" s="194"/>
    </row>
    <row r="35" spans="1:11" ht="29.25" customHeight="1" x14ac:dyDescent="0.25">
      <c r="A35" s="118">
        <v>23</v>
      </c>
      <c r="B35" s="147"/>
      <c r="C35" s="148"/>
      <c r="D35" s="152"/>
      <c r="E35" s="148"/>
      <c r="F35" s="190"/>
      <c r="G35" s="191"/>
      <c r="H35" s="267">
        <f t="shared" si="1"/>
        <v>0</v>
      </c>
      <c r="I35" s="191"/>
      <c r="J35" s="195"/>
      <c r="K35" s="7"/>
    </row>
    <row r="36" spans="1:11" ht="28.7" customHeight="1" x14ac:dyDescent="0.25">
      <c r="A36" s="74">
        <v>24</v>
      </c>
      <c r="B36" s="131"/>
      <c r="C36" s="81"/>
      <c r="D36" s="186"/>
      <c r="E36" s="81"/>
      <c r="F36" s="189"/>
      <c r="G36" s="192"/>
      <c r="H36" s="266">
        <f t="shared" si="1"/>
        <v>0</v>
      </c>
      <c r="I36" s="192"/>
      <c r="J36" s="194"/>
      <c r="K36" s="7"/>
    </row>
    <row r="37" spans="1:11" ht="28.7" customHeight="1" x14ac:dyDescent="0.25">
      <c r="A37" s="73">
        <v>25</v>
      </c>
      <c r="B37" s="132"/>
      <c r="C37" s="135"/>
      <c r="D37" s="187"/>
      <c r="E37" s="135"/>
      <c r="F37" s="188"/>
      <c r="G37" s="191"/>
      <c r="H37" s="267">
        <f t="shared" si="1"/>
        <v>0</v>
      </c>
      <c r="I37" s="191"/>
      <c r="J37" s="193"/>
    </row>
    <row r="38" spans="1:11" ht="37.5" customHeight="1" x14ac:dyDescent="0.25">
      <c r="A38" s="74">
        <v>26</v>
      </c>
      <c r="B38" s="131"/>
      <c r="C38" s="81"/>
      <c r="D38" s="186"/>
      <c r="E38" s="81"/>
      <c r="F38" s="189"/>
      <c r="G38" s="192"/>
      <c r="H38" s="266">
        <f t="shared" si="1"/>
        <v>0</v>
      </c>
      <c r="I38" s="192"/>
      <c r="J38" s="194"/>
    </row>
    <row r="39" spans="1:11" ht="28.7" customHeight="1" x14ac:dyDescent="0.25">
      <c r="A39" s="73">
        <v>27</v>
      </c>
      <c r="B39" s="132"/>
      <c r="C39" s="135"/>
      <c r="D39" s="187"/>
      <c r="E39" s="135"/>
      <c r="F39" s="188"/>
      <c r="G39" s="191"/>
      <c r="H39" s="267">
        <f t="shared" si="1"/>
        <v>0</v>
      </c>
      <c r="I39" s="191"/>
      <c r="J39" s="193"/>
    </row>
    <row r="40" spans="1:11" ht="28.7" customHeight="1" x14ac:dyDescent="0.25">
      <c r="A40" s="74">
        <v>28</v>
      </c>
      <c r="B40" s="131"/>
      <c r="C40" s="81"/>
      <c r="D40" s="186"/>
      <c r="E40" s="81"/>
      <c r="F40" s="189"/>
      <c r="G40" s="192"/>
      <c r="H40" s="266">
        <f t="shared" si="1"/>
        <v>0</v>
      </c>
      <c r="I40" s="192"/>
      <c r="J40" s="194"/>
    </row>
    <row r="41" spans="1:11" ht="28.7" customHeight="1" x14ac:dyDescent="0.25">
      <c r="A41" s="73">
        <v>29</v>
      </c>
      <c r="B41" s="132"/>
      <c r="C41" s="135"/>
      <c r="D41" s="187"/>
      <c r="E41" s="135"/>
      <c r="F41" s="188"/>
      <c r="G41" s="191"/>
      <c r="H41" s="267">
        <f t="shared" si="1"/>
        <v>0</v>
      </c>
      <c r="I41" s="191"/>
      <c r="J41" s="193"/>
    </row>
    <row r="42" spans="1:11" ht="28.7" customHeight="1" x14ac:dyDescent="0.25">
      <c r="A42" s="74">
        <v>30</v>
      </c>
      <c r="B42" s="131"/>
      <c r="C42" s="81"/>
      <c r="D42" s="186"/>
      <c r="E42" s="81"/>
      <c r="F42" s="189"/>
      <c r="G42" s="192"/>
      <c r="H42" s="266">
        <f t="shared" si="1"/>
        <v>0</v>
      </c>
      <c r="I42" s="192"/>
      <c r="J42" s="194"/>
    </row>
    <row r="43" spans="1:11" ht="28.7" customHeight="1" x14ac:dyDescent="0.25">
      <c r="A43" s="73">
        <v>31</v>
      </c>
      <c r="B43" s="132"/>
      <c r="C43" s="135"/>
      <c r="D43" s="187"/>
      <c r="E43" s="135"/>
      <c r="F43" s="188"/>
      <c r="G43" s="191"/>
      <c r="H43" s="267">
        <f t="shared" si="1"/>
        <v>0</v>
      </c>
      <c r="I43" s="191"/>
      <c r="J43" s="193"/>
    </row>
    <row r="44" spans="1:11" ht="28.7" customHeight="1" x14ac:dyDescent="0.25">
      <c r="A44" s="74">
        <v>32</v>
      </c>
      <c r="B44" s="131"/>
      <c r="C44" s="81"/>
      <c r="D44" s="186"/>
      <c r="E44" s="81"/>
      <c r="F44" s="189"/>
      <c r="G44" s="192"/>
      <c r="H44" s="266">
        <f t="shared" si="1"/>
        <v>0</v>
      </c>
      <c r="I44" s="192"/>
      <c r="J44" s="194"/>
    </row>
    <row r="45" spans="1:11" ht="28.7" customHeight="1" x14ac:dyDescent="0.25">
      <c r="A45" s="73">
        <v>33</v>
      </c>
      <c r="B45" s="132"/>
      <c r="C45" s="135"/>
      <c r="D45" s="187"/>
      <c r="E45" s="135"/>
      <c r="F45" s="188"/>
      <c r="G45" s="191"/>
      <c r="H45" s="267">
        <f t="shared" si="1"/>
        <v>0</v>
      </c>
      <c r="I45" s="191"/>
      <c r="J45" s="193"/>
    </row>
    <row r="46" spans="1:11" ht="28.7" customHeight="1" x14ac:dyDescent="0.25">
      <c r="A46" s="74">
        <v>34</v>
      </c>
      <c r="B46" s="131"/>
      <c r="C46" s="81"/>
      <c r="D46" s="186"/>
      <c r="E46" s="81"/>
      <c r="F46" s="189"/>
      <c r="G46" s="192"/>
      <c r="H46" s="266">
        <f t="shared" si="1"/>
        <v>0</v>
      </c>
      <c r="I46" s="192"/>
      <c r="J46" s="194"/>
    </row>
    <row r="47" spans="1:11" ht="27.75" customHeight="1" x14ac:dyDescent="0.25">
      <c r="A47" s="73">
        <v>35</v>
      </c>
      <c r="B47" s="132"/>
      <c r="C47" s="135"/>
      <c r="D47" s="187"/>
      <c r="E47" s="135"/>
      <c r="F47" s="188"/>
      <c r="G47" s="191"/>
      <c r="H47" s="267">
        <f t="shared" si="1"/>
        <v>0</v>
      </c>
      <c r="I47" s="191"/>
      <c r="J47" s="193"/>
    </row>
    <row r="48" spans="1:11" ht="31.5" customHeight="1" x14ac:dyDescent="0.25">
      <c r="A48" s="74">
        <v>36</v>
      </c>
      <c r="B48" s="131"/>
      <c r="C48" s="81"/>
      <c r="D48" s="186"/>
      <c r="E48" s="81"/>
      <c r="F48" s="189"/>
      <c r="G48" s="192"/>
      <c r="H48" s="266">
        <f t="shared" si="1"/>
        <v>0</v>
      </c>
      <c r="I48" s="192"/>
      <c r="J48" s="194"/>
    </row>
    <row r="49" spans="1:10" ht="28.7" customHeight="1" x14ac:dyDescent="0.25">
      <c r="A49" s="73">
        <v>37</v>
      </c>
      <c r="B49" s="132"/>
      <c r="C49" s="135"/>
      <c r="D49" s="187"/>
      <c r="E49" s="135"/>
      <c r="F49" s="188"/>
      <c r="G49" s="191"/>
      <c r="H49" s="267">
        <f t="shared" si="1"/>
        <v>0</v>
      </c>
      <c r="I49" s="191"/>
      <c r="J49" s="193"/>
    </row>
    <row r="50" spans="1:10" ht="28.7" customHeight="1" x14ac:dyDescent="0.25">
      <c r="A50" s="74">
        <v>38</v>
      </c>
      <c r="B50" s="131"/>
      <c r="C50" s="81"/>
      <c r="D50" s="186"/>
      <c r="E50" s="81"/>
      <c r="F50" s="189"/>
      <c r="G50" s="192"/>
      <c r="H50" s="266">
        <f t="shared" si="1"/>
        <v>0</v>
      </c>
      <c r="I50" s="192"/>
      <c r="J50" s="194"/>
    </row>
    <row r="51" spans="1:10" ht="28.7" customHeight="1" x14ac:dyDescent="0.25">
      <c r="A51" s="73">
        <v>39</v>
      </c>
      <c r="B51" s="132"/>
      <c r="C51" s="135"/>
      <c r="D51" s="187"/>
      <c r="E51" s="135"/>
      <c r="F51" s="188"/>
      <c r="G51" s="191"/>
      <c r="H51" s="267">
        <f t="shared" si="1"/>
        <v>0</v>
      </c>
      <c r="I51" s="191"/>
      <c r="J51" s="193"/>
    </row>
    <row r="52" spans="1:10" ht="28.7" customHeight="1" x14ac:dyDescent="0.25">
      <c r="A52" s="74">
        <v>40</v>
      </c>
      <c r="B52" s="131"/>
      <c r="C52" s="81"/>
      <c r="D52" s="186"/>
      <c r="E52" s="81"/>
      <c r="F52" s="189"/>
      <c r="G52" s="192"/>
      <c r="H52" s="266">
        <f t="shared" si="1"/>
        <v>0</v>
      </c>
      <c r="I52" s="192"/>
      <c r="J52" s="194"/>
    </row>
    <row r="53" spans="1:10" ht="28.7" customHeight="1" x14ac:dyDescent="0.25">
      <c r="A53" s="73">
        <v>41</v>
      </c>
      <c r="B53" s="132"/>
      <c r="C53" s="135"/>
      <c r="D53" s="187"/>
      <c r="E53" s="135"/>
      <c r="F53" s="188"/>
      <c r="G53" s="191"/>
      <c r="H53" s="267">
        <f t="shared" si="1"/>
        <v>0</v>
      </c>
      <c r="I53" s="191"/>
      <c r="J53" s="193"/>
    </row>
    <row r="54" spans="1:10" ht="28.7" customHeight="1" x14ac:dyDescent="0.25">
      <c r="A54" s="74">
        <v>42</v>
      </c>
      <c r="B54" s="131"/>
      <c r="C54" s="81"/>
      <c r="D54" s="186"/>
      <c r="E54" s="81"/>
      <c r="F54" s="189"/>
      <c r="G54" s="192"/>
      <c r="H54" s="266">
        <f t="shared" si="1"/>
        <v>0</v>
      </c>
      <c r="I54" s="192"/>
      <c r="J54" s="194"/>
    </row>
    <row r="55" spans="1:10" ht="28.7" customHeight="1" x14ac:dyDescent="0.25">
      <c r="A55" s="73">
        <v>43</v>
      </c>
      <c r="B55" s="132"/>
      <c r="C55" s="135"/>
      <c r="D55" s="187"/>
      <c r="E55" s="135"/>
      <c r="F55" s="188"/>
      <c r="G55" s="191"/>
      <c r="H55" s="267">
        <f t="shared" si="1"/>
        <v>0</v>
      </c>
      <c r="I55" s="191"/>
      <c r="J55" s="193"/>
    </row>
    <row r="56" spans="1:10" ht="28.7" customHeight="1" x14ac:dyDescent="0.25">
      <c r="A56" s="74">
        <v>44</v>
      </c>
      <c r="B56" s="131"/>
      <c r="C56" s="81"/>
      <c r="D56" s="186"/>
      <c r="E56" s="81"/>
      <c r="F56" s="189"/>
      <c r="G56" s="192"/>
      <c r="H56" s="266">
        <f t="shared" si="1"/>
        <v>0</v>
      </c>
      <c r="I56" s="192"/>
      <c r="J56" s="194"/>
    </row>
    <row r="57" spans="1:10" ht="28.7" customHeight="1" x14ac:dyDescent="0.25">
      <c r="A57" s="73">
        <v>45</v>
      </c>
      <c r="B57" s="132"/>
      <c r="C57" s="135"/>
      <c r="D57" s="187"/>
      <c r="E57" s="135"/>
      <c r="F57" s="188"/>
      <c r="G57" s="191"/>
      <c r="H57" s="267">
        <f t="shared" si="1"/>
        <v>0</v>
      </c>
      <c r="I57" s="191"/>
      <c r="J57" s="193"/>
    </row>
    <row r="58" spans="1:10" ht="28.7" customHeight="1" x14ac:dyDescent="0.25">
      <c r="A58" s="288"/>
      <c r="B58" s="264"/>
      <c r="C58" s="289"/>
      <c r="D58" s="290"/>
      <c r="E58" s="290"/>
      <c r="F58" s="291"/>
      <c r="G58" s="291"/>
      <c r="H58" s="368" t="s">
        <v>83</v>
      </c>
      <c r="I58" s="368"/>
      <c r="J58" s="286">
        <f>SUM(I33:I57)</f>
        <v>0</v>
      </c>
    </row>
    <row r="59" spans="1:10" ht="28.7" customHeight="1" x14ac:dyDescent="0.25">
      <c r="B59" s="43"/>
      <c r="C59" s="6"/>
      <c r="D59" s="52"/>
      <c r="E59" s="52"/>
      <c r="F59" s="55"/>
      <c r="G59" s="56"/>
      <c r="H59" s="56"/>
      <c r="I59" s="56"/>
      <c r="J59" s="56"/>
    </row>
    <row r="60" spans="1:10" ht="28.7" customHeight="1" x14ac:dyDescent="0.25">
      <c r="B60" s="43"/>
      <c r="C60" s="6"/>
      <c r="D60" s="52"/>
      <c r="E60" s="52"/>
      <c r="F60" s="1"/>
      <c r="G60" s="56"/>
      <c r="H60" s="56"/>
      <c r="I60" s="56"/>
      <c r="J60" s="56"/>
    </row>
    <row r="61" spans="1:10" ht="28.7" customHeight="1" x14ac:dyDescent="0.25">
      <c r="B61" s="43"/>
      <c r="C61" s="6"/>
      <c r="D61" s="52"/>
      <c r="E61" s="52"/>
      <c r="F61" s="55"/>
      <c r="G61" s="56"/>
      <c r="H61" s="56"/>
      <c r="I61" s="56"/>
      <c r="J61" s="56"/>
    </row>
    <row r="62" spans="1:10" ht="43.5" customHeight="1" x14ac:dyDescent="0.25"/>
    <row r="63" spans="1:10" ht="28.7" customHeight="1" x14ac:dyDescent="0.25"/>
    <row r="64" spans="1:10" ht="39" customHeight="1" x14ac:dyDescent="0.25"/>
    <row r="65" spans="2:11" s="2" customFormat="1" ht="28.7" customHeight="1" x14ac:dyDescent="0.25">
      <c r="B65" s="1"/>
      <c r="C65" s="5"/>
      <c r="K65" s="1"/>
    </row>
    <row r="66" spans="2:11" s="2" customFormat="1" ht="28.7" customHeight="1" x14ac:dyDescent="0.25">
      <c r="B66" s="1"/>
      <c r="C66" s="5"/>
      <c r="K66" s="1"/>
    </row>
    <row r="67" spans="2:11" s="2" customFormat="1" ht="28.7" customHeight="1" x14ac:dyDescent="0.25">
      <c r="B67" s="1"/>
      <c r="C67" s="5"/>
      <c r="K67" s="1"/>
    </row>
    <row r="68" spans="2:11" s="2" customFormat="1" ht="28.7" customHeight="1" x14ac:dyDescent="0.25">
      <c r="B68" s="1"/>
      <c r="C68" s="5"/>
      <c r="K68" s="1"/>
    </row>
    <row r="69" spans="2:11" s="2" customFormat="1" ht="28.7" customHeight="1" x14ac:dyDescent="0.25">
      <c r="B69" s="1"/>
      <c r="C69" s="5"/>
      <c r="K69" s="1"/>
    </row>
    <row r="70" spans="2:11" s="2" customFormat="1" ht="28.7" customHeight="1" x14ac:dyDescent="0.25">
      <c r="B70" s="1"/>
      <c r="C70" s="5"/>
      <c r="K70" s="1"/>
    </row>
    <row r="71" spans="2:11" s="2" customFormat="1" ht="28.7" customHeight="1" x14ac:dyDescent="0.25">
      <c r="B71" s="1"/>
      <c r="C71" s="5"/>
      <c r="K71" s="1"/>
    </row>
    <row r="72" spans="2:11" s="2" customFormat="1" ht="28.7" customHeight="1" x14ac:dyDescent="0.25">
      <c r="B72" s="1"/>
      <c r="C72" s="5"/>
      <c r="K72" s="1"/>
    </row>
    <row r="73" spans="2:11" s="2" customFormat="1" ht="28.7" customHeight="1" x14ac:dyDescent="0.25">
      <c r="B73" s="1"/>
      <c r="C73" s="5"/>
      <c r="K73" s="1"/>
    </row>
    <row r="74" spans="2:11" s="2" customFormat="1" ht="28.7" customHeight="1" x14ac:dyDescent="0.25">
      <c r="B74" s="1"/>
      <c r="C74" s="5"/>
      <c r="K74" s="1"/>
    </row>
    <row r="75" spans="2:11" s="2" customFormat="1" ht="28.7" customHeight="1" x14ac:dyDescent="0.25">
      <c r="B75" s="1"/>
      <c r="C75" s="5"/>
      <c r="K75" s="1"/>
    </row>
    <row r="76" spans="2:11" s="2" customFormat="1" ht="28.7" customHeight="1" x14ac:dyDescent="0.25">
      <c r="B76" s="1"/>
      <c r="C76" s="5"/>
      <c r="K76" s="1"/>
    </row>
    <row r="77" spans="2:11" s="2" customFormat="1" ht="28.7" customHeight="1" x14ac:dyDescent="0.25">
      <c r="B77" s="1"/>
      <c r="C77" s="5"/>
      <c r="K77" s="1"/>
    </row>
    <row r="78" spans="2:11" s="2" customFormat="1" ht="28.7" customHeight="1" x14ac:dyDescent="0.25">
      <c r="B78" s="1"/>
      <c r="C78" s="5"/>
      <c r="K78" s="1"/>
    </row>
  </sheetData>
  <sheetProtection algorithmName="SHA-512" hashValue="28lc1hbG8tDp3ztmmwElNtnZaTueGqTAPrzA5ROZpPu09Gm0p0hpG2dlorQG2wudmOGrX1nkAW+qJ5AG5b24+w==" saltValue="6eAcjmnvuJxDqWIgfMPi6A==" spinCount="100000" sheet="1" selectLockedCells="1"/>
  <mergeCells count="6">
    <mergeCell ref="H58:I58"/>
    <mergeCell ref="I3:J3"/>
    <mergeCell ref="E4:F4"/>
    <mergeCell ref="I4:J5"/>
    <mergeCell ref="E5:F6"/>
    <mergeCell ref="H29:I29"/>
  </mergeCells>
  <pageMargins left="0.7" right="0.7" top="0.75" bottom="0.75" header="0.3" footer="0.3"/>
  <pageSetup scale="57" fitToWidth="0" fitToHeight="0" orientation="landscape" r:id="rId1"/>
  <headerFooter scaleWithDoc="0">
    <oddHeader>&amp;L&amp;14&amp;G&amp;C&amp;"-,Bold"&amp;12MHTF Disaster Relief - Administration Expense Detail
&amp;R&amp;"-,Bold"&amp;10MHTF-DR-316</oddHeader>
    <oddFooter>&amp;C&amp;9&amp;P</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681C25B-DF38-4F0D-AF1B-8930648B6AD6}">
          <x14:formula1>
            <xm:f>DropDownMenus!$D$4:$D$9</xm:f>
          </x14:formula1>
          <xm:sqref>B33:B57 B9:B28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3:E16"/>
  <sheetViews>
    <sheetView workbookViewId="0">
      <selection activeCell="D9" sqref="D9"/>
    </sheetView>
  </sheetViews>
  <sheetFormatPr defaultRowHeight="15" x14ac:dyDescent="0.25"/>
  <cols>
    <col min="1" max="1" width="31.140625" bestFit="1" customWidth="1"/>
    <col min="2" max="2" width="31.7109375" bestFit="1" customWidth="1"/>
    <col min="3" max="3" width="36.28515625" bestFit="1" customWidth="1"/>
    <col min="4" max="4" width="30.42578125" bestFit="1" customWidth="1"/>
    <col min="5" max="5" width="33.28515625" bestFit="1" customWidth="1"/>
  </cols>
  <sheetData>
    <row r="3" spans="1:5" x14ac:dyDescent="0.25">
      <c r="A3" s="15" t="s">
        <v>67</v>
      </c>
      <c r="B3" s="15" t="s">
        <v>65</v>
      </c>
      <c r="C3" s="15" t="s">
        <v>66</v>
      </c>
      <c r="D3" s="15" t="s">
        <v>79</v>
      </c>
      <c r="E3" s="15"/>
    </row>
    <row r="4" spans="1:5" x14ac:dyDescent="0.25">
      <c r="A4" s="25" t="s">
        <v>28</v>
      </c>
      <c r="B4" s="25" t="s">
        <v>69</v>
      </c>
      <c r="C4" s="16" t="s">
        <v>58</v>
      </c>
      <c r="D4" s="25" t="s">
        <v>28</v>
      </c>
      <c r="E4" s="15"/>
    </row>
    <row r="5" spans="1:5" x14ac:dyDescent="0.25">
      <c r="A5" s="25" t="s">
        <v>68</v>
      </c>
      <c r="B5" s="25" t="s">
        <v>70</v>
      </c>
      <c r="C5" s="25" t="s">
        <v>21</v>
      </c>
      <c r="D5" s="25" t="s">
        <v>15</v>
      </c>
      <c r="E5" s="25"/>
    </row>
    <row r="6" spans="1:5" x14ac:dyDescent="0.25">
      <c r="A6" s="16" t="s">
        <v>17</v>
      </c>
      <c r="B6" s="25" t="s">
        <v>71</v>
      </c>
      <c r="C6" s="25" t="s">
        <v>63</v>
      </c>
      <c r="D6" s="25" t="s">
        <v>80</v>
      </c>
      <c r="E6" s="16"/>
    </row>
    <row r="7" spans="1:5" x14ac:dyDescent="0.25">
      <c r="A7" s="16"/>
      <c r="B7" s="16" t="s">
        <v>72</v>
      </c>
      <c r="C7" s="25" t="s">
        <v>22</v>
      </c>
      <c r="D7" s="25" t="s">
        <v>81</v>
      </c>
      <c r="E7" s="16"/>
    </row>
    <row r="8" spans="1:5" x14ac:dyDescent="0.25">
      <c r="A8" s="16"/>
      <c r="B8" s="16" t="s">
        <v>73</v>
      </c>
      <c r="C8" s="25" t="s">
        <v>23</v>
      </c>
      <c r="D8" s="25" t="s">
        <v>16</v>
      </c>
    </row>
    <row r="9" spans="1:5" x14ac:dyDescent="0.25">
      <c r="A9" s="16"/>
      <c r="B9" s="16" t="s">
        <v>55</v>
      </c>
      <c r="C9" s="25" t="s">
        <v>24</v>
      </c>
      <c r="D9" s="25" t="s">
        <v>29</v>
      </c>
    </row>
    <row r="10" spans="1:5" x14ac:dyDescent="0.25">
      <c r="B10" s="16" t="s">
        <v>74</v>
      </c>
      <c r="C10" s="25" t="s">
        <v>25</v>
      </c>
      <c r="D10" s="16"/>
      <c r="E10" s="16"/>
    </row>
    <row r="11" spans="1:5" x14ac:dyDescent="0.25">
      <c r="B11" s="16" t="s">
        <v>75</v>
      </c>
      <c r="C11" s="25" t="s">
        <v>26</v>
      </c>
      <c r="D11" s="16"/>
      <c r="E11" s="16"/>
    </row>
    <row r="12" spans="1:5" x14ac:dyDescent="0.25">
      <c r="B12" s="16" t="s">
        <v>76</v>
      </c>
      <c r="C12" s="25" t="s">
        <v>27</v>
      </c>
      <c r="E12" s="16"/>
    </row>
    <row r="13" spans="1:5" x14ac:dyDescent="0.25">
      <c r="B13" s="16" t="s">
        <v>77</v>
      </c>
      <c r="C13" s="25" t="s">
        <v>29</v>
      </c>
      <c r="D13" s="16"/>
    </row>
    <row r="14" spans="1:5" x14ac:dyDescent="0.25">
      <c r="B14" s="16" t="s">
        <v>57</v>
      </c>
      <c r="C14" s="25"/>
      <c r="D14" s="16"/>
    </row>
    <row r="15" spans="1:5" x14ac:dyDescent="0.25">
      <c r="B15" s="16" t="s">
        <v>54</v>
      </c>
    </row>
    <row r="16" spans="1:5" x14ac:dyDescent="0.25">
      <c r="B16" s="25" t="s">
        <v>29</v>
      </c>
    </row>
  </sheetData>
  <sheetProtection algorithmName="SHA-512" hashValue="58bPS6Bi1Oxsr1x6zDfyKms8xz/WYeKwI+gYbkuY0PjM/RpEXUV+OUJj+IKvG7GJk8rLESUfX8cMRC+KGIWRow==" saltValue="9IvxjBnKxpa0tmNWaCx31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Back-Up Summary</vt:lpstr>
      <vt:lpstr>Housing Services</vt:lpstr>
      <vt:lpstr>Home Repair</vt:lpstr>
      <vt:lpstr>Case Management</vt:lpstr>
      <vt:lpstr>Administration</vt:lpstr>
      <vt:lpstr>DropDownMenus</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Amanda Eisenmann</cp:lastModifiedBy>
  <cp:lastPrinted>2025-08-04T19:33:58Z</cp:lastPrinted>
  <dcterms:created xsi:type="dcterms:W3CDTF">2012-01-31T17:24:24Z</dcterms:created>
  <dcterms:modified xsi:type="dcterms:W3CDTF">2025-08-15T15:35:46Z</dcterms:modified>
</cp:coreProperties>
</file>