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O:\TF &amp; CI\Shelter Operations Support - Pilot Program\5. Forms\Funded Agency Forms\"/>
    </mc:Choice>
  </mc:AlternateContent>
  <bookViews>
    <workbookView xWindow="21480" yWindow="0" windowWidth="14070" windowHeight="9120" tabRatio="723"/>
  </bookViews>
  <sheets>
    <sheet name="Back Up Summary" sheetId="44" r:id="rId1"/>
    <sheet name="Operating Expense Detail" sheetId="41" r:id="rId2"/>
    <sheet name="Administrative Detail" sheetId="38" r:id="rId3"/>
    <sheet name="DropDownMenus" sheetId="3" state="hidden" r:id="rId4"/>
  </sheets>
  <definedNames>
    <definedName name="DataEnter" localSheetId="2">#REF!</definedName>
    <definedName name="DataEnter" localSheetId="1">#REF!</definedName>
    <definedName name="DataEnter">#REF!</definedName>
    <definedName name="DataEntry" localSheetId="2">#REF!</definedName>
    <definedName name="DataEntry" localSheetId="1">#REF!</definedName>
    <definedName name="DataEntry">#REF!</definedName>
    <definedName name="EmergencyShelter">DropDownMenus!$B$4:$B$5</definedName>
    <definedName name="ES" localSheetId="2">DropDownMenus!#REF!</definedName>
    <definedName name="ES" localSheetId="1">DropDownMenus!#REF!</definedName>
    <definedName name="ES">DropDownMenus!#REF!</definedName>
    <definedName name="EssentialServices" localSheetId="2">DropDownMenus!#REF!</definedName>
    <definedName name="EssentialServices" localSheetId="1">DropDownMenus!#REF!</definedName>
    <definedName name="EssentialServices">DropDownMenus!#REF!</definedName>
    <definedName name="ExpenseTypeESG" localSheetId="2">DropDownMenus!#REF!</definedName>
    <definedName name="ExpenseTypeESG" localSheetId="1">DropDownMenus!#REF!</definedName>
    <definedName name="ExpenseTypeESG">DropDownMenus!#REF!</definedName>
    <definedName name="GrantComponent" localSheetId="2">DropDownMenus!#REF!</definedName>
    <definedName name="GrantComponent" localSheetId="1">DropDownMenus!#REF!</definedName>
    <definedName name="GrantComponent">DropDownMenus!#REF!</definedName>
    <definedName name="Operations" localSheetId="2">DropDownMenus!#REF!</definedName>
    <definedName name="Operations" localSheetId="1">DropDownMenus!#REF!</definedName>
    <definedName name="Operations">DropDownMenus!#REF!</definedName>
    <definedName name="Services" localSheetId="2">DropDownMenus!#REF!</definedName>
    <definedName name="Services" localSheetId="1">DropDownMenus!#REF!</definedName>
    <definedName name="Services">DropDownMenus!#REF!</definedName>
    <definedName name="ugh">DropDownMenus!#REF!</definedName>
  </definedNames>
  <calcPr calcId="162913"/>
</workbook>
</file>

<file path=xl/calcChain.xml><?xml version="1.0" encoding="utf-8"?>
<calcChain xmlns="http://schemas.openxmlformats.org/spreadsheetml/2006/main">
  <c r="H18" i="41" l="1"/>
  <c r="H16" i="41"/>
  <c r="H17" i="41"/>
  <c r="H19" i="41"/>
  <c r="H20" i="41"/>
  <c r="H21" i="41"/>
  <c r="H22" i="41"/>
  <c r="H23" i="41"/>
  <c r="H24" i="41"/>
  <c r="H25" i="41"/>
  <c r="H26" i="41"/>
  <c r="H27" i="41"/>
  <c r="H28" i="41"/>
  <c r="H29" i="41"/>
  <c r="H30" i="41"/>
  <c r="H31" i="41"/>
  <c r="H32" i="41"/>
  <c r="H33" i="41"/>
  <c r="H34" i="41"/>
  <c r="H15" i="41"/>
  <c r="H59" i="41" l="1"/>
  <c r="C8" i="38" l="1"/>
  <c r="D49" i="38" l="1"/>
  <c r="C49" i="38"/>
  <c r="J161" i="38"/>
  <c r="D135" i="38"/>
  <c r="C135" i="38"/>
  <c r="D97" i="38"/>
  <c r="C97" i="38"/>
  <c r="J75" i="38"/>
  <c r="J34" i="38"/>
  <c r="C9" i="38"/>
  <c r="D7" i="38"/>
  <c r="C7" i="38"/>
  <c r="D148" i="41" l="1"/>
  <c r="C148" i="41"/>
  <c r="J79" i="41"/>
  <c r="C105" i="41"/>
  <c r="C104" i="41"/>
  <c r="D103" i="41"/>
  <c r="C103" i="41"/>
  <c r="C55" i="41"/>
  <c r="C54" i="41"/>
  <c r="D53" i="41"/>
  <c r="C53" i="41"/>
  <c r="C10" i="41"/>
  <c r="C9" i="41"/>
  <c r="D8" i="41"/>
  <c r="C8" i="41"/>
  <c r="H154" i="41" l="1"/>
  <c r="H155" i="41" l="1"/>
  <c r="H156" i="41"/>
  <c r="H157" i="41"/>
  <c r="H158" i="41"/>
  <c r="H159" i="41"/>
  <c r="H160" i="41"/>
  <c r="H161" i="41"/>
  <c r="H162" i="41"/>
  <c r="H163" i="41"/>
  <c r="H164" i="41"/>
  <c r="H165" i="41"/>
  <c r="H166" i="41"/>
  <c r="H167" i="41"/>
  <c r="H168" i="41"/>
  <c r="H169" i="41"/>
  <c r="H170" i="41"/>
  <c r="H171" i="41"/>
  <c r="H172" i="41"/>
  <c r="H173" i="41"/>
  <c r="H109" i="41"/>
  <c r="H110" i="41"/>
  <c r="H111" i="41"/>
  <c r="H112" i="41"/>
  <c r="H113" i="41"/>
  <c r="H114" i="41"/>
  <c r="H115" i="41"/>
  <c r="H116" i="41"/>
  <c r="H117" i="41"/>
  <c r="H118" i="41"/>
  <c r="H119" i="41"/>
  <c r="H120" i="41"/>
  <c r="H121" i="41"/>
  <c r="H122" i="41"/>
  <c r="H123" i="41"/>
  <c r="H124" i="41"/>
  <c r="H125" i="41"/>
  <c r="H126" i="41"/>
  <c r="H127" i="41"/>
  <c r="H128" i="41"/>
  <c r="H60" i="41"/>
  <c r="H61" i="41"/>
  <c r="H62" i="41"/>
  <c r="H63" i="41"/>
  <c r="H64" i="41"/>
  <c r="H65" i="41"/>
  <c r="H66" i="41"/>
  <c r="H67" i="41"/>
  <c r="H68" i="41"/>
  <c r="H69" i="41"/>
  <c r="H70" i="41"/>
  <c r="H71" i="41"/>
  <c r="H72" i="41"/>
  <c r="H73" i="41"/>
  <c r="H74" i="41"/>
  <c r="H75" i="41"/>
  <c r="H76" i="41"/>
  <c r="H77" i="41"/>
  <c r="H78" i="41"/>
  <c r="H17" i="38"/>
  <c r="H18" i="38"/>
  <c r="H19" i="38"/>
  <c r="H20" i="38"/>
  <c r="H21" i="38"/>
  <c r="H22" i="38"/>
  <c r="H23" i="38"/>
  <c r="H24" i="38"/>
  <c r="H25" i="38"/>
  <c r="H26" i="38"/>
  <c r="H27" i="38"/>
  <c r="H28" i="38"/>
  <c r="H29" i="38"/>
  <c r="H30" i="38"/>
  <c r="H31" i="38"/>
  <c r="H32" i="38"/>
  <c r="H33" i="38"/>
  <c r="H15" i="38"/>
  <c r="H16" i="38"/>
  <c r="H14" i="38"/>
  <c r="J123" i="38" l="1"/>
  <c r="J162" i="38" s="1"/>
  <c r="H17" i="44" s="1"/>
  <c r="J174" i="41"/>
  <c r="J129" i="41"/>
  <c r="J35" i="41"/>
  <c r="C10" i="38" l="1"/>
  <c r="J175" i="41"/>
  <c r="H15" i="44" l="1"/>
  <c r="H19" i="44" s="1"/>
  <c r="H12" i="44" s="1"/>
  <c r="C11" i="41"/>
  <c r="A29" i="41"/>
  <c r="A30" i="41" s="1"/>
  <c r="A31" i="41" s="1"/>
  <c r="A32" i="41" s="1"/>
  <c r="A33" i="41" s="1"/>
  <c r="A34" i="41" s="1"/>
  <c r="H141" i="38" l="1"/>
  <c r="H142" i="38"/>
  <c r="H143" i="38"/>
  <c r="H144" i="38"/>
  <c r="H145" i="38"/>
  <c r="H146" i="38"/>
  <c r="H147" i="38"/>
  <c r="H148" i="38"/>
  <c r="H149" i="38"/>
  <c r="H150" i="38"/>
  <c r="H151" i="38"/>
  <c r="H152" i="38"/>
  <c r="H153" i="38"/>
  <c r="H154" i="38"/>
  <c r="H155" i="38"/>
  <c r="H156" i="38"/>
  <c r="H157" i="38"/>
  <c r="H158" i="38"/>
  <c r="H159" i="38"/>
  <c r="H160" i="38"/>
  <c r="H103" i="38"/>
  <c r="H104" i="38"/>
  <c r="H105" i="38"/>
  <c r="H106" i="38"/>
  <c r="H107" i="38"/>
  <c r="H108" i="38"/>
  <c r="H109" i="38"/>
  <c r="H110" i="38"/>
  <c r="H111" i="38"/>
  <c r="H112" i="38"/>
  <c r="H113" i="38"/>
  <c r="H114" i="38"/>
  <c r="H115" i="38"/>
  <c r="H116" i="38"/>
  <c r="H117" i="38"/>
  <c r="H118" i="38"/>
  <c r="H119" i="38"/>
  <c r="H120" i="38"/>
  <c r="H121" i="38"/>
  <c r="H122" i="38"/>
  <c r="H55" i="38"/>
  <c r="H56" i="38"/>
  <c r="H57" i="38"/>
  <c r="H58" i="38"/>
  <c r="H59" i="38"/>
  <c r="H60" i="38"/>
  <c r="H61" i="38"/>
  <c r="H62" i="38"/>
  <c r="H63" i="38"/>
  <c r="H64" i="38"/>
  <c r="H65" i="38"/>
  <c r="H66" i="38"/>
  <c r="H67" i="38"/>
  <c r="H68" i="38"/>
  <c r="H69" i="38"/>
  <c r="H70" i="38"/>
  <c r="H71" i="38"/>
  <c r="H72" i="38"/>
  <c r="H73" i="38"/>
  <c r="H74" i="38"/>
  <c r="C150" i="41" l="1"/>
  <c r="C149" i="41"/>
  <c r="A143" i="38"/>
  <c r="A144" i="38" s="1"/>
  <c r="A145" i="38" s="1"/>
  <c r="A146" i="38" s="1"/>
  <c r="A147" i="38" s="1"/>
  <c r="A148" i="38" s="1"/>
  <c r="A149" i="38" s="1"/>
  <c r="A150" i="38" s="1"/>
  <c r="A151" i="38" s="1"/>
  <c r="A152" i="38" s="1"/>
  <c r="A153" i="38" s="1"/>
  <c r="A154" i="38" s="1"/>
  <c r="A155" i="38" s="1"/>
  <c r="A156" i="38" s="1"/>
  <c r="A157" i="38" s="1"/>
  <c r="A158" i="38" s="1"/>
  <c r="A159" i="38" s="1"/>
  <c r="A160" i="38" s="1"/>
  <c r="C137" i="38"/>
  <c r="C136" i="38"/>
  <c r="A105" i="38"/>
  <c r="A106" i="38" s="1"/>
  <c r="A107" i="38" s="1"/>
  <c r="A108" i="38" s="1"/>
  <c r="A109" i="38" s="1"/>
  <c r="A110" i="38" s="1"/>
  <c r="A111" i="38" s="1"/>
  <c r="A112" i="38" s="1"/>
  <c r="A113" i="38" s="1"/>
  <c r="A114" i="38" s="1"/>
  <c r="A115" i="38" s="1"/>
  <c r="A116" i="38" s="1"/>
  <c r="A117" i="38" s="1"/>
  <c r="A118" i="38" s="1"/>
  <c r="A119" i="38" s="1"/>
  <c r="A120" i="38" s="1"/>
  <c r="A121" i="38" s="1"/>
  <c r="A122" i="38" s="1"/>
  <c r="C99" i="38"/>
  <c r="C98" i="38"/>
  <c r="A58" i="38"/>
  <c r="A59" i="38" s="1"/>
  <c r="A60" i="38" s="1"/>
  <c r="A61" i="38" s="1"/>
  <c r="A62" i="38" s="1"/>
  <c r="A63" i="38" s="1"/>
  <c r="A64" i="38" s="1"/>
  <c r="A65" i="38" s="1"/>
  <c r="A66" i="38" s="1"/>
  <c r="A67" i="38" s="1"/>
  <c r="A68" i="38" s="1"/>
  <c r="A69" i="38" s="1"/>
  <c r="A70" i="38" s="1"/>
  <c r="A71" i="38" s="1"/>
  <c r="A72" i="38" s="1"/>
  <c r="A73" i="38" s="1"/>
  <c r="A74" i="38" s="1"/>
  <c r="C51" i="38"/>
  <c r="C50" i="38"/>
  <c r="A15" i="38"/>
  <c r="A16" i="38" s="1"/>
  <c r="A17" i="38" s="1"/>
  <c r="A18" i="38" s="1"/>
  <c r="A19" i="38" s="1"/>
  <c r="A20" i="38" s="1"/>
  <c r="A21" i="38" s="1"/>
  <c r="A22" i="38" s="1"/>
  <c r="A23" i="38" s="1"/>
  <c r="A24" i="38" s="1"/>
  <c r="A25" i="38" s="1"/>
  <c r="A26" i="38" s="1"/>
  <c r="A27" i="38" s="1"/>
  <c r="A28" i="38" s="1"/>
  <c r="A29" i="38" s="1"/>
  <c r="A30" i="38" s="1"/>
  <c r="A31" i="38" s="1"/>
  <c r="A32" i="38" s="1"/>
  <c r="A33" i="38" s="1"/>
</calcChain>
</file>

<file path=xl/sharedStrings.xml><?xml version="1.0" encoding="utf-8"?>
<sst xmlns="http://schemas.openxmlformats.org/spreadsheetml/2006/main" count="271" uniqueCount="102">
  <si>
    <t>No.</t>
  </si>
  <si>
    <t>Expense Type</t>
  </si>
  <si>
    <t>Check Number</t>
  </si>
  <si>
    <t>Paid Date</t>
  </si>
  <si>
    <t>Total Amount</t>
  </si>
  <si>
    <t>Emergency Shelter</t>
  </si>
  <si>
    <t>Operations</t>
  </si>
  <si>
    <t>Grant Number</t>
  </si>
  <si>
    <t>Agency Name</t>
  </si>
  <si>
    <t>Reporting Range</t>
  </si>
  <si>
    <t>Detail Description</t>
  </si>
  <si>
    <t xml:space="preserve">Instructions: </t>
  </si>
  <si>
    <t>Incurred Date(s) 
(i.e. Pay Period)</t>
  </si>
  <si>
    <t>Vendor</t>
  </si>
  <si>
    <t>Emergency Shelter Expense Types</t>
  </si>
  <si>
    <t>Essential Services</t>
  </si>
  <si>
    <t>Drop Down List Values - 1.14.2019</t>
  </si>
  <si>
    <t>Tab</t>
  </si>
  <si>
    <t>Values</t>
  </si>
  <si>
    <t>Total Requested Amount</t>
  </si>
  <si>
    <t>Funding Component</t>
  </si>
  <si>
    <t>Request Amount</t>
  </si>
  <si>
    <t>HMIS Expense Types</t>
  </si>
  <si>
    <t>CES Expense Types</t>
  </si>
  <si>
    <t>SO Expense Types</t>
  </si>
  <si>
    <t>Admin Expense Types</t>
  </si>
  <si>
    <t>Housing Services Expense Types</t>
  </si>
  <si>
    <t>Report Creation</t>
  </si>
  <si>
    <t>Salary/Benefits</t>
  </si>
  <si>
    <t>Engagement</t>
  </si>
  <si>
    <t>Equipment</t>
  </si>
  <si>
    <t>Moving Costs</t>
  </si>
  <si>
    <t>Staff Technical Support</t>
  </si>
  <si>
    <t>Equipment - hardware</t>
  </si>
  <si>
    <t>Housing-Focused CM</t>
  </si>
  <si>
    <t>Insurance</t>
  </si>
  <si>
    <t>Housing Search &amp; Placement</t>
  </si>
  <si>
    <t>User Training</t>
  </si>
  <si>
    <t>Equipment - software</t>
  </si>
  <si>
    <t>Emergency Health Services</t>
  </si>
  <si>
    <t>Maintenance</t>
  </si>
  <si>
    <t>Housing Stability Case Management</t>
  </si>
  <si>
    <t>Salaries</t>
  </si>
  <si>
    <t>Supplies</t>
  </si>
  <si>
    <t>Emergency Mental Health Services</t>
  </si>
  <si>
    <t>Mileage</t>
  </si>
  <si>
    <t>Equipment/Software</t>
  </si>
  <si>
    <t>Travel</t>
  </si>
  <si>
    <t xml:space="preserve">Transportation </t>
  </si>
  <si>
    <t>Hosting/Technical Services</t>
  </si>
  <si>
    <t>Other (Please Specify)**</t>
  </si>
  <si>
    <t>Security</t>
  </si>
  <si>
    <t>Project Management</t>
  </si>
  <si>
    <t>HMIS Operations</t>
  </si>
  <si>
    <r>
      <t>Other</t>
    </r>
    <r>
      <rPr>
        <sz val="10"/>
        <color theme="1"/>
        <rFont val="Calibri"/>
        <family val="2"/>
        <scheme val="minor"/>
      </rPr>
      <t xml:space="preserve"> (please specify)</t>
    </r>
    <r>
      <rPr>
        <sz val="11"/>
        <color theme="1"/>
        <rFont val="Calibri"/>
        <family val="2"/>
        <scheme val="minor"/>
      </rPr>
      <t>**</t>
    </r>
  </si>
  <si>
    <t>HMIS Space</t>
  </si>
  <si>
    <t>Administration</t>
  </si>
  <si>
    <t>Total Administrative Expenses</t>
  </si>
  <si>
    <t>Page 1 Total Expense</t>
  </si>
  <si>
    <t>Page 2 Total Expense</t>
  </si>
  <si>
    <t>Page 3 Total Expense</t>
  </si>
  <si>
    <t>Page 4 Total Expense</t>
  </si>
  <si>
    <t>Page 1 Total Expense:</t>
  </si>
  <si>
    <t>Page 2 Total Expense:</t>
  </si>
  <si>
    <t>Start Date:</t>
  </si>
  <si>
    <t>End Date:</t>
  </si>
  <si>
    <t>Instructions</t>
  </si>
  <si>
    <t>Start Date</t>
  </si>
  <si>
    <t>End Date</t>
  </si>
  <si>
    <t>INSTRUCTIONS</t>
  </si>
  <si>
    <t>Date Submitted</t>
  </si>
  <si>
    <t>Total Request</t>
  </si>
  <si>
    <t>Page 4 Total Expense:</t>
  </si>
  <si>
    <t>Admin Total Expense:</t>
  </si>
  <si>
    <r>
      <t xml:space="preserve">Complete </t>
    </r>
    <r>
      <rPr>
        <u/>
        <sz val="11"/>
        <color theme="1"/>
        <rFont val="Calibri"/>
        <family val="2"/>
        <scheme val="minor"/>
      </rPr>
      <t>only</t>
    </r>
    <r>
      <rPr>
        <sz val="11"/>
        <color theme="1"/>
        <rFont val="Calibri"/>
        <family val="2"/>
        <scheme val="minor"/>
      </rPr>
      <t xml:space="preserve"> the fields highlighted in </t>
    </r>
    <r>
      <rPr>
        <sz val="11"/>
        <rFont val="Calibri"/>
        <family val="2"/>
        <scheme val="minor"/>
      </rPr>
      <t>yellow in the 'Back-Up Summary' tab</t>
    </r>
    <r>
      <rPr>
        <sz val="11"/>
        <color theme="1"/>
        <rFont val="Calibri"/>
        <family val="2"/>
        <scheme val="minor"/>
      </rPr>
      <t xml:space="preserve">.  All other fields will autopopulate from data entered in other forms. </t>
    </r>
    <r>
      <rPr>
        <b/>
        <sz val="11"/>
        <color theme="1"/>
        <rFont val="Calibri"/>
        <family val="2"/>
        <scheme val="minor"/>
      </rPr>
      <t xml:space="preserve">This form is to be submitted via Grant Interface no more than once per month and no less than once per quarter. </t>
    </r>
  </si>
  <si>
    <t>CERTIFICATION</t>
  </si>
  <si>
    <t xml:space="preserve">Detail Description           </t>
  </si>
  <si>
    <t xml:space="preserve">Incurred Date(s) 
</t>
  </si>
  <si>
    <t>Input the date expense was incurred (i.e. Pay period start - pay period end, or invoice/receipt date.</t>
  </si>
  <si>
    <t>Input the date the expense was paid</t>
  </si>
  <si>
    <t>IF debit/credit card purchase, enter last 4 digits of card</t>
  </si>
  <si>
    <t>Input total amount of expense listed on invoice, receipt or paystub.</t>
  </si>
  <si>
    <t>Amount 
Paid by SOS Pilot Program</t>
  </si>
  <si>
    <t>Input the total dollar amount paid by SOS Pilot Program funds.</t>
  </si>
  <si>
    <t>Do not input. This field will autopopulate.</t>
  </si>
  <si>
    <t xml:space="preserve">Provide detail about the expense to your program administrator (i.e. shelter supplies, utilities, etc). If reporting Salaries and Benefits, input the last 4 digits of the employees SSN. </t>
  </si>
  <si>
    <t xml:space="preserve">Input all Operating Expenses for the Reporting Range listed on the Back-Up Summary tab. Please include a detailed description to assist program administrators in determining the expense eligibility.  </t>
  </si>
  <si>
    <t>SOS Pilot %</t>
  </si>
  <si>
    <t>Amount 
Paid by SOS Pilot</t>
  </si>
  <si>
    <t>Total Operating Expenses</t>
  </si>
  <si>
    <t>SOS Pilot    %</t>
  </si>
  <si>
    <t>SOS Pilot     %</t>
  </si>
  <si>
    <t>Operating Expenses</t>
  </si>
  <si>
    <t>Estimated Households Served</t>
  </si>
  <si>
    <t xml:space="preserve">By signing this report, I certify to the best of my knowledge and belief that the report is true, complete, and accurate, and the expenditures are for the purposes and objectives set forth in the terms and conditions of the SOS Pilot Program award. </t>
  </si>
  <si>
    <t xml:space="preserve">Input all Administrative Expenses for the Reporting Range listed on the Back-Up Summary tab. Please include a detailed description to assist program administrators in determining the expense eligibility.  </t>
  </si>
  <si>
    <t xml:space="preserve">Provide detail about the expense to your program administrator . If reporting Salaries and Benefits, input the last 4 digits of the employees SSN. </t>
  </si>
  <si>
    <t>SOS Pilot  %</t>
  </si>
  <si>
    <t>Select the category that represents the type of expense being reported</t>
  </si>
  <si>
    <t>Input the Payee's information. IF reporting salaries and benefirts, input the Employees full name.</t>
  </si>
  <si>
    <r>
      <t>Authorized Signature:  ____________________________________</t>
    </r>
    <r>
      <rPr>
        <b/>
        <u/>
        <sz val="11"/>
        <color theme="1"/>
        <rFont val="Calibri"/>
        <family val="2"/>
        <scheme val="minor"/>
      </rPr>
      <t>__________________________</t>
    </r>
  </si>
  <si>
    <t>Printed Name:  ____________________________________________________________________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</si>
</sst>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quot;$&quot;#,##0.00"/>
    <numFmt numFmtId="165" formatCode="m/d/yy;@"/>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sz val="11"/>
      <name val="Calibri"/>
      <family val="2"/>
      <scheme val="minor"/>
    </font>
    <font>
      <b/>
      <sz val="12"/>
      <name val="Calibri"/>
      <family val="2"/>
      <scheme val="minor"/>
    </font>
    <font>
      <sz val="10"/>
      <color theme="1"/>
      <name val="Calibri"/>
      <family val="2"/>
      <scheme val="minor"/>
    </font>
    <font>
      <b/>
      <sz val="10"/>
      <color theme="1"/>
      <name val="Calibri"/>
      <family val="2"/>
      <scheme val="minor"/>
    </font>
    <font>
      <sz val="10.5"/>
      <color theme="1"/>
      <name val="Calibri"/>
      <family val="2"/>
      <scheme val="minor"/>
    </font>
    <font>
      <sz val="12"/>
      <name val="Calibri"/>
      <family val="2"/>
      <scheme val="minor"/>
    </font>
    <font>
      <u/>
      <sz val="11"/>
      <color theme="1"/>
      <name val="Calibri"/>
      <family val="2"/>
      <scheme val="minor"/>
    </font>
    <font>
      <b/>
      <sz val="14"/>
      <color theme="1"/>
      <name val="Calibri"/>
      <family val="2"/>
      <scheme val="minor"/>
    </font>
    <font>
      <i/>
      <sz val="9"/>
      <color theme="1"/>
      <name val="Calibri"/>
      <family val="2"/>
      <scheme val="minor"/>
    </font>
    <font>
      <b/>
      <u/>
      <sz val="11"/>
      <color theme="1"/>
      <name val="Calibri"/>
      <family val="2"/>
      <scheme val="minor"/>
    </font>
    <font>
      <sz val="8"/>
      <color theme="1"/>
      <name val="Calibri"/>
      <family val="2"/>
      <scheme val="minor"/>
    </font>
    <font>
      <i/>
      <sz val="10"/>
      <color theme="1"/>
      <name val="Calibri"/>
      <family val="2"/>
      <scheme val="minor"/>
    </font>
    <font>
      <sz val="9"/>
      <color theme="1"/>
      <name val="Calibri"/>
      <family val="2"/>
      <scheme val="minor"/>
    </font>
    <font>
      <i/>
      <sz val="8"/>
      <color theme="1"/>
      <name val="Calibri"/>
      <family val="2"/>
      <scheme val="minor"/>
    </font>
  </fonts>
  <fills count="7">
    <fill>
      <patternFill patternType="none"/>
    </fill>
    <fill>
      <patternFill patternType="gray125"/>
    </fill>
    <fill>
      <patternFill patternType="solid">
        <fgColor theme="0" tint="-0.14999847407452621"/>
        <bgColor theme="0" tint="-0.14999847407452621"/>
      </patternFill>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
      <patternFill patternType="solid">
        <fgColor theme="4"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medium">
        <color indexed="64"/>
      </right>
      <top style="medium">
        <color indexed="64"/>
      </top>
      <bottom/>
      <diagonal/>
    </border>
    <border>
      <left/>
      <right/>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cellStyleXfs>
  <cellXfs count="195">
    <xf numFmtId="0" fontId="0" fillId="0" borderId="0" xfId="0"/>
    <xf numFmtId="0" fontId="0" fillId="0" borderId="0" xfId="0" applyFont="1" applyAlignment="1" applyProtection="1">
      <alignment vertical="center"/>
    </xf>
    <xf numFmtId="0" fontId="0" fillId="0" borderId="0" xfId="0" applyFont="1" applyBorder="1" applyAlignment="1" applyProtection="1">
      <alignment vertical="center"/>
    </xf>
    <xf numFmtId="0" fontId="2" fillId="0" borderId="0" xfId="0" applyFont="1" applyAlignment="1" applyProtection="1">
      <alignment vertical="center" wrapText="1"/>
    </xf>
    <xf numFmtId="0" fontId="2" fillId="0" borderId="0" xfId="0" applyFont="1" applyFill="1" applyBorder="1" applyAlignment="1" applyProtection="1">
      <alignment vertical="center" wrapText="1"/>
    </xf>
    <xf numFmtId="0" fontId="0" fillId="0" borderId="0" xfId="0" applyFont="1" applyBorder="1" applyAlignment="1" applyProtection="1">
      <alignment horizontal="center" vertical="center"/>
    </xf>
    <xf numFmtId="0" fontId="0" fillId="0" borderId="0" xfId="0" applyFont="1" applyAlignment="1" applyProtection="1">
      <alignment horizontal="center" vertical="center"/>
    </xf>
    <xf numFmtId="10" fontId="0" fillId="0" borderId="0" xfId="0" applyNumberFormat="1" applyFont="1" applyAlignment="1" applyProtection="1">
      <alignment horizontal="center" vertical="center"/>
    </xf>
    <xf numFmtId="0" fontId="0" fillId="0" borderId="0" xfId="0" applyFont="1" applyFill="1" applyBorder="1" applyAlignment="1" applyProtection="1">
      <alignment vertical="center"/>
    </xf>
    <xf numFmtId="10" fontId="2" fillId="0" borderId="0" xfId="0" applyNumberFormat="1" applyFont="1" applyFill="1" applyBorder="1" applyAlignment="1" applyProtection="1">
      <alignment vertical="center"/>
    </xf>
    <xf numFmtId="0" fontId="0" fillId="0" borderId="2" xfId="0" applyFont="1" applyFill="1" applyBorder="1" applyAlignment="1" applyProtection="1">
      <alignment horizontal="center" vertical="center"/>
    </xf>
    <xf numFmtId="44" fontId="0" fillId="0" borderId="0" xfId="1" applyFont="1" applyBorder="1" applyAlignment="1" applyProtection="1">
      <alignment vertical="center"/>
    </xf>
    <xf numFmtId="14" fontId="0" fillId="0" borderId="0" xfId="0" applyNumberFormat="1" applyFont="1" applyFill="1" applyBorder="1" applyAlignment="1" applyProtection="1">
      <alignment horizontal="center" vertical="center" wrapText="1"/>
      <protection locked="0"/>
    </xf>
    <xf numFmtId="0" fontId="0" fillId="0" borderId="0" xfId="0" applyFont="1" applyBorder="1" applyAlignment="1" applyProtection="1">
      <alignment horizontal="center" vertical="center" wrapText="1"/>
    </xf>
    <xf numFmtId="0" fontId="0" fillId="0" borderId="0" xfId="0" applyFont="1" applyAlignment="1" applyProtection="1">
      <alignment horizontal="center" vertical="center" wrapText="1"/>
    </xf>
    <xf numFmtId="0" fontId="0" fillId="0" borderId="0" xfId="0" applyFont="1" applyFill="1" applyBorder="1" applyAlignment="1" applyProtection="1">
      <alignment horizontal="center" vertical="center" wrapText="1"/>
      <protection locked="0"/>
    </xf>
    <xf numFmtId="14" fontId="0" fillId="0" borderId="7" xfId="0" applyNumberFormat="1" applyFont="1" applyFill="1" applyBorder="1" applyAlignment="1" applyProtection="1">
      <alignment horizontal="center" vertical="center" wrapText="1"/>
      <protection locked="0"/>
    </xf>
    <xf numFmtId="0" fontId="0" fillId="0" borderId="7" xfId="0" applyFont="1" applyFill="1" applyBorder="1" applyAlignment="1" applyProtection="1">
      <alignment horizontal="center" vertical="center" wrapText="1"/>
      <protection locked="0"/>
    </xf>
    <xf numFmtId="9" fontId="0" fillId="0" borderId="7" xfId="2" applyFont="1" applyFill="1" applyBorder="1" applyAlignment="1" applyProtection="1">
      <alignment horizontal="center" vertical="center" wrapText="1"/>
    </xf>
    <xf numFmtId="0" fontId="0" fillId="0" borderId="7" xfId="0" applyFont="1" applyFill="1" applyBorder="1" applyAlignment="1" applyProtection="1">
      <alignment horizontal="left" vertical="center" wrapText="1"/>
      <protection locked="0"/>
    </xf>
    <xf numFmtId="0" fontId="3" fillId="0" borderId="0" xfId="0" applyFont="1" applyFill="1" applyBorder="1" applyAlignment="1" applyProtection="1">
      <alignment vertical="center"/>
    </xf>
    <xf numFmtId="0" fontId="3" fillId="0" borderId="0" xfId="0" applyFont="1" applyBorder="1" applyAlignment="1" applyProtection="1">
      <alignment vertical="top" wrapText="1"/>
    </xf>
    <xf numFmtId="0" fontId="3" fillId="0" borderId="0" xfId="0" applyFont="1" applyFill="1" applyBorder="1" applyAlignment="1" applyProtection="1">
      <alignment horizontal="center" vertical="center"/>
    </xf>
    <xf numFmtId="10" fontId="3" fillId="0" borderId="0" xfId="0" applyNumberFormat="1" applyFont="1" applyFill="1" applyBorder="1" applyAlignment="1" applyProtection="1">
      <alignment horizontal="center" vertical="center"/>
    </xf>
    <xf numFmtId="10" fontId="4" fillId="0" borderId="0" xfId="0" applyNumberFormat="1" applyFont="1" applyFill="1" applyBorder="1" applyAlignment="1" applyProtection="1">
      <alignment horizontal="center" vertical="center" wrapText="1"/>
    </xf>
    <xf numFmtId="0" fontId="3" fillId="0" borderId="0" xfId="0" applyFont="1" applyFill="1" applyBorder="1" applyAlignment="1" applyProtection="1">
      <alignment vertical="top" wrapText="1"/>
    </xf>
    <xf numFmtId="10" fontId="2" fillId="0" borderId="0" xfId="0" applyNumberFormat="1" applyFont="1" applyFill="1" applyBorder="1" applyAlignment="1" applyProtection="1">
      <alignment horizontal="right" vertical="center"/>
    </xf>
    <xf numFmtId="0" fontId="2" fillId="0" borderId="4" xfId="0" applyFont="1" applyBorder="1"/>
    <xf numFmtId="10" fontId="2" fillId="0" borderId="0" xfId="0" applyNumberFormat="1" applyFont="1" applyFill="1" applyBorder="1" applyAlignment="1" applyProtection="1">
      <alignment horizontal="right" vertical="center"/>
    </xf>
    <xf numFmtId="164" fontId="0" fillId="0" borderId="1" xfId="0" applyNumberFormat="1" applyFont="1" applyFill="1" applyBorder="1" applyAlignment="1" applyProtection="1">
      <alignment horizontal="center" vertical="center"/>
    </xf>
    <xf numFmtId="0" fontId="2" fillId="0" borderId="0" xfId="3" applyFont="1"/>
    <xf numFmtId="0" fontId="1" fillId="0" borderId="0" xfId="3" applyFont="1"/>
    <xf numFmtId="44" fontId="4" fillId="0" borderId="0" xfId="1" applyFont="1" applyFill="1" applyBorder="1" applyAlignment="1" applyProtection="1">
      <alignment horizontal="center" vertical="center" wrapText="1"/>
    </xf>
    <xf numFmtId="0" fontId="4" fillId="0" borderId="0" xfId="0" applyFont="1" applyFill="1" applyBorder="1" applyAlignment="1" applyProtection="1">
      <alignment vertical="center" wrapText="1"/>
    </xf>
    <xf numFmtId="0" fontId="3" fillId="0" borderId="0" xfId="0" applyFont="1" applyFill="1" applyBorder="1" applyAlignment="1" applyProtection="1">
      <alignment horizontal="right" vertical="center" wrapText="1"/>
    </xf>
    <xf numFmtId="44" fontId="0" fillId="0" borderId="0" xfId="1" applyFont="1" applyFill="1" applyBorder="1" applyAlignment="1" applyProtection="1">
      <alignment vertical="center" wrapText="1"/>
      <protection locked="0"/>
    </xf>
    <xf numFmtId="44" fontId="0" fillId="0" borderId="0" xfId="1" applyNumberFormat="1" applyFont="1" applyFill="1" applyBorder="1" applyAlignment="1" applyProtection="1">
      <alignment horizontal="center" vertical="center" wrapText="1"/>
      <protection locked="0"/>
    </xf>
    <xf numFmtId="0" fontId="0" fillId="0" borderId="0" xfId="0" applyFont="1" applyFill="1" applyBorder="1" applyAlignment="1" applyProtection="1">
      <alignment vertical="center"/>
      <protection locked="0"/>
    </xf>
    <xf numFmtId="0" fontId="8" fillId="0" borderId="0"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protection locked="0"/>
    </xf>
    <xf numFmtId="10" fontId="2" fillId="0" borderId="0" xfId="0" applyNumberFormat="1" applyFont="1" applyFill="1" applyBorder="1" applyAlignment="1" applyProtection="1">
      <alignment horizontal="right" vertical="center"/>
    </xf>
    <xf numFmtId="10" fontId="2" fillId="0" borderId="0" xfId="0" applyNumberFormat="1" applyFont="1" applyFill="1" applyBorder="1" applyAlignment="1" applyProtection="1">
      <alignment horizontal="right" vertical="center"/>
    </xf>
    <xf numFmtId="0" fontId="0" fillId="0" borderId="7" xfId="0" applyNumberFormat="1" applyFont="1" applyFill="1" applyBorder="1" applyAlignment="1" applyProtection="1">
      <alignment horizontal="center" vertical="center" wrapText="1"/>
      <protection locked="0"/>
    </xf>
    <xf numFmtId="0" fontId="0" fillId="0" borderId="2" xfId="0" applyNumberFormat="1" applyFont="1" applyFill="1" applyBorder="1" applyAlignment="1" applyProtection="1">
      <alignment horizontal="center" vertical="center"/>
    </xf>
    <xf numFmtId="0" fontId="0" fillId="0" borderId="0" xfId="0" applyNumberFormat="1" applyFont="1" applyBorder="1" applyAlignment="1" applyProtection="1">
      <alignment horizontal="center" vertical="center"/>
    </xf>
    <xf numFmtId="0" fontId="0" fillId="0" borderId="0" xfId="0" applyNumberFormat="1" applyFont="1" applyBorder="1" applyAlignment="1" applyProtection="1">
      <alignment vertical="center"/>
    </xf>
    <xf numFmtId="0" fontId="0" fillId="0" borderId="0" xfId="0" applyNumberFormat="1" applyFont="1" applyAlignment="1" applyProtection="1">
      <alignment horizontal="center" vertical="center"/>
    </xf>
    <xf numFmtId="0" fontId="0" fillId="0" borderId="0" xfId="0" applyNumberFormat="1" applyFont="1" applyAlignment="1" applyProtection="1">
      <alignment vertical="center"/>
    </xf>
    <xf numFmtId="0" fontId="2" fillId="0" borderId="0" xfId="0" applyNumberFormat="1" applyFont="1" applyFill="1" applyBorder="1" applyAlignment="1" applyProtection="1">
      <alignment vertical="center"/>
    </xf>
    <xf numFmtId="0" fontId="3" fillId="0" borderId="0" xfId="0" applyNumberFormat="1" applyFont="1" applyFill="1" applyBorder="1" applyAlignment="1" applyProtection="1">
      <alignment vertical="center"/>
    </xf>
    <xf numFmtId="0" fontId="3" fillId="0" borderId="0" xfId="0" applyNumberFormat="1" applyFont="1" applyBorder="1" applyAlignment="1" applyProtection="1">
      <alignment vertical="top" wrapText="1"/>
    </xf>
    <xf numFmtId="0" fontId="3" fillId="0" borderId="0" xfId="0" applyNumberFormat="1" applyFont="1" applyFill="1" applyBorder="1" applyAlignment="1" applyProtection="1">
      <alignment vertical="top" wrapText="1"/>
    </xf>
    <xf numFmtId="10" fontId="2" fillId="0" borderId="0" xfId="0" applyNumberFormat="1" applyFont="1" applyFill="1" applyBorder="1" applyAlignment="1" applyProtection="1">
      <alignment horizontal="right" vertical="center"/>
    </xf>
    <xf numFmtId="0" fontId="0" fillId="3" borderId="10" xfId="0" applyFont="1" applyFill="1" applyBorder="1" applyAlignment="1" applyProtection="1">
      <alignment horizontal="center" vertical="center"/>
    </xf>
    <xf numFmtId="14" fontId="4" fillId="0" borderId="1" xfId="1" applyNumberFormat="1" applyFont="1" applyBorder="1" applyAlignment="1" applyProtection="1">
      <alignment horizontal="center" vertical="center" wrapText="1"/>
    </xf>
    <xf numFmtId="165" fontId="4" fillId="0" borderId="1" xfId="0" applyNumberFormat="1" applyFont="1" applyBorder="1" applyAlignment="1" applyProtection="1">
      <alignment horizontal="center" vertical="center" wrapText="1"/>
    </xf>
    <xf numFmtId="14" fontId="4" fillId="0" borderId="1" xfId="0" applyNumberFormat="1" applyFont="1" applyBorder="1" applyAlignment="1" applyProtection="1">
      <alignment horizontal="center" vertical="center" wrapText="1"/>
    </xf>
    <xf numFmtId="10" fontId="2" fillId="3" borderId="10" xfId="0" applyNumberFormat="1" applyFont="1" applyFill="1" applyBorder="1" applyAlignment="1" applyProtection="1">
      <alignment vertical="center"/>
    </xf>
    <xf numFmtId="10" fontId="2" fillId="3" borderId="10" xfId="0" applyNumberFormat="1" applyFont="1" applyFill="1" applyBorder="1" applyAlignment="1" applyProtection="1">
      <alignment horizontal="right" vertical="center"/>
    </xf>
    <xf numFmtId="164" fontId="0" fillId="3" borderId="11" xfId="0" applyNumberFormat="1" applyFont="1" applyFill="1" applyBorder="1" applyAlignment="1" applyProtection="1">
      <alignment horizontal="center" vertical="center"/>
    </xf>
    <xf numFmtId="10" fontId="0" fillId="0" borderId="0" xfId="0" applyNumberFormat="1" applyFont="1" applyAlignment="1" applyProtection="1">
      <alignment vertical="center"/>
    </xf>
    <xf numFmtId="0" fontId="0" fillId="0" borderId="1" xfId="0" applyFont="1" applyBorder="1" applyAlignment="1" applyProtection="1">
      <alignment horizontal="center" vertical="center"/>
    </xf>
    <xf numFmtId="14" fontId="0" fillId="0" borderId="0" xfId="0" applyNumberFormat="1" applyFont="1" applyAlignment="1" applyProtection="1">
      <alignment vertical="center"/>
    </xf>
    <xf numFmtId="0" fontId="0" fillId="0" borderId="0" xfId="0" applyFont="1" applyFill="1" applyBorder="1" applyAlignment="1" applyProtection="1">
      <alignment horizontal="center" vertical="center"/>
    </xf>
    <xf numFmtId="0" fontId="0" fillId="0" borderId="1" xfId="0" applyFont="1" applyBorder="1" applyAlignment="1" applyProtection="1">
      <alignment horizontal="center" vertical="center" wrapText="1"/>
    </xf>
    <xf numFmtId="14" fontId="0" fillId="4" borderId="1" xfId="0" applyNumberFormat="1" applyFont="1" applyFill="1" applyBorder="1" applyAlignment="1" applyProtection="1">
      <alignment horizontal="center" vertical="center"/>
      <protection locked="0"/>
    </xf>
    <xf numFmtId="0" fontId="0" fillId="4" borderId="1" xfId="0" applyNumberFormat="1" applyFont="1" applyFill="1" applyBorder="1" applyAlignment="1" applyProtection="1">
      <alignment horizontal="center" vertical="center"/>
      <protection locked="0"/>
    </xf>
    <xf numFmtId="14" fontId="0" fillId="4" borderId="1" xfId="0" applyNumberFormat="1" applyFill="1" applyBorder="1" applyAlignment="1" applyProtection="1">
      <alignment horizontal="center"/>
      <protection locked="0"/>
    </xf>
    <xf numFmtId="0" fontId="0" fillId="0" borderId="0" xfId="0" applyProtection="1">
      <protection locked="0"/>
    </xf>
    <xf numFmtId="0" fontId="0" fillId="0" borderId="0" xfId="0" applyFont="1" applyFill="1" applyBorder="1" applyAlignment="1" applyProtection="1">
      <alignment horizontal="left" vertical="center" wrapText="1"/>
      <protection locked="0"/>
    </xf>
    <xf numFmtId="44" fontId="0" fillId="0" borderId="0" xfId="1" applyFont="1" applyFill="1" applyBorder="1" applyAlignment="1" applyProtection="1">
      <alignment horizontal="center" vertical="center" wrapText="1"/>
      <protection locked="0"/>
    </xf>
    <xf numFmtId="0" fontId="2" fillId="0" borderId="0" xfId="0" applyFont="1" applyFill="1" applyBorder="1" applyAlignment="1" applyProtection="1">
      <alignment horizontal="right" vertical="center"/>
      <protection locked="0"/>
    </xf>
    <xf numFmtId="164" fontId="2" fillId="0" borderId="0" xfId="0" applyNumberFormat="1"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0" xfId="0" applyNumberFormat="1" applyFont="1" applyFill="1" applyBorder="1" applyAlignment="1" applyProtection="1">
      <alignment horizontal="center" vertical="center"/>
      <protection locked="0"/>
    </xf>
    <xf numFmtId="164" fontId="0" fillId="0" borderId="0" xfId="0" applyNumberFormat="1" applyFont="1" applyFill="1" applyAlignment="1" applyProtection="1">
      <alignment horizontal="center"/>
    </xf>
    <xf numFmtId="164" fontId="0" fillId="0" borderId="12" xfId="0" applyNumberFormat="1" applyFont="1" applyFill="1" applyBorder="1" applyAlignment="1" applyProtection="1">
      <alignment horizontal="center"/>
    </xf>
    <xf numFmtId="0" fontId="4" fillId="0" borderId="0" xfId="0" applyFont="1" applyFill="1" applyBorder="1" applyAlignment="1" applyProtection="1">
      <alignment horizontal="center" vertical="center" wrapText="1"/>
    </xf>
    <xf numFmtId="0" fontId="0" fillId="3" borderId="10"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3" borderId="1" xfId="0" applyFont="1" applyFill="1" applyBorder="1" applyAlignment="1" applyProtection="1">
      <alignment horizontal="left" vertical="center" wrapText="1"/>
    </xf>
    <xf numFmtId="0" fontId="2" fillId="0" borderId="1" xfId="0" applyFont="1" applyBorder="1" applyAlignment="1" applyProtection="1">
      <alignment horizontal="center"/>
    </xf>
    <xf numFmtId="0" fontId="0" fillId="0" borderId="0" xfId="0" quotePrefix="1" applyFont="1" applyFill="1" applyBorder="1" applyAlignment="1" applyProtection="1">
      <alignment horizontal="center" vertical="center" wrapText="1"/>
      <protection locked="0"/>
    </xf>
    <xf numFmtId="0" fontId="0" fillId="3" borderId="10"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3" fillId="0" borderId="23" xfId="0" applyFont="1" applyFill="1" applyBorder="1" applyAlignment="1" applyProtection="1">
      <alignment horizontal="center" vertical="center"/>
    </xf>
    <xf numFmtId="0" fontId="0" fillId="0" borderId="1" xfId="0" applyFont="1" applyFill="1" applyBorder="1" applyAlignment="1" applyProtection="1">
      <alignment horizontal="left" vertical="center" wrapText="1"/>
      <protection locked="0"/>
    </xf>
    <xf numFmtId="0" fontId="6" fillId="3" borderId="21" xfId="0" applyFont="1" applyFill="1" applyBorder="1" applyAlignment="1" applyProtection="1">
      <alignment horizontal="left" vertical="center" wrapText="1"/>
    </xf>
    <xf numFmtId="164" fontId="0" fillId="3" borderId="16" xfId="0" applyNumberFormat="1" applyFont="1" applyFill="1" applyBorder="1" applyAlignment="1" applyProtection="1">
      <alignment horizontal="center"/>
    </xf>
    <xf numFmtId="0" fontId="10" fillId="5" borderId="20" xfId="0" applyFont="1" applyFill="1" applyBorder="1" applyAlignment="1" applyProtection="1">
      <alignment horizontal="right" vertical="center" wrapText="1"/>
    </xf>
    <xf numFmtId="164" fontId="0" fillId="5" borderId="20" xfId="0" applyNumberFormat="1" applyFont="1" applyFill="1" applyBorder="1" applyAlignment="1" applyProtection="1">
      <alignment horizontal="center" vertical="center"/>
    </xf>
    <xf numFmtId="0" fontId="4" fillId="3" borderId="12" xfId="0" applyFont="1" applyFill="1" applyBorder="1" applyProtection="1"/>
    <xf numFmtId="0" fontId="0" fillId="3" borderId="10" xfId="0" applyFont="1" applyFill="1" applyBorder="1" applyAlignment="1" applyProtection="1">
      <alignment horizontal="center" vertical="center" wrapText="1"/>
    </xf>
    <xf numFmtId="0" fontId="0" fillId="3" borderId="24" xfId="0" applyFont="1" applyFill="1" applyBorder="1" applyAlignment="1" applyProtection="1">
      <alignment horizontal="center" vertical="center"/>
    </xf>
    <xf numFmtId="14" fontId="0" fillId="0" borderId="18" xfId="0" applyNumberFormat="1" applyFont="1" applyFill="1" applyBorder="1" applyAlignment="1" applyProtection="1">
      <alignment horizontal="center" vertical="center" wrapText="1"/>
      <protection locked="0"/>
    </xf>
    <xf numFmtId="0" fontId="0" fillId="0" borderId="18" xfId="0" applyFont="1" applyFill="1" applyBorder="1" applyAlignment="1" applyProtection="1">
      <alignment horizontal="center" vertical="center" wrapText="1"/>
      <protection locked="0"/>
    </xf>
    <xf numFmtId="0" fontId="0" fillId="3" borderId="22" xfId="0" applyFont="1" applyFill="1" applyBorder="1" applyAlignment="1" applyProtection="1">
      <alignment horizontal="center" vertical="center" wrapText="1"/>
    </xf>
    <xf numFmtId="0" fontId="0" fillId="3" borderId="22" xfId="0" applyFont="1" applyFill="1" applyBorder="1" applyAlignment="1" applyProtection="1">
      <alignment horizontal="center" vertical="center"/>
    </xf>
    <xf numFmtId="0" fontId="0" fillId="3" borderId="22" xfId="0" applyFont="1" applyFill="1" applyBorder="1" applyAlignment="1" applyProtection="1">
      <alignment vertical="center"/>
    </xf>
    <xf numFmtId="0" fontId="0" fillId="0" borderId="25" xfId="0" applyFont="1" applyBorder="1" applyAlignment="1" applyProtection="1">
      <alignment horizontal="center" vertical="center"/>
    </xf>
    <xf numFmtId="0" fontId="0" fillId="0" borderId="25" xfId="0" applyFont="1" applyBorder="1" applyAlignment="1" applyProtection="1">
      <alignment vertical="center"/>
    </xf>
    <xf numFmtId="164" fontId="0" fillId="0" borderId="6" xfId="0" applyNumberFormat="1" applyFont="1" applyBorder="1" applyAlignment="1" applyProtection="1">
      <alignment horizontal="center" vertical="center"/>
    </xf>
    <xf numFmtId="164" fontId="0" fillId="3" borderId="6" xfId="0" applyNumberFormat="1" applyFont="1" applyFill="1" applyBorder="1" applyAlignment="1" applyProtection="1">
      <alignment horizontal="center" vertical="center"/>
    </xf>
    <xf numFmtId="0" fontId="0" fillId="4" borderId="6" xfId="0" applyNumberFormat="1" applyFont="1" applyFill="1" applyBorder="1" applyAlignment="1" applyProtection="1">
      <alignment horizontal="center"/>
      <protection locked="0"/>
    </xf>
    <xf numFmtId="0" fontId="0" fillId="3" borderId="10" xfId="0" applyFont="1" applyFill="1" applyBorder="1" applyAlignment="1" applyProtection="1">
      <alignment horizontal="center" vertical="center"/>
    </xf>
    <xf numFmtId="164" fontId="0" fillId="0" borderId="8" xfId="0" applyNumberFormat="1" applyFont="1" applyBorder="1" applyAlignment="1" applyProtection="1">
      <alignment horizontal="center" vertical="center"/>
    </xf>
    <xf numFmtId="164" fontId="0" fillId="3" borderId="28" xfId="0" applyNumberFormat="1" applyFont="1" applyFill="1" applyBorder="1" applyAlignment="1" applyProtection="1">
      <alignment horizontal="center" vertical="center"/>
    </xf>
    <xf numFmtId="14" fontId="0" fillId="0" borderId="0" xfId="0" applyNumberFormat="1" applyFont="1" applyFill="1" applyBorder="1" applyAlignment="1" applyProtection="1">
      <alignment horizontal="center" vertical="center"/>
    </xf>
    <xf numFmtId="0" fontId="0" fillId="0" borderId="3" xfId="0" applyBorder="1"/>
    <xf numFmtId="0" fontId="4" fillId="0" borderId="22" xfId="0" applyFont="1" applyFill="1" applyBorder="1" applyAlignment="1" applyProtection="1">
      <alignment horizontal="center" vertical="center" wrapText="1"/>
    </xf>
    <xf numFmtId="10" fontId="4" fillId="0" borderId="22" xfId="0" applyNumberFormat="1" applyFont="1" applyFill="1" applyBorder="1" applyAlignment="1" applyProtection="1">
      <alignment horizontal="center" vertical="center" wrapText="1"/>
    </xf>
    <xf numFmtId="9" fontId="16" fillId="5" borderId="21" xfId="2" applyNumberFormat="1" applyFont="1" applyFill="1" applyBorder="1" applyAlignment="1" applyProtection="1">
      <alignment horizontal="center" vertical="center" wrapText="1"/>
    </xf>
    <xf numFmtId="0" fontId="4" fillId="0" borderId="13" xfId="0" applyFont="1" applyFill="1" applyBorder="1" applyAlignment="1" applyProtection="1">
      <alignment horizontal="center" vertical="center" wrapText="1"/>
    </xf>
    <xf numFmtId="0" fontId="0" fillId="5" borderId="15" xfId="0" applyFont="1" applyFill="1" applyBorder="1" applyAlignment="1" applyProtection="1">
      <alignment horizontal="center" vertical="center"/>
    </xf>
    <xf numFmtId="0" fontId="4" fillId="0" borderId="14"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44" fontId="0" fillId="0" borderId="3" xfId="1" applyFont="1" applyFill="1" applyBorder="1" applyAlignment="1" applyProtection="1">
      <alignment vertical="center" wrapText="1"/>
      <protection locked="0"/>
    </xf>
    <xf numFmtId="0" fontId="17" fillId="5" borderId="15" xfId="0" applyFont="1" applyFill="1" applyBorder="1" applyAlignment="1" applyProtection="1">
      <alignment horizontal="center" vertical="center"/>
    </xf>
    <xf numFmtId="9" fontId="13" fillId="5" borderId="21" xfId="2" applyNumberFormat="1" applyFont="1" applyFill="1" applyBorder="1" applyAlignment="1" applyProtection="1">
      <alignment horizontal="center" vertical="center" wrapText="1"/>
    </xf>
    <xf numFmtId="0" fontId="15" fillId="5" borderId="15" xfId="0" applyFont="1" applyFill="1" applyBorder="1" applyAlignment="1" applyProtection="1">
      <alignment horizontal="center" vertical="center"/>
    </xf>
    <xf numFmtId="9" fontId="18" fillId="5" borderId="21" xfId="2"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16" xfId="0" applyFont="1" applyFill="1" applyBorder="1" applyAlignment="1" applyProtection="1">
      <alignment horizontal="center" vertical="center" wrapText="1"/>
    </xf>
    <xf numFmtId="10" fontId="4" fillId="0" borderId="16" xfId="0" applyNumberFormat="1"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5" xfId="0" applyNumberFormat="1" applyFont="1" applyFill="1" applyBorder="1" applyAlignment="1" applyProtection="1">
      <alignment horizontal="center" vertical="center" wrapText="1"/>
    </xf>
    <xf numFmtId="0" fontId="4" fillId="0" borderId="16" xfId="0" applyNumberFormat="1" applyFont="1" applyFill="1" applyBorder="1" applyAlignment="1" applyProtection="1">
      <alignment horizontal="center" vertical="center" wrapText="1"/>
    </xf>
    <xf numFmtId="14" fontId="18" fillId="5" borderId="21" xfId="0" applyNumberFormat="1" applyFont="1" applyFill="1" applyBorder="1" applyAlignment="1" applyProtection="1">
      <alignment horizontal="center" vertical="center" wrapText="1"/>
    </xf>
    <xf numFmtId="0" fontId="18" fillId="5" borderId="21" xfId="0" applyFont="1" applyFill="1" applyBorder="1" applyAlignment="1" applyProtection="1">
      <alignment horizontal="center" vertical="center" wrapText="1"/>
    </xf>
    <xf numFmtId="44" fontId="18" fillId="5" borderId="21" xfId="1" applyNumberFormat="1" applyFont="1" applyFill="1" applyBorder="1" applyAlignment="1" applyProtection="1">
      <alignment horizontal="center" vertical="center" wrapText="1"/>
    </xf>
    <xf numFmtId="44" fontId="18" fillId="5" borderId="4" xfId="1" applyFont="1" applyFill="1" applyBorder="1" applyAlignment="1" applyProtection="1">
      <alignment horizontal="center" vertical="center" wrapText="1"/>
    </xf>
    <xf numFmtId="14" fontId="13" fillId="5" borderId="21" xfId="0" applyNumberFormat="1" applyFont="1" applyFill="1" applyBorder="1" applyAlignment="1" applyProtection="1">
      <alignment horizontal="center" vertical="center" wrapText="1"/>
    </xf>
    <xf numFmtId="0" fontId="13" fillId="5" borderId="21" xfId="0" applyFont="1" applyFill="1" applyBorder="1" applyAlignment="1" applyProtection="1">
      <alignment horizontal="center" vertical="center" wrapText="1"/>
    </xf>
    <xf numFmtId="44" fontId="13" fillId="5" borderId="21" xfId="1" applyNumberFormat="1" applyFont="1" applyFill="1" applyBorder="1" applyAlignment="1" applyProtection="1">
      <alignment horizontal="center" vertical="center" wrapText="1"/>
    </xf>
    <xf numFmtId="44" fontId="13" fillId="5" borderId="4" xfId="1" applyFont="1" applyFill="1" applyBorder="1" applyAlignment="1" applyProtection="1">
      <alignment horizontal="center" vertical="center" wrapText="1"/>
    </xf>
    <xf numFmtId="14" fontId="16" fillId="5" borderId="21" xfId="0" applyNumberFormat="1" applyFont="1" applyFill="1" applyBorder="1" applyAlignment="1" applyProtection="1">
      <alignment horizontal="center" vertical="center" wrapText="1"/>
    </xf>
    <xf numFmtId="0" fontId="16" fillId="5" borderId="21" xfId="0" applyFont="1" applyFill="1" applyBorder="1" applyAlignment="1" applyProtection="1">
      <alignment horizontal="center" vertical="center" wrapText="1"/>
    </xf>
    <xf numFmtId="44" fontId="16" fillId="5" borderId="21" xfId="1" applyNumberFormat="1" applyFont="1" applyFill="1" applyBorder="1" applyAlignment="1" applyProtection="1">
      <alignment horizontal="center" vertical="center" wrapText="1"/>
    </xf>
    <xf numFmtId="44" fontId="16" fillId="5" borderId="4" xfId="1" applyFont="1" applyFill="1" applyBorder="1" applyAlignment="1" applyProtection="1">
      <alignment horizontal="center" vertical="center" wrapText="1"/>
    </xf>
    <xf numFmtId="0" fontId="2" fillId="0" borderId="0" xfId="0" applyFont="1" applyAlignment="1">
      <alignment horizontal="left"/>
    </xf>
    <xf numFmtId="0" fontId="0" fillId="0" borderId="0" xfId="0" applyAlignment="1">
      <alignment horizontal="left"/>
    </xf>
    <xf numFmtId="0" fontId="2" fillId="0" borderId="0" xfId="0" applyFont="1" applyAlignment="1" applyProtection="1">
      <alignment horizontal="left"/>
    </xf>
    <xf numFmtId="0" fontId="0" fillId="0" borderId="0" xfId="0" applyAlignment="1" applyProtection="1">
      <alignment horizontal="left"/>
    </xf>
    <xf numFmtId="0" fontId="4" fillId="3" borderId="5" xfId="0" applyFont="1" applyFill="1" applyBorder="1" applyAlignment="1" applyProtection="1">
      <alignment horizontal="center"/>
    </xf>
    <xf numFmtId="0" fontId="4" fillId="3" borderId="6" xfId="0" applyFont="1" applyFill="1" applyBorder="1" applyAlignment="1" applyProtection="1">
      <alignment horizontal="center"/>
    </xf>
    <xf numFmtId="0" fontId="12" fillId="3" borderId="5" xfId="0" applyFont="1" applyFill="1" applyBorder="1" applyAlignment="1" applyProtection="1">
      <alignment horizontal="center"/>
    </xf>
    <xf numFmtId="0" fontId="0" fillId="0" borderId="13" xfId="0"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15" xfId="0" applyBorder="1" applyAlignment="1" applyProtection="1">
      <alignment horizontal="center" vertical="center" wrapText="1"/>
    </xf>
    <xf numFmtId="0" fontId="0" fillId="0" borderId="8" xfId="0" applyBorder="1" applyAlignment="1" applyProtection="1">
      <alignment horizontal="center" vertical="center" wrapText="1"/>
    </xf>
    <xf numFmtId="0" fontId="12" fillId="6" borderId="5" xfId="0" applyFont="1" applyFill="1" applyBorder="1" applyAlignment="1" applyProtection="1">
      <alignment horizontal="center"/>
    </xf>
    <xf numFmtId="0" fontId="4" fillId="6" borderId="6" xfId="0" applyFont="1" applyFill="1" applyBorder="1" applyAlignment="1" applyProtection="1">
      <alignment horizontal="center"/>
    </xf>
    <xf numFmtId="0" fontId="0" fillId="0" borderId="1" xfId="0" applyBorder="1" applyAlignment="1">
      <alignment horizontal="center" vertical="center" wrapText="1"/>
    </xf>
    <xf numFmtId="0" fontId="4" fillId="3" borderId="1" xfId="0" applyFont="1" applyFill="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xf>
    <xf numFmtId="10" fontId="0" fillId="0" borderId="0" xfId="0" applyNumberFormat="1" applyFont="1" applyFill="1" applyBorder="1" applyAlignment="1" applyProtection="1">
      <alignment horizontal="center" vertical="center"/>
    </xf>
    <xf numFmtId="14" fontId="0" fillId="0" borderId="0" xfId="0" applyNumberFormat="1" applyFont="1" applyFill="1" applyBorder="1" applyAlignment="1" applyProtection="1">
      <alignment horizontal="center" vertical="center"/>
    </xf>
    <xf numFmtId="0" fontId="3" fillId="2" borderId="5"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xf>
    <xf numFmtId="0" fontId="4" fillId="0" borderId="1" xfId="0" applyNumberFormat="1" applyFont="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9"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164" fontId="4" fillId="0" borderId="1" xfId="1" applyNumberFormat="1" applyFont="1" applyBorder="1" applyAlignment="1" applyProtection="1">
      <alignment horizontal="center" vertical="center" wrapText="1"/>
    </xf>
    <xf numFmtId="44" fontId="4" fillId="0" borderId="1" xfId="1" applyFont="1" applyBorder="1" applyAlignment="1" applyProtection="1">
      <alignment horizontal="center" vertical="center" wrapText="1"/>
    </xf>
    <xf numFmtId="0" fontId="4" fillId="0" borderId="5" xfId="1" applyNumberFormat="1" applyFont="1" applyBorder="1" applyAlignment="1" applyProtection="1">
      <alignment horizontal="center" vertical="center" wrapText="1"/>
    </xf>
    <xf numFmtId="0" fontId="4" fillId="0" borderId="6" xfId="1" applyNumberFormat="1" applyFont="1" applyBorder="1" applyAlignment="1" applyProtection="1">
      <alignment horizontal="center" vertical="center" wrapText="1"/>
    </xf>
    <xf numFmtId="0" fontId="2" fillId="3" borderId="9" xfId="0" applyFont="1" applyFill="1" applyBorder="1" applyAlignment="1" applyProtection="1">
      <alignment horizontal="center" vertical="center"/>
    </xf>
    <xf numFmtId="0" fontId="2" fillId="3" borderId="10" xfId="0" applyFont="1" applyFill="1" applyBorder="1" applyAlignment="1" applyProtection="1">
      <alignment horizontal="center" vertical="center"/>
    </xf>
    <xf numFmtId="44" fontId="2" fillId="3" borderId="9" xfId="1" applyFont="1" applyFill="1" applyBorder="1" applyAlignment="1" applyProtection="1">
      <alignment horizontal="center" vertical="center" wrapText="1"/>
    </xf>
    <xf numFmtId="44" fontId="2" fillId="3" borderId="10" xfId="1" applyFont="1" applyFill="1" applyBorder="1" applyAlignment="1" applyProtection="1">
      <alignment horizontal="center" vertical="center" wrapText="1"/>
    </xf>
    <xf numFmtId="0" fontId="4" fillId="0" borderId="5" xfId="0" applyNumberFormat="1" applyFont="1" applyBorder="1" applyAlignment="1" applyProtection="1">
      <alignment horizontal="center" vertical="center" wrapText="1"/>
    </xf>
    <xf numFmtId="0" fontId="4" fillId="0" borderId="6" xfId="0" applyNumberFormat="1" applyFont="1" applyBorder="1" applyAlignment="1" applyProtection="1">
      <alignment horizontal="center" vertical="center" wrapText="1"/>
    </xf>
    <xf numFmtId="0" fontId="2" fillId="3" borderId="5" xfId="0" applyFont="1" applyFill="1" applyBorder="1" applyAlignment="1" applyProtection="1">
      <alignment horizontal="center" vertical="center"/>
    </xf>
    <xf numFmtId="0" fontId="2" fillId="3" borderId="16" xfId="0" applyFont="1" applyFill="1" applyBorder="1" applyAlignment="1" applyProtection="1">
      <alignment horizontal="center" vertical="center"/>
    </xf>
    <xf numFmtId="0" fontId="2" fillId="0" borderId="15"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17" xfId="0" applyFont="1" applyBorder="1" applyAlignment="1" applyProtection="1">
      <alignment horizontal="center" vertical="center" wrapText="1"/>
    </xf>
    <xf numFmtId="0" fontId="2" fillId="0" borderId="25" xfId="0" applyFont="1" applyBorder="1" applyAlignment="1" applyProtection="1">
      <alignment horizontal="center" vertical="center" wrapText="1"/>
    </xf>
    <xf numFmtId="0" fontId="2" fillId="3" borderId="13" xfId="0" applyFont="1" applyFill="1" applyBorder="1" applyAlignment="1" applyProtection="1">
      <alignment horizontal="center" vertical="center"/>
    </xf>
    <xf numFmtId="0" fontId="2" fillId="3" borderId="22" xfId="0" applyFont="1" applyFill="1" applyBorder="1" applyAlignment="1" applyProtection="1">
      <alignment horizontal="center" vertical="center"/>
    </xf>
    <xf numFmtId="0" fontId="4" fillId="0" borderId="1" xfId="1" applyNumberFormat="1" applyFont="1" applyBorder="1" applyAlignment="1" applyProtection="1">
      <alignment horizontal="center" vertical="center" wrapText="1"/>
    </xf>
    <xf numFmtId="0" fontId="2" fillId="3" borderId="26" xfId="0" applyFont="1" applyFill="1" applyBorder="1" applyAlignment="1" applyProtection="1">
      <alignment horizontal="center" vertical="center"/>
    </xf>
    <xf numFmtId="0" fontId="2" fillId="3" borderId="27" xfId="0" applyFont="1" applyFill="1" applyBorder="1" applyAlignment="1" applyProtection="1">
      <alignment horizontal="center" vertical="center"/>
    </xf>
    <xf numFmtId="0" fontId="3" fillId="2" borderId="1" xfId="0" applyNumberFormat="1" applyFont="1" applyFill="1" applyBorder="1" applyAlignment="1" applyProtection="1">
      <alignment horizontal="center" vertical="center" wrapText="1"/>
    </xf>
    <xf numFmtId="44" fontId="2" fillId="3" borderId="9" xfId="1" applyFont="1" applyFill="1" applyBorder="1" applyAlignment="1" applyProtection="1">
      <alignment horizontal="center" vertical="center"/>
    </xf>
    <xf numFmtId="44" fontId="2" fillId="3" borderId="10" xfId="1" applyFont="1" applyFill="1" applyBorder="1" applyAlignment="1" applyProtection="1">
      <alignment horizontal="center" vertical="center"/>
    </xf>
    <xf numFmtId="0" fontId="3" fillId="0" borderId="0" xfId="0" applyNumberFormat="1"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protection locked="0"/>
    </xf>
  </cellXfs>
  <cellStyles count="4">
    <cellStyle name="Currency" xfId="1" builtinId="4"/>
    <cellStyle name="Normal" xfId="0" builtinId="0"/>
    <cellStyle name="Normal 2" xfId="3"/>
    <cellStyle name="Percent" xfId="2" builtinId="5"/>
  </cellStyles>
  <dxfs count="117">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horizontal/>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border>
        <bottom style="thin">
          <color indexed="64"/>
        </bottom>
      </border>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left/>
        <right/>
        <top/>
        <bottom/>
        <vertical/>
        <horizontal/>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horizontal/>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border>
        <bottom style="thin">
          <color indexed="64"/>
        </bottom>
      </border>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left/>
        <right/>
        <top/>
        <bottom/>
        <vertical/>
        <horizontal/>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horizontal/>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border>
        <bottom style="thin">
          <color indexed="64"/>
        </bottom>
      </border>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left/>
        <right/>
        <top/>
        <bottom/>
        <vertical/>
        <horizontal/>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left style="thin">
          <color indexed="64"/>
        </left>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border>
        <bottom style="thin">
          <color indexed="64"/>
        </bottom>
      </border>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left/>
        <right/>
        <top/>
        <bottom/>
        <vertical/>
        <horizontal/>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left style="thin">
          <color indexed="64"/>
        </left>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right style="thin">
          <color indexed="64"/>
        </right>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left style="thin">
          <color indexed="64"/>
        </left>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horizontal/>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border>
        <bottom style="thin">
          <color indexed="64"/>
        </bottom>
      </border>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left/>
        <right/>
        <top/>
        <bottom/>
        <vertical/>
        <horizontal/>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outline="0">
        <left style="thin">
          <color indexed="64"/>
        </left>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outline="0">
        <right style="thin">
          <color indexed="64"/>
        </right>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outline="0">
        <left style="thin">
          <color indexed="64"/>
        </left>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horizontal/>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center" textRotation="0" wrapText="1" indent="0" justifyLastLine="0" shrinkToFit="0" readingOrder="0"/>
      <border diagonalUp="0" diagonalDown="0">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outline="0">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border>
        <right style="thin">
          <color indexed="64"/>
        </right>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outline="0">
        <left style="thin">
          <color indexed="64"/>
        </lef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left style="thin">
          <color indexed="64"/>
        </left>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thin">
          <color indexed="64"/>
        </left>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outline="0">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right style="thin">
          <color indexed="64"/>
        </right>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1" indent="0" justifyLastLine="0" shrinkToFit="0" readingOrder="0"/>
      <border outline="0">
        <left style="thin">
          <color indexed="64"/>
        </lef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auto="1"/>
        </patternFill>
      </fill>
      <alignment horizontal="center" vertical="center" textRotation="0" wrapText="1" indent="0" justifyLastLine="0" shrinkToFit="0" readingOrder="0"/>
      <border>
        <left style="thin">
          <color indexed="64"/>
        </left>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horizontal/>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1"/>
        <name val="Calibri"/>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bottom/>
        <vertical/>
        <horizontal/>
      </border>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3" formatCode="0%"/>
      <fill>
        <patternFill patternType="none">
          <fgColor indexed="64"/>
          <bgColor auto="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numFmt numFmtId="34" formatCode="_(&quot;$&quot;* #,##0.00_);_(&quot;$&quot;* \(#,##0.00\);_(&quot;$&quot;* &quot;-&quot;??_);_(@_)"/>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horizontal/>
      </border>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horizontal/>
      </border>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Calibri"/>
        <scheme val="minor"/>
      </font>
      <numFmt numFmtId="19" formatCode="m/d/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horizontal/>
      </border>
      <protection locked="0" hidden="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strike val="0"/>
        <outline val="0"/>
        <shadow val="0"/>
        <u val="none"/>
        <vertAlign val="baseline"/>
        <sz val="11"/>
        <color rgb="FF000000"/>
        <name val="Calibri"/>
        <scheme val="none"/>
      </font>
      <fill>
        <patternFill patternType="none">
          <fgColor rgb="FF000000"/>
          <bgColor auto="1"/>
        </patternFill>
      </fill>
      <protection locked="1" hidden="0"/>
    </dxf>
    <dxf>
      <font>
        <b/>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medium">
          <color indexed="64"/>
        </right>
        <top/>
        <bottom/>
      </border>
      <protection locked="1" hidden="0"/>
    </dxf>
    <dxf>
      <font>
        <b val="0"/>
        <strike val="0"/>
        <outline val="0"/>
        <shadow val="0"/>
        <u val="none"/>
        <vertAlign val="baseline"/>
        <sz val="11"/>
        <name val="Calibri"/>
        <scheme val="minor"/>
      </font>
      <fill>
        <patternFill patternType="none">
          <fgColor indexed="64"/>
          <bgColor auto="1"/>
        </patternFill>
      </fill>
      <border diagonalUp="0" diagonalDown="0">
        <left/>
        <right style="thin">
          <color indexed="64"/>
        </right>
        <top/>
        <bottom/>
      </border>
      <protection locked="0" hidden="0"/>
    </dxf>
    <dxf>
      <font>
        <b val="0"/>
        <strike val="0"/>
        <outline val="0"/>
        <shadow val="0"/>
        <u val="none"/>
        <vertAlign val="baseline"/>
        <sz val="12"/>
        <name val="Calibri"/>
        <scheme val="minor"/>
      </font>
      <fill>
        <patternFill patternType="none">
          <fgColor indexed="64"/>
          <bgColor auto="1"/>
        </patternFill>
      </fill>
      <border diagonalUp="0" diagonalDown="0">
        <left style="thin">
          <color indexed="64"/>
        </left>
        <right/>
        <top/>
        <bottom/>
      </border>
      <protection locked="0" hidden="0"/>
    </dxf>
    <dxf>
      <border outline="0">
        <left style="thin">
          <color indexed="64"/>
        </left>
        <right style="thin">
          <color indexed="64"/>
        </right>
        <top style="thin">
          <color indexed="64"/>
        </top>
        <bottom style="thin">
          <color indexed="64"/>
        </bottom>
      </border>
    </dxf>
    <dxf>
      <font>
        <b val="0"/>
        <strike val="0"/>
        <outline val="0"/>
        <shadow val="0"/>
        <u val="none"/>
        <vertAlign val="baseline"/>
        <sz val="11"/>
        <name val="Calibri"/>
        <scheme val="minor"/>
      </font>
      <fill>
        <patternFill patternType="none">
          <fgColor indexed="64"/>
          <bgColor auto="1"/>
        </patternFill>
      </fill>
      <protection locked="0" hidden="0"/>
    </dxf>
    <dxf>
      <border>
        <bottom style="medium">
          <color indexed="64"/>
        </bottom>
      </border>
    </dxf>
    <dxf>
      <font>
        <b val="0"/>
        <i val="0"/>
        <strike val="0"/>
        <condense val="0"/>
        <extend val="0"/>
        <outline val="0"/>
        <shadow val="0"/>
        <u val="none"/>
        <vertAlign val="baseline"/>
        <sz val="12"/>
        <color theme="1"/>
        <name val="Calibri"/>
        <scheme val="minor"/>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border>
      <protection locked="0" hidden="0"/>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tables/table1.xml><?xml version="1.0" encoding="utf-8"?>
<table xmlns="http://schemas.openxmlformats.org/spreadsheetml/2006/main" id="1" name="Table15" displayName="Table15" ref="G14:H19" totalsRowShown="0" headerRowDxfId="116" dataDxfId="114" headerRowBorderDxfId="115" tableBorderDxfId="113">
  <tableColumns count="2">
    <tableColumn id="1" name="Funding Component" dataDxfId="112"/>
    <tableColumn id="2" name="Request Amount" dataDxfId="111"/>
  </tableColumns>
  <tableStyleInfo name="TableStyleLight1" showFirstColumn="0" showLastColumn="0" showRowStripes="1" showColumnStripes="0"/>
</table>
</file>

<file path=xl/tables/table2.xml><?xml version="1.0" encoding="utf-8"?>
<table xmlns="http://schemas.openxmlformats.org/spreadsheetml/2006/main" id="33" name="Table1571234" displayName="Table1571234" ref="A13:J34" totalsRowShown="0" headerRowDxfId="110" dataDxfId="109">
  <tableColumns count="10">
    <tableColumn id="1" name="No." dataDxfId="108">
      <calculatedColumnFormula>A13+1</calculatedColumnFormula>
    </tableColumn>
    <tableColumn id="2" name="Expense Type" dataDxfId="107"/>
    <tableColumn id="3" name="Incurred Date(s) _x000a_" dataDxfId="106"/>
    <tableColumn id="4" name="Paid Date" dataDxfId="105"/>
    <tableColumn id="5" name="Check Number" dataDxfId="104"/>
    <tableColumn id="6" name="Vendor" dataDxfId="103"/>
    <tableColumn id="7" name="Total Amount" dataDxfId="102" dataCellStyle="Currency"/>
    <tableColumn id="8" name="SOS Pilot    %" dataDxfId="101" dataCellStyle="Percent">
      <calculatedColumnFormula>IFERROR(I14/G14,0)</calculatedColumnFormula>
    </tableColumn>
    <tableColumn id="9" name="Amount _x000a_Paid by SOS Pilot Program" dataDxfId="100" dataCellStyle="Currency"/>
    <tableColumn id="10" name="Detail Description           " dataDxfId="99"/>
  </tableColumns>
  <tableStyleInfo name="TableStyleLight1" showFirstColumn="0" showLastColumn="0" showRowStripes="1" showColumnStripes="0"/>
</table>
</file>

<file path=xl/tables/table3.xml><?xml version="1.0" encoding="utf-8"?>
<table xmlns="http://schemas.openxmlformats.org/spreadsheetml/2006/main" id="34" name="Table14681335" displayName="Table14681335" ref="A57:J78" totalsRowShown="0" headerRowDxfId="98" dataDxfId="97">
  <tableColumns count="10">
    <tableColumn id="1" name="No." dataDxfId="96" totalsRowDxfId="95">
      <calculatedColumnFormula>A57+1</calculatedColumnFormula>
    </tableColumn>
    <tableColumn id="2" name="Expense Type" dataDxfId="94" totalsRowDxfId="93"/>
    <tableColumn id="3" name="Incurred Date(s) _x000a_(i.e. Pay Period)" dataDxfId="92" totalsRowDxfId="91"/>
    <tableColumn id="4" name="Paid Date" dataDxfId="90" totalsRowDxfId="89"/>
    <tableColumn id="5" name="Check Number" dataDxfId="88" totalsRowDxfId="87"/>
    <tableColumn id="6" name="Vendor" dataDxfId="86" totalsRowDxfId="85"/>
    <tableColumn id="7" name="Total Amount" dataDxfId="84" totalsRowDxfId="83" dataCellStyle="Currency"/>
    <tableColumn id="8" name="SOS Pilot     %" dataDxfId="82" totalsRowDxfId="81" dataCellStyle="Percent">
      <calculatedColumnFormula>IFERROR(I58/G58,0)</calculatedColumnFormula>
    </tableColumn>
    <tableColumn id="9" name="Amount _x000a_Paid by SOS Pilot" dataDxfId="80" totalsRowDxfId="79" dataCellStyle="Currency"/>
    <tableColumn id="10" name="Detail Description" dataDxfId="78" totalsRowDxfId="77"/>
  </tableColumns>
  <tableStyleInfo name="TableStyleLight1" showFirstColumn="0" showLastColumn="0" showRowStripes="1" showColumnStripes="0"/>
</table>
</file>

<file path=xl/tables/table4.xml><?xml version="1.0" encoding="utf-8"?>
<table xmlns="http://schemas.openxmlformats.org/spreadsheetml/2006/main" id="35" name="Table1468133236" displayName="Table1468133236" ref="A107:J128" totalsRowShown="0" headerRowDxfId="76" dataDxfId="75">
  <tableColumns count="10">
    <tableColumn id="1" name="No." dataDxfId="74">
      <calculatedColumnFormula>A107+1</calculatedColumnFormula>
    </tableColumn>
    <tableColumn id="2" name="Expense Type" dataDxfId="73"/>
    <tableColumn id="3" name="Incurred Date(s) _x000a_(i.e. Pay Period)" dataDxfId="72"/>
    <tableColumn id="4" name="Paid Date" dataDxfId="71"/>
    <tableColumn id="5" name="Check Number" dataDxfId="70"/>
    <tableColumn id="6" name="Vendor" dataDxfId="69"/>
    <tableColumn id="7" name="Total Amount" dataDxfId="68" dataCellStyle="Currency"/>
    <tableColumn id="8" name="SOS Pilot    %" dataDxfId="67" dataCellStyle="Percent">
      <calculatedColumnFormula>IFERROR(I108/G108,0)</calculatedColumnFormula>
    </tableColumn>
    <tableColumn id="9" name="Amount _x000a_Paid by SOS Pilot" dataDxfId="66" dataCellStyle="Currency"/>
    <tableColumn id="10" name="Detail Description" dataDxfId="65"/>
  </tableColumns>
  <tableStyleInfo name="TableStyleLight1" showFirstColumn="0" showLastColumn="0" showRowStripes="1" showColumnStripes="0"/>
</table>
</file>

<file path=xl/tables/table5.xml><?xml version="1.0" encoding="utf-8"?>
<table xmlns="http://schemas.openxmlformats.org/spreadsheetml/2006/main" id="36" name="Table146813323337" displayName="Table146813323337" ref="A152:J173" totalsRowShown="0" headerRowDxfId="64" dataDxfId="62" headerRowBorderDxfId="63">
  <tableColumns count="10">
    <tableColumn id="1" name="No." dataDxfId="61">
      <calculatedColumnFormula>A152+1</calculatedColumnFormula>
    </tableColumn>
    <tableColumn id="2" name="Expense Type" dataDxfId="60"/>
    <tableColumn id="3" name="Incurred Date(s) _x000a_(i.e. Pay Period)" dataDxfId="59"/>
    <tableColumn id="4" name="Paid Date" dataDxfId="58"/>
    <tableColumn id="5" name="Check Number" dataDxfId="57"/>
    <tableColumn id="6" name="Vendor" dataDxfId="56"/>
    <tableColumn id="7" name="Total Amount" dataDxfId="55" dataCellStyle="Currency"/>
    <tableColumn id="8" name="SOS Pilot %" dataDxfId="54" dataCellStyle="Percent">
      <calculatedColumnFormula>IFERROR(I153/G153,0)</calculatedColumnFormula>
    </tableColumn>
    <tableColumn id="9" name="Amount _x000a_Paid by SOS Pilot" dataDxfId="53" dataCellStyle="Currency"/>
    <tableColumn id="10" name="Detail Description" dataDxfId="52"/>
  </tableColumns>
  <tableStyleInfo name="TableStyleLight1" showFirstColumn="0" showLastColumn="0" showRowStripes="1" showColumnStripes="0"/>
</table>
</file>

<file path=xl/tables/table6.xml><?xml version="1.0" encoding="utf-8"?>
<table xmlns="http://schemas.openxmlformats.org/spreadsheetml/2006/main" id="19" name="Table120" displayName="Table120" ref="A12:J33" totalsRowShown="0" headerRowDxfId="51" dataDxfId="49" headerRowBorderDxfId="50">
  <tableColumns count="10">
    <tableColumn id="1" name="No." dataDxfId="48">
      <calculatedColumnFormula>A12+1</calculatedColumnFormula>
    </tableColumn>
    <tableColumn id="2" name="Expense Type" dataDxfId="47"/>
    <tableColumn id="3" name="Incurred Date(s) _x000a_(i.e. Pay Period)" dataDxfId="46"/>
    <tableColumn id="4" name="Paid Date" dataDxfId="45"/>
    <tableColumn id="5" name="Check Number" dataDxfId="44"/>
    <tableColumn id="6" name="Vendor" dataDxfId="43"/>
    <tableColumn id="7" name="Total Amount" dataDxfId="42" dataCellStyle="Currency"/>
    <tableColumn id="8" name="SOS Pilot    %" dataDxfId="41" dataCellStyle="Percent">
      <calculatedColumnFormula>IFERROR(I13/G13,0)</calculatedColumnFormula>
    </tableColumn>
    <tableColumn id="9" name="Amount _x000a_Paid by SOS Pilot" dataDxfId="40" dataCellStyle="Currency"/>
    <tableColumn id="10" name="Detail Description" dataDxfId="39"/>
  </tableColumns>
  <tableStyleInfo name="TableStyleLight1" showFirstColumn="0" showLastColumn="0" showRowStripes="1" showColumnStripes="0"/>
</table>
</file>

<file path=xl/tables/table7.xml><?xml version="1.0" encoding="utf-8"?>
<table xmlns="http://schemas.openxmlformats.org/spreadsheetml/2006/main" id="20" name="Table141521" displayName="Table141521" ref="A101:J122" totalsRowShown="0" headerRowDxfId="38" dataDxfId="36" headerRowBorderDxfId="37">
  <tableColumns count="10">
    <tableColumn id="1" name="No." dataDxfId="35">
      <calculatedColumnFormula>A101+1</calculatedColumnFormula>
    </tableColumn>
    <tableColumn id="2" name="Expense Type" dataDxfId="34"/>
    <tableColumn id="3" name="Incurred Date(s) _x000a_(i.e. Pay Period)" dataDxfId="33"/>
    <tableColumn id="4" name="Paid Date" dataDxfId="32"/>
    <tableColumn id="5" name="Check Number" dataDxfId="31"/>
    <tableColumn id="6" name="Vendor" dataDxfId="30"/>
    <tableColumn id="7" name="Total Amount" dataDxfId="29" dataCellStyle="Currency"/>
    <tableColumn id="8" name="SOS Pilot  %" dataDxfId="28" dataCellStyle="Percent">
      <calculatedColumnFormula>IFERROR(I102/G102,0)</calculatedColumnFormula>
    </tableColumn>
    <tableColumn id="9" name="Amount _x000a_Paid by SOS Pilot" dataDxfId="27" dataCellStyle="Currency"/>
    <tableColumn id="10" name="Detail Description" dataDxfId="26"/>
  </tableColumns>
  <tableStyleInfo name="TableStyleLight1" showFirstColumn="0" showLastColumn="0" showRowStripes="1" showColumnStripes="0"/>
</table>
</file>

<file path=xl/tables/table8.xml><?xml version="1.0" encoding="utf-8"?>
<table xmlns="http://schemas.openxmlformats.org/spreadsheetml/2006/main" id="21" name="Table1422" displayName="Table1422" ref="A53:J74" totalsRowShown="0" headerRowDxfId="25" dataDxfId="23" headerRowBorderDxfId="24">
  <tableColumns count="10">
    <tableColumn id="1" name="No." dataDxfId="22">
      <calculatedColumnFormula>A53+1</calculatedColumnFormula>
    </tableColumn>
    <tableColumn id="2" name="Expense Type" dataDxfId="21"/>
    <tableColumn id="3" name="Incurred Date(s) _x000a_(i.e. Pay Period)" dataDxfId="20"/>
    <tableColumn id="4" name="Paid Date" dataDxfId="19"/>
    <tableColumn id="5" name="Check Number" dataDxfId="18"/>
    <tableColumn id="6" name="Vendor" dataDxfId="17"/>
    <tableColumn id="7" name="Total Amount" dataDxfId="16" dataCellStyle="Currency"/>
    <tableColumn id="8" name="SOS Pilot     %" dataDxfId="15" dataCellStyle="Percent">
      <calculatedColumnFormula>IFERROR(I54/G54,0)</calculatedColumnFormula>
    </tableColumn>
    <tableColumn id="9" name="Amount _x000a_Paid by SOS Pilot" dataDxfId="14" dataCellStyle="Currency"/>
    <tableColumn id="10" name="Detail Description" dataDxfId="13"/>
  </tableColumns>
  <tableStyleInfo name="TableStyleLight1" showFirstColumn="0" showLastColumn="0" showRowStripes="1" showColumnStripes="0"/>
</table>
</file>

<file path=xl/tables/table9.xml><?xml version="1.0" encoding="utf-8"?>
<table xmlns="http://schemas.openxmlformats.org/spreadsheetml/2006/main" id="22" name="Table14151623" displayName="Table14151623" ref="A139:J160" totalsRowShown="0" headerRowDxfId="12" dataDxfId="10" headerRowBorderDxfId="11">
  <tableColumns count="10">
    <tableColumn id="1" name="No." dataDxfId="9">
      <calculatedColumnFormula>A139+1</calculatedColumnFormula>
    </tableColumn>
    <tableColumn id="2" name="Expense Type" dataDxfId="8"/>
    <tableColumn id="3" name="Incurred Date(s) _x000a_(i.e. Pay Period)" dataDxfId="7"/>
    <tableColumn id="4" name="Paid Date" dataDxfId="6"/>
    <tableColumn id="5" name="Check Number" dataDxfId="5"/>
    <tableColumn id="6" name="Vendor" dataDxfId="4"/>
    <tableColumn id="7" name="Total Amount" dataDxfId="3" dataCellStyle="Currency"/>
    <tableColumn id="8" name="SOS Pilot    %" dataDxfId="2" dataCellStyle="Percent">
      <calculatedColumnFormula>IFERROR(I140/G140,0)</calculatedColumnFormula>
    </tableColumn>
    <tableColumn id="9" name="Amount _x000a_Paid by SOS Pilot" dataDxfId="1" dataCellStyle="Currency"/>
    <tableColumn id="10" name="Detail Description"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3.bin"/><Relationship Id="rId5" Type="http://schemas.openxmlformats.org/officeDocument/2006/relationships/table" Target="../tables/table9.xml"/><Relationship Id="rId4"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4:H36"/>
  <sheetViews>
    <sheetView showGridLines="0" tabSelected="1" view="pageLayout" zoomScaleNormal="100" workbookViewId="0">
      <selection activeCell="H21" sqref="H21"/>
    </sheetView>
  </sheetViews>
  <sheetFormatPr defaultRowHeight="15" x14ac:dyDescent="0.25"/>
  <cols>
    <col min="2" max="6" width="9.140625" hidden="1" customWidth="1"/>
    <col min="7" max="7" width="53.140625" customWidth="1"/>
    <col min="8" max="8" width="52.85546875" customWidth="1"/>
  </cols>
  <sheetData>
    <row r="4" spans="7:8" ht="20.100000000000001" customHeight="1" x14ac:dyDescent="0.25"/>
    <row r="5" spans="7:8" ht="20.100000000000001" customHeight="1" x14ac:dyDescent="0.25">
      <c r="G5" s="144" t="s">
        <v>9</v>
      </c>
      <c r="H5" s="145"/>
    </row>
    <row r="6" spans="7:8" ht="20.100000000000001" customHeight="1" x14ac:dyDescent="0.25">
      <c r="G6" s="81" t="s">
        <v>64</v>
      </c>
      <c r="H6" s="81" t="s">
        <v>65</v>
      </c>
    </row>
    <row r="7" spans="7:8" ht="20.100000000000001" customHeight="1" x14ac:dyDescent="0.25">
      <c r="G7" s="67"/>
      <c r="H7" s="67"/>
    </row>
    <row r="8" spans="7:8" ht="20.100000000000001" customHeight="1" x14ac:dyDescent="0.25">
      <c r="G8" s="68"/>
      <c r="H8" s="68"/>
    </row>
    <row r="9" spans="7:8" ht="20.100000000000001" customHeight="1" x14ac:dyDescent="0.25">
      <c r="G9" s="79" t="s">
        <v>70</v>
      </c>
      <c r="H9" s="65"/>
    </row>
    <row r="10" spans="7:8" ht="20.100000000000001" customHeight="1" x14ac:dyDescent="0.25">
      <c r="G10" s="79" t="s">
        <v>7</v>
      </c>
      <c r="H10" s="66"/>
    </row>
    <row r="11" spans="7:8" ht="20.100000000000001" customHeight="1" x14ac:dyDescent="0.25">
      <c r="G11" s="79" t="s">
        <v>8</v>
      </c>
      <c r="H11" s="66"/>
    </row>
    <row r="12" spans="7:8" ht="20.100000000000001" customHeight="1" x14ac:dyDescent="0.25">
      <c r="G12" s="79" t="s">
        <v>19</v>
      </c>
      <c r="H12" s="29">
        <f>H19</f>
        <v>0</v>
      </c>
    </row>
    <row r="13" spans="7:8" ht="20.100000000000001" customHeight="1" thickBot="1" x14ac:dyDescent="0.3">
      <c r="G13" s="69"/>
      <c r="H13" s="70"/>
    </row>
    <row r="14" spans="7:8" ht="20.100000000000001" customHeight="1" x14ac:dyDescent="0.25">
      <c r="G14" s="84" t="s">
        <v>20</v>
      </c>
      <c r="H14" s="85" t="s">
        <v>21</v>
      </c>
    </row>
    <row r="15" spans="7:8" ht="20.100000000000001" customHeight="1" x14ac:dyDescent="0.25">
      <c r="G15" s="80" t="s">
        <v>92</v>
      </c>
      <c r="H15" s="88">
        <f>'Operating Expense Detail'!J175</f>
        <v>0</v>
      </c>
    </row>
    <row r="16" spans="7:8" ht="20.100000000000001" customHeight="1" x14ac:dyDescent="0.25">
      <c r="G16" s="86" t="s">
        <v>93</v>
      </c>
      <c r="H16" s="103"/>
    </row>
    <row r="17" spans="1:8" ht="20.100000000000001" customHeight="1" x14ac:dyDescent="0.25">
      <c r="G17" s="87" t="s">
        <v>56</v>
      </c>
      <c r="H17" s="75">
        <f>'Administrative Detail'!J162</f>
        <v>0</v>
      </c>
    </row>
    <row r="18" spans="1:8" ht="20.100000000000001" customHeight="1" thickBot="1" x14ac:dyDescent="0.3">
      <c r="G18" s="89"/>
      <c r="H18" s="90"/>
    </row>
    <row r="19" spans="1:8" ht="20.100000000000001" customHeight="1" thickBot="1" x14ac:dyDescent="0.3">
      <c r="G19" s="91" t="s">
        <v>71</v>
      </c>
      <c r="H19" s="76">
        <f>SUM(H15+H17)</f>
        <v>0</v>
      </c>
    </row>
    <row r="20" spans="1:8" x14ac:dyDescent="0.25">
      <c r="G20" s="71"/>
      <c r="H20" s="72"/>
    </row>
    <row r="21" spans="1:8" x14ac:dyDescent="0.25">
      <c r="G21" s="73"/>
      <c r="H21" s="74"/>
    </row>
    <row r="22" spans="1:8" ht="18.75" x14ac:dyDescent="0.3">
      <c r="G22" s="146" t="s">
        <v>69</v>
      </c>
      <c r="H22" s="145"/>
    </row>
    <row r="23" spans="1:8" x14ac:dyDescent="0.25">
      <c r="G23" s="147" t="s">
        <v>74</v>
      </c>
      <c r="H23" s="148"/>
    </row>
    <row r="24" spans="1:8" x14ac:dyDescent="0.25">
      <c r="G24" s="149"/>
      <c r="H24" s="150"/>
    </row>
    <row r="25" spans="1:8" ht="59.25" customHeight="1" x14ac:dyDescent="0.25">
      <c r="G25" s="151"/>
      <c r="H25" s="152"/>
    </row>
    <row r="27" spans="1:8" ht="18.75" x14ac:dyDescent="0.3">
      <c r="G27" s="153" t="s">
        <v>75</v>
      </c>
      <c r="H27" s="154"/>
    </row>
    <row r="28" spans="1:8" x14ac:dyDescent="0.25">
      <c r="A28" s="108"/>
      <c r="G28" s="155" t="s">
        <v>94</v>
      </c>
      <c r="H28" s="155"/>
    </row>
    <row r="29" spans="1:8" x14ac:dyDescent="0.25">
      <c r="A29" s="108"/>
      <c r="G29" s="155"/>
      <c r="H29" s="155"/>
    </row>
    <row r="30" spans="1:8" x14ac:dyDescent="0.25">
      <c r="A30" s="108"/>
      <c r="G30" s="155"/>
      <c r="H30" s="155"/>
    </row>
    <row r="31" spans="1:8" x14ac:dyDescent="0.25">
      <c r="A31" s="108"/>
      <c r="G31" s="155"/>
      <c r="H31" s="155"/>
    </row>
    <row r="34" spans="7:8" ht="36" customHeight="1" x14ac:dyDescent="0.25">
      <c r="G34" s="140" t="s">
        <v>100</v>
      </c>
      <c r="H34" s="141"/>
    </row>
    <row r="36" spans="7:8" ht="36" customHeight="1" x14ac:dyDescent="0.25">
      <c r="G36" s="142" t="s">
        <v>101</v>
      </c>
      <c r="H36" s="143"/>
    </row>
  </sheetData>
  <sheetProtection algorithmName="SHA-512" hashValue="xTymlA32LJWH6hMa05Wc6PvYSHKkooXZKgezm1LzbhhdmzUhj+zfTyOBAI51I/HGyJYk6K4CQ7dSYE3jluFSbQ==" saltValue="ZzmSOUSxKX4iU96Rqfd1Qw==" spinCount="100000" sheet="1" objects="1" scenarios="1"/>
  <mergeCells count="7">
    <mergeCell ref="G34:H34"/>
    <mergeCell ref="G36:H36"/>
    <mergeCell ref="G5:H5"/>
    <mergeCell ref="G22:H22"/>
    <mergeCell ref="G23:H25"/>
    <mergeCell ref="G27:H27"/>
    <mergeCell ref="G28:H31"/>
  </mergeCells>
  <pageMargins left="0.7" right="0.7" top="0.75" bottom="0.75" header="0.3" footer="0.3"/>
  <pageSetup scale="78" orientation="portrait" r:id="rId1"/>
  <headerFooter>
    <oddHeader>&amp;L&amp;G&amp;C&amp;"-,Bold"&amp;14SOS - Pilot Program
Back-Up Summary&amp;RSOS Pilot-106</oddHead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pageSetUpPr fitToPage="1"/>
  </sheetPr>
  <dimension ref="A2:L175"/>
  <sheetViews>
    <sheetView showGridLines="0" showRuler="0" view="pageLayout" zoomScaleNormal="90" zoomScaleSheetLayoutView="100" workbookViewId="0">
      <selection activeCell="I14" sqref="I14"/>
    </sheetView>
  </sheetViews>
  <sheetFormatPr defaultColWidth="2.42578125" defaultRowHeight="15" x14ac:dyDescent="0.25"/>
  <cols>
    <col min="1" max="1" width="5" style="6" customWidth="1"/>
    <col min="2" max="2" width="24.5703125" style="1" customWidth="1"/>
    <col min="3" max="3" width="16.28515625" style="14" customWidth="1"/>
    <col min="4" max="4" width="14.7109375" style="6" customWidth="1"/>
    <col min="5" max="5" width="9.85546875" style="6" customWidth="1"/>
    <col min="6" max="6" width="22.42578125" style="6" customWidth="1"/>
    <col min="7" max="7" width="11.7109375" style="6" customWidth="1"/>
    <col min="8" max="8" width="10.28515625" style="7" customWidth="1"/>
    <col min="9" max="9" width="20.7109375" style="1" customWidth="1"/>
    <col min="10" max="10" width="27.85546875" style="1" customWidth="1"/>
    <col min="11" max="11" width="2.42578125" style="1"/>
    <col min="12" max="12" width="16.7109375" style="1" customWidth="1"/>
    <col min="13" max="16384" width="2.42578125" style="1"/>
  </cols>
  <sheetData>
    <row r="2" spans="1:12" x14ac:dyDescent="0.25">
      <c r="H2" s="158"/>
      <c r="I2" s="158"/>
      <c r="J2" s="158"/>
    </row>
    <row r="3" spans="1:12" x14ac:dyDescent="0.25">
      <c r="H3" s="159"/>
      <c r="I3" s="159"/>
      <c r="J3" s="63"/>
    </row>
    <row r="4" spans="1:12" x14ac:dyDescent="0.25">
      <c r="H4" s="160"/>
      <c r="I4" s="160"/>
      <c r="J4" s="107"/>
    </row>
    <row r="7" spans="1:12" x14ac:dyDescent="0.25">
      <c r="A7" s="164" t="s">
        <v>9</v>
      </c>
      <c r="B7" s="164"/>
      <c r="C7" s="64" t="s">
        <v>67</v>
      </c>
      <c r="D7" s="61" t="s">
        <v>68</v>
      </c>
      <c r="H7" s="158"/>
      <c r="I7" s="158"/>
      <c r="J7" s="158"/>
    </row>
    <row r="8" spans="1:12" s="8" customFormat="1" ht="27.75" customHeight="1" x14ac:dyDescent="0.25">
      <c r="A8" s="164"/>
      <c r="B8" s="164"/>
      <c r="C8" s="55">
        <f>'Back Up Summary'!G7</f>
        <v>0</v>
      </c>
      <c r="D8" s="55">
        <f>'Back Up Summary'!H7</f>
        <v>0</v>
      </c>
      <c r="E8" s="20"/>
      <c r="F8" s="20"/>
      <c r="G8" s="33"/>
      <c r="H8" s="160"/>
      <c r="I8" s="159"/>
      <c r="J8" s="107"/>
      <c r="K8" s="4"/>
    </row>
    <row r="9" spans="1:12" s="8" customFormat="1" ht="27.75" customHeight="1" x14ac:dyDescent="0.25">
      <c r="A9" s="161" t="s">
        <v>7</v>
      </c>
      <c r="B9" s="162"/>
      <c r="C9" s="163">
        <f>'Back Up Summary'!H10</f>
        <v>0</v>
      </c>
      <c r="D9" s="163"/>
      <c r="E9" s="20"/>
      <c r="F9" s="21"/>
      <c r="G9" s="21"/>
      <c r="H9" s="60"/>
      <c r="I9" s="60"/>
      <c r="J9" s="60"/>
    </row>
    <row r="10" spans="1:12" s="8" customFormat="1" ht="25.5" customHeight="1" x14ac:dyDescent="0.25">
      <c r="A10" s="161" t="s">
        <v>8</v>
      </c>
      <c r="B10" s="162"/>
      <c r="C10" s="163">
        <f>'Back Up Summary'!H11</f>
        <v>0</v>
      </c>
      <c r="D10" s="163"/>
      <c r="E10" s="21"/>
      <c r="F10" s="21"/>
      <c r="G10" s="21"/>
      <c r="H10" s="156" t="s">
        <v>66</v>
      </c>
      <c r="I10" s="157"/>
      <c r="J10" s="157"/>
    </row>
    <row r="11" spans="1:12" s="8" customFormat="1" ht="49.5" customHeight="1" x14ac:dyDescent="0.25">
      <c r="A11" s="161" t="s">
        <v>89</v>
      </c>
      <c r="B11" s="162"/>
      <c r="C11" s="167">
        <f>J175</f>
        <v>0</v>
      </c>
      <c r="D11" s="168"/>
      <c r="E11" s="21"/>
      <c r="F11" s="21"/>
      <c r="G11" s="21"/>
      <c r="H11" s="165" t="s">
        <v>86</v>
      </c>
      <c r="I11" s="166"/>
      <c r="J11" s="166"/>
    </row>
    <row r="12" spans="1:12" s="8" customFormat="1" ht="15.75" x14ac:dyDescent="0.25">
      <c r="A12" s="22"/>
      <c r="B12" s="34"/>
      <c r="C12" s="32"/>
      <c r="D12" s="22"/>
      <c r="E12" s="22"/>
      <c r="F12" s="22"/>
      <c r="G12" s="22"/>
      <c r="H12" s="23"/>
      <c r="I12" s="20"/>
      <c r="J12" s="20"/>
    </row>
    <row r="13" spans="1:12" s="3" customFormat="1" ht="47.25" x14ac:dyDescent="0.25">
      <c r="A13" s="112" t="s">
        <v>0</v>
      </c>
      <c r="B13" s="109" t="s">
        <v>1</v>
      </c>
      <c r="C13" s="109" t="s">
        <v>77</v>
      </c>
      <c r="D13" s="109" t="s">
        <v>3</v>
      </c>
      <c r="E13" s="109" t="s">
        <v>2</v>
      </c>
      <c r="F13" s="109" t="s">
        <v>13</v>
      </c>
      <c r="G13" s="109" t="s">
        <v>4</v>
      </c>
      <c r="H13" s="110" t="s">
        <v>90</v>
      </c>
      <c r="I13" s="109" t="s">
        <v>82</v>
      </c>
      <c r="J13" s="114" t="s">
        <v>76</v>
      </c>
      <c r="L13" s="4"/>
    </row>
    <row r="14" spans="1:12" s="3" customFormat="1" ht="76.5" customHeight="1" x14ac:dyDescent="0.25">
      <c r="A14" s="120"/>
      <c r="B14" s="128" t="s">
        <v>98</v>
      </c>
      <c r="C14" s="128" t="s">
        <v>78</v>
      </c>
      <c r="D14" s="128" t="s">
        <v>79</v>
      </c>
      <c r="E14" s="129" t="s">
        <v>80</v>
      </c>
      <c r="F14" s="128" t="s">
        <v>99</v>
      </c>
      <c r="G14" s="130" t="s">
        <v>81</v>
      </c>
      <c r="H14" s="121" t="s">
        <v>84</v>
      </c>
      <c r="I14" s="131" t="s">
        <v>83</v>
      </c>
      <c r="J14" s="129" t="s">
        <v>85</v>
      </c>
      <c r="L14" s="4"/>
    </row>
    <row r="15" spans="1:12" ht="33" customHeight="1" x14ac:dyDescent="0.25">
      <c r="A15" s="10">
        <v>1</v>
      </c>
      <c r="B15" s="16"/>
      <c r="C15" s="12"/>
      <c r="D15" s="16"/>
      <c r="E15" s="15"/>
      <c r="F15" s="42"/>
      <c r="G15" s="36"/>
      <c r="H15" s="18">
        <f t="shared" ref="H15:H34" si="0">IFERROR(I15/G15,0)</f>
        <v>0</v>
      </c>
      <c r="I15" s="35"/>
      <c r="J15" s="19"/>
    </row>
    <row r="16" spans="1:12" ht="33" customHeight="1" x14ac:dyDescent="0.25">
      <c r="A16" s="10">
        <v>2</v>
      </c>
      <c r="B16" s="16"/>
      <c r="C16" s="12"/>
      <c r="D16" s="16"/>
      <c r="E16" s="15"/>
      <c r="F16" s="42"/>
      <c r="G16" s="36"/>
      <c r="H16" s="18">
        <f t="shared" si="0"/>
        <v>0</v>
      </c>
      <c r="I16" s="36"/>
      <c r="J16" s="19"/>
    </row>
    <row r="17" spans="1:10" ht="33" customHeight="1" x14ac:dyDescent="0.25">
      <c r="A17" s="10">
        <v>3</v>
      </c>
      <c r="B17" s="16"/>
      <c r="C17" s="12"/>
      <c r="D17" s="16"/>
      <c r="E17" s="82"/>
      <c r="F17" s="42"/>
      <c r="G17" s="36"/>
      <c r="H17" s="18">
        <f t="shared" si="0"/>
        <v>0</v>
      </c>
      <c r="I17" s="35"/>
      <c r="J17" s="19"/>
    </row>
    <row r="18" spans="1:10" ht="33" customHeight="1" x14ac:dyDescent="0.25">
      <c r="A18" s="10">
        <v>4</v>
      </c>
      <c r="B18" s="16"/>
      <c r="C18" s="12"/>
      <c r="D18" s="16"/>
      <c r="E18" s="15"/>
      <c r="F18" s="42"/>
      <c r="G18" s="36"/>
      <c r="H18" s="18">
        <f t="shared" si="0"/>
        <v>0</v>
      </c>
      <c r="I18" s="35"/>
      <c r="J18" s="19"/>
    </row>
    <row r="19" spans="1:10" ht="33" customHeight="1" x14ac:dyDescent="0.25">
      <c r="A19" s="10">
        <v>5</v>
      </c>
      <c r="B19" s="16"/>
      <c r="C19" s="12"/>
      <c r="D19" s="16"/>
      <c r="E19" s="15"/>
      <c r="F19" s="42"/>
      <c r="G19" s="36"/>
      <c r="H19" s="18">
        <f t="shared" si="0"/>
        <v>0</v>
      </c>
      <c r="I19" s="35"/>
      <c r="J19" s="19"/>
    </row>
    <row r="20" spans="1:10" ht="33" customHeight="1" x14ac:dyDescent="0.25">
      <c r="A20" s="10">
        <v>6</v>
      </c>
      <c r="B20" s="16"/>
      <c r="C20" s="12"/>
      <c r="D20" s="16"/>
      <c r="E20" s="82"/>
      <c r="F20" s="42"/>
      <c r="G20" s="36"/>
      <c r="H20" s="18">
        <f t="shared" si="0"/>
        <v>0</v>
      </c>
      <c r="I20" s="35"/>
      <c r="J20" s="19"/>
    </row>
    <row r="21" spans="1:10" ht="33" customHeight="1" x14ac:dyDescent="0.25">
      <c r="A21" s="10">
        <v>7</v>
      </c>
      <c r="B21" s="16"/>
      <c r="C21" s="12"/>
      <c r="D21" s="16"/>
      <c r="E21" s="15"/>
      <c r="F21" s="42"/>
      <c r="G21" s="36"/>
      <c r="H21" s="18">
        <f t="shared" si="0"/>
        <v>0</v>
      </c>
      <c r="I21" s="36"/>
      <c r="J21" s="19"/>
    </row>
    <row r="22" spans="1:10" ht="33" customHeight="1" x14ac:dyDescent="0.25">
      <c r="A22" s="10">
        <v>8</v>
      </c>
      <c r="B22" s="16"/>
      <c r="C22" s="12"/>
      <c r="D22" s="16"/>
      <c r="E22" s="15"/>
      <c r="F22" s="42"/>
      <c r="G22" s="36"/>
      <c r="H22" s="18">
        <f t="shared" si="0"/>
        <v>0</v>
      </c>
      <c r="I22" s="35"/>
      <c r="J22" s="19"/>
    </row>
    <row r="23" spans="1:10" ht="33" customHeight="1" x14ac:dyDescent="0.25">
      <c r="A23" s="10">
        <v>9</v>
      </c>
      <c r="B23" s="16"/>
      <c r="C23" s="12"/>
      <c r="D23" s="16"/>
      <c r="E23" s="15"/>
      <c r="F23" s="42"/>
      <c r="G23" s="36"/>
      <c r="H23" s="18">
        <f t="shared" si="0"/>
        <v>0</v>
      </c>
      <c r="I23" s="36"/>
      <c r="J23" s="19"/>
    </row>
    <row r="24" spans="1:10" ht="33" customHeight="1" x14ac:dyDescent="0.25">
      <c r="A24" s="10">
        <v>10</v>
      </c>
      <c r="B24" s="16"/>
      <c r="C24" s="12"/>
      <c r="D24" s="16"/>
      <c r="E24" s="15"/>
      <c r="F24" s="42"/>
      <c r="G24" s="36"/>
      <c r="H24" s="18">
        <f t="shared" si="0"/>
        <v>0</v>
      </c>
      <c r="I24" s="35"/>
      <c r="J24" s="19"/>
    </row>
    <row r="25" spans="1:10" ht="33" customHeight="1" x14ac:dyDescent="0.25">
      <c r="A25" s="10">
        <v>11</v>
      </c>
      <c r="B25" s="16"/>
      <c r="C25" s="12"/>
      <c r="D25" s="16"/>
      <c r="E25" s="15"/>
      <c r="F25" s="42"/>
      <c r="G25" s="36"/>
      <c r="H25" s="18">
        <f t="shared" si="0"/>
        <v>0</v>
      </c>
      <c r="I25" s="35"/>
      <c r="J25" s="19"/>
    </row>
    <row r="26" spans="1:10" ht="33" customHeight="1" x14ac:dyDescent="0.25">
      <c r="A26" s="10">
        <v>12</v>
      </c>
      <c r="B26" s="16"/>
      <c r="C26" s="12"/>
      <c r="D26" s="16"/>
      <c r="E26" s="15"/>
      <c r="F26" s="42"/>
      <c r="G26" s="36"/>
      <c r="H26" s="18">
        <f t="shared" si="0"/>
        <v>0</v>
      </c>
      <c r="I26" s="36"/>
      <c r="J26" s="19"/>
    </row>
    <row r="27" spans="1:10" ht="33" customHeight="1" x14ac:dyDescent="0.25">
      <c r="A27" s="10">
        <v>13</v>
      </c>
      <c r="B27" s="16"/>
      <c r="C27" s="12"/>
      <c r="D27" s="16"/>
      <c r="E27" s="15"/>
      <c r="F27" s="42"/>
      <c r="G27" s="36"/>
      <c r="H27" s="18">
        <f t="shared" si="0"/>
        <v>0</v>
      </c>
      <c r="I27" s="35"/>
      <c r="J27" s="19"/>
    </row>
    <row r="28" spans="1:10" ht="33" customHeight="1" x14ac:dyDescent="0.25">
      <c r="A28" s="10">
        <v>14</v>
      </c>
      <c r="B28" s="16"/>
      <c r="C28" s="12"/>
      <c r="D28" s="16"/>
      <c r="E28" s="15"/>
      <c r="F28" s="42"/>
      <c r="G28" s="36"/>
      <c r="H28" s="18">
        <f t="shared" si="0"/>
        <v>0</v>
      </c>
      <c r="I28" s="36"/>
      <c r="J28" s="19"/>
    </row>
    <row r="29" spans="1:10" ht="33" customHeight="1" x14ac:dyDescent="0.25">
      <c r="A29" s="10">
        <f>A28+1</f>
        <v>15</v>
      </c>
      <c r="B29" s="16"/>
      <c r="C29" s="12"/>
      <c r="D29" s="16"/>
      <c r="E29" s="15"/>
      <c r="F29" s="42"/>
      <c r="G29" s="36"/>
      <c r="H29" s="18">
        <f t="shared" si="0"/>
        <v>0</v>
      </c>
      <c r="I29" s="35"/>
      <c r="J29" s="19"/>
    </row>
    <row r="30" spans="1:10" ht="33" customHeight="1" x14ac:dyDescent="0.25">
      <c r="A30" s="10">
        <f t="shared" ref="A30:A34" si="1">A29+1</f>
        <v>16</v>
      </c>
      <c r="B30" s="16"/>
      <c r="C30" s="12"/>
      <c r="D30" s="16"/>
      <c r="E30" s="15"/>
      <c r="F30" s="42"/>
      <c r="G30" s="36"/>
      <c r="H30" s="18">
        <f t="shared" si="0"/>
        <v>0</v>
      </c>
      <c r="I30" s="35"/>
      <c r="J30" s="19"/>
    </row>
    <row r="31" spans="1:10" ht="33" customHeight="1" x14ac:dyDescent="0.25">
      <c r="A31" s="10">
        <f t="shared" si="1"/>
        <v>17</v>
      </c>
      <c r="B31" s="16"/>
      <c r="C31" s="12"/>
      <c r="D31" s="16"/>
      <c r="E31" s="15"/>
      <c r="F31" s="42"/>
      <c r="G31" s="36"/>
      <c r="H31" s="18">
        <f t="shared" si="0"/>
        <v>0</v>
      </c>
      <c r="I31" s="36"/>
      <c r="J31" s="19"/>
    </row>
    <row r="32" spans="1:10" ht="33" customHeight="1" x14ac:dyDescent="0.25">
      <c r="A32" s="10">
        <f t="shared" si="1"/>
        <v>18</v>
      </c>
      <c r="B32" s="16"/>
      <c r="C32" s="12"/>
      <c r="D32" s="16"/>
      <c r="E32" s="15"/>
      <c r="F32" s="42"/>
      <c r="G32" s="36"/>
      <c r="H32" s="18">
        <f t="shared" si="0"/>
        <v>0</v>
      </c>
      <c r="I32" s="35"/>
      <c r="J32" s="19"/>
    </row>
    <row r="33" spans="1:10" ht="33" customHeight="1" x14ac:dyDescent="0.25">
      <c r="A33" s="10">
        <f t="shared" si="1"/>
        <v>19</v>
      </c>
      <c r="B33" s="16"/>
      <c r="C33" s="12"/>
      <c r="D33" s="16"/>
      <c r="E33" s="15"/>
      <c r="F33" s="42"/>
      <c r="G33" s="36"/>
      <c r="H33" s="18">
        <f t="shared" si="0"/>
        <v>0</v>
      </c>
      <c r="I33" s="36"/>
      <c r="J33" s="19"/>
    </row>
    <row r="34" spans="1:10" ht="33" customHeight="1" thickBot="1" x14ac:dyDescent="0.3">
      <c r="A34" s="10">
        <f t="shared" si="1"/>
        <v>20</v>
      </c>
      <c r="B34" s="16"/>
      <c r="C34" s="94"/>
      <c r="D34" s="94"/>
      <c r="E34" s="15"/>
      <c r="F34" s="42"/>
      <c r="G34" s="36"/>
      <c r="H34" s="18">
        <f t="shared" si="0"/>
        <v>0</v>
      </c>
      <c r="I34" s="35"/>
      <c r="J34" s="19"/>
    </row>
    <row r="35" spans="1:10" ht="36" customHeight="1" thickBot="1" x14ac:dyDescent="0.3">
      <c r="A35" s="171"/>
      <c r="B35" s="172"/>
      <c r="C35" s="92"/>
      <c r="D35" s="93"/>
      <c r="E35" s="53"/>
      <c r="F35" s="57"/>
      <c r="G35" s="58"/>
      <c r="H35" s="173" t="s">
        <v>62</v>
      </c>
      <c r="I35" s="174"/>
      <c r="J35" s="59">
        <f>SUM(Table1571234[Amount 
Paid by SOS Pilot Program])</f>
        <v>0</v>
      </c>
    </row>
    <row r="36" spans="1:10" x14ac:dyDescent="0.25">
      <c r="A36" s="5"/>
      <c r="B36" s="2"/>
      <c r="C36" s="13"/>
      <c r="D36" s="5"/>
      <c r="E36" s="5"/>
      <c r="F36" s="9"/>
      <c r="G36" s="26"/>
      <c r="H36" s="26"/>
      <c r="I36" s="11"/>
      <c r="J36" s="2"/>
    </row>
    <row r="37" spans="1:10" x14ac:dyDescent="0.25">
      <c r="A37" s="5"/>
      <c r="B37" s="2"/>
      <c r="C37" s="13"/>
      <c r="D37" s="5"/>
      <c r="E37" s="5"/>
      <c r="F37" s="9"/>
      <c r="G37" s="26"/>
      <c r="H37" s="26"/>
      <c r="I37" s="11"/>
      <c r="J37" s="2"/>
    </row>
    <row r="38" spans="1:10" x14ac:dyDescent="0.25">
      <c r="A38" s="5"/>
      <c r="B38" s="2"/>
      <c r="C38" s="13"/>
      <c r="D38" s="5"/>
      <c r="E38" s="5"/>
      <c r="F38" s="9"/>
      <c r="G38" s="28"/>
      <c r="H38" s="28"/>
      <c r="I38" s="11"/>
      <c r="J38" s="2"/>
    </row>
    <row r="39" spans="1:10" x14ac:dyDescent="0.25">
      <c r="A39" s="5"/>
      <c r="B39" s="2"/>
      <c r="C39" s="13"/>
      <c r="D39" s="5"/>
      <c r="E39" s="5"/>
      <c r="F39" s="9"/>
      <c r="G39" s="28"/>
      <c r="H39" s="28"/>
      <c r="I39" s="11"/>
      <c r="J39" s="2"/>
    </row>
    <row r="40" spans="1:10" x14ac:dyDescent="0.25">
      <c r="A40" s="5"/>
      <c r="B40" s="2"/>
      <c r="C40" s="13"/>
      <c r="D40" s="5"/>
      <c r="E40" s="5"/>
      <c r="F40" s="9"/>
      <c r="G40" s="28"/>
      <c r="H40" s="28"/>
      <c r="I40" s="11"/>
      <c r="J40" s="2"/>
    </row>
    <row r="41" spans="1:10" x14ac:dyDescent="0.25">
      <c r="A41" s="5"/>
      <c r="B41" s="2"/>
      <c r="C41" s="13"/>
      <c r="D41" s="5"/>
      <c r="E41" s="5"/>
      <c r="F41" s="9"/>
      <c r="G41" s="28"/>
      <c r="H41" s="28"/>
      <c r="I41" s="11"/>
      <c r="J41" s="2"/>
    </row>
    <row r="42" spans="1:10" x14ac:dyDescent="0.25">
      <c r="A42" s="5"/>
      <c r="B42" s="2"/>
      <c r="C42" s="13"/>
      <c r="D42" s="5"/>
      <c r="E42" s="5"/>
      <c r="F42" s="9"/>
      <c r="G42" s="28"/>
      <c r="H42" s="28"/>
      <c r="I42" s="11"/>
      <c r="J42" s="2"/>
    </row>
    <row r="43" spans="1:10" x14ac:dyDescent="0.25">
      <c r="A43" s="5"/>
      <c r="B43" s="2"/>
      <c r="C43" s="13"/>
      <c r="D43" s="5"/>
      <c r="E43" s="5"/>
      <c r="F43" s="9"/>
      <c r="G43" s="28"/>
      <c r="H43" s="28"/>
      <c r="I43" s="11"/>
      <c r="J43" s="2"/>
    </row>
    <row r="44" spans="1:10" x14ac:dyDescent="0.25">
      <c r="A44" s="5"/>
      <c r="B44" s="2"/>
      <c r="C44" s="13"/>
      <c r="D44" s="5"/>
      <c r="E44" s="5"/>
      <c r="F44" s="9"/>
      <c r="G44" s="28"/>
      <c r="H44" s="28"/>
      <c r="I44" s="11"/>
      <c r="J44" s="2"/>
    </row>
    <row r="45" spans="1:10" x14ac:dyDescent="0.25">
      <c r="A45" s="5"/>
      <c r="B45" s="2"/>
      <c r="C45" s="13"/>
      <c r="D45" s="5"/>
      <c r="E45" s="5"/>
      <c r="F45" s="9"/>
      <c r="G45" s="28"/>
      <c r="H45" s="28"/>
      <c r="I45" s="11"/>
      <c r="J45" s="2"/>
    </row>
    <row r="46" spans="1:10" x14ac:dyDescent="0.25">
      <c r="A46" s="5"/>
      <c r="B46" s="2"/>
      <c r="C46" s="13"/>
      <c r="D46" s="5"/>
      <c r="E46" s="5"/>
      <c r="F46" s="9"/>
      <c r="G46" s="28"/>
      <c r="H46" s="28"/>
      <c r="I46" s="11"/>
      <c r="J46" s="2"/>
    </row>
    <row r="47" spans="1:10" x14ac:dyDescent="0.25">
      <c r="A47" s="5"/>
      <c r="B47" s="2"/>
      <c r="C47" s="13"/>
      <c r="D47" s="5"/>
      <c r="E47" s="5"/>
      <c r="F47" s="9"/>
      <c r="G47" s="26"/>
      <c r="H47" s="26"/>
      <c r="I47" s="11"/>
      <c r="J47" s="2"/>
    </row>
    <row r="48" spans="1:10" x14ac:dyDescent="0.25">
      <c r="A48" s="5"/>
      <c r="B48" s="2"/>
      <c r="C48" s="13"/>
      <c r="D48" s="5"/>
      <c r="E48" s="5"/>
      <c r="F48" s="9"/>
      <c r="G48" s="26"/>
      <c r="H48" s="26"/>
      <c r="I48" s="11"/>
      <c r="J48" s="2"/>
    </row>
    <row r="49" spans="1:10" x14ac:dyDescent="0.25">
      <c r="A49" s="5"/>
      <c r="B49" s="2"/>
      <c r="C49" s="13"/>
      <c r="D49" s="5"/>
      <c r="E49" s="5"/>
      <c r="F49" s="9"/>
      <c r="G49" s="26"/>
      <c r="H49" s="26"/>
      <c r="I49" s="11"/>
      <c r="J49" s="2"/>
    </row>
    <row r="50" spans="1:10" x14ac:dyDescent="0.25">
      <c r="A50" s="5"/>
      <c r="B50" s="2"/>
      <c r="C50" s="13"/>
      <c r="D50" s="5"/>
      <c r="E50" s="5"/>
      <c r="F50" s="9"/>
      <c r="G50" s="52"/>
      <c r="H50" s="52"/>
      <c r="I50" s="11"/>
      <c r="J50" s="2"/>
    </row>
    <row r="52" spans="1:10" x14ac:dyDescent="0.25">
      <c r="A52" s="164" t="s">
        <v>9</v>
      </c>
      <c r="B52" s="164"/>
      <c r="C52" s="64" t="s">
        <v>67</v>
      </c>
      <c r="D52" s="61" t="s">
        <v>68</v>
      </c>
    </row>
    <row r="53" spans="1:10" ht="36" customHeight="1" x14ac:dyDescent="0.25">
      <c r="A53" s="164"/>
      <c r="B53" s="164"/>
      <c r="C53" s="56">
        <f>'Back Up Summary'!G7</f>
        <v>0</v>
      </c>
      <c r="D53" s="56">
        <f>'Back Up Summary'!H7</f>
        <v>0</v>
      </c>
      <c r="E53" s="20"/>
      <c r="F53" s="20"/>
      <c r="G53" s="33"/>
      <c r="H53" s="33"/>
      <c r="I53" s="33"/>
      <c r="J53" s="33"/>
    </row>
    <row r="54" spans="1:10" ht="36" customHeight="1" x14ac:dyDescent="0.25">
      <c r="A54" s="161" t="s">
        <v>7</v>
      </c>
      <c r="B54" s="162"/>
      <c r="C54" s="175">
        <f>'Back Up Summary'!H10</f>
        <v>0</v>
      </c>
      <c r="D54" s="176"/>
      <c r="E54" s="20"/>
      <c r="F54" s="21"/>
      <c r="G54" s="25"/>
      <c r="H54" s="25"/>
      <c r="I54" s="25"/>
      <c r="J54" s="25"/>
    </row>
    <row r="55" spans="1:10" ht="36" customHeight="1" x14ac:dyDescent="0.25">
      <c r="A55" s="161" t="s">
        <v>8</v>
      </c>
      <c r="B55" s="162"/>
      <c r="C55" s="175">
        <f>'Back Up Summary'!H11</f>
        <v>0</v>
      </c>
      <c r="D55" s="176"/>
      <c r="E55" s="21"/>
      <c r="F55" s="21"/>
      <c r="G55" s="25"/>
      <c r="H55" s="25"/>
      <c r="I55" s="25"/>
      <c r="J55" s="25"/>
    </row>
    <row r="56" spans="1:10" ht="27" customHeight="1" x14ac:dyDescent="0.25">
      <c r="A56" s="22"/>
      <c r="B56" s="34"/>
      <c r="C56" s="32"/>
      <c r="D56" s="22"/>
      <c r="E56" s="22"/>
      <c r="F56" s="22"/>
      <c r="G56" s="22"/>
      <c r="H56" s="23"/>
      <c r="I56" s="20"/>
      <c r="J56" s="20"/>
    </row>
    <row r="57" spans="1:10" s="8" customFormat="1" ht="63" x14ac:dyDescent="0.25">
      <c r="A57" s="115" t="s">
        <v>0</v>
      </c>
      <c r="B57" s="77" t="s">
        <v>1</v>
      </c>
      <c r="C57" s="77" t="s">
        <v>12</v>
      </c>
      <c r="D57" s="77" t="s">
        <v>3</v>
      </c>
      <c r="E57" s="77" t="s">
        <v>2</v>
      </c>
      <c r="F57" s="77" t="s">
        <v>13</v>
      </c>
      <c r="G57" s="77" t="s">
        <v>4</v>
      </c>
      <c r="H57" s="24" t="s">
        <v>91</v>
      </c>
      <c r="I57" s="77" t="s">
        <v>88</v>
      </c>
      <c r="J57" s="116" t="s">
        <v>10</v>
      </c>
    </row>
    <row r="58" spans="1:10" s="8" customFormat="1" ht="67.5" x14ac:dyDescent="0.25">
      <c r="A58" s="120"/>
      <c r="B58" s="128" t="s">
        <v>98</v>
      </c>
      <c r="C58" s="128" t="s">
        <v>78</v>
      </c>
      <c r="D58" s="128" t="s">
        <v>79</v>
      </c>
      <c r="E58" s="129" t="s">
        <v>80</v>
      </c>
      <c r="F58" s="128" t="s">
        <v>99</v>
      </c>
      <c r="G58" s="130" t="s">
        <v>81</v>
      </c>
      <c r="H58" s="121" t="s">
        <v>84</v>
      </c>
      <c r="I58" s="131" t="s">
        <v>83</v>
      </c>
      <c r="J58" s="129" t="s">
        <v>85</v>
      </c>
    </row>
    <row r="59" spans="1:10" ht="36" customHeight="1" x14ac:dyDescent="0.25">
      <c r="A59" s="10">
        <v>21</v>
      </c>
      <c r="B59" s="16"/>
      <c r="C59" s="12"/>
      <c r="D59" s="16"/>
      <c r="E59" s="15"/>
      <c r="F59" s="42"/>
      <c r="G59" s="36"/>
      <c r="H59" s="18">
        <f t="shared" ref="H59:H78" si="2">IFERROR(I59/G59,0)</f>
        <v>0</v>
      </c>
      <c r="I59" s="35"/>
      <c r="J59" s="19"/>
    </row>
    <row r="60" spans="1:10" ht="33.75" customHeight="1" x14ac:dyDescent="0.25">
      <c r="A60" s="10">
        <v>22</v>
      </c>
      <c r="B60" s="16"/>
      <c r="C60" s="12"/>
      <c r="D60" s="17"/>
      <c r="E60" s="15"/>
      <c r="F60" s="42"/>
      <c r="G60" s="36"/>
      <c r="H60" s="18">
        <f t="shared" si="2"/>
        <v>0</v>
      </c>
      <c r="I60" s="35"/>
      <c r="J60" s="19"/>
    </row>
    <row r="61" spans="1:10" ht="33.75" customHeight="1" x14ac:dyDescent="0.25">
      <c r="A61" s="10">
        <v>23</v>
      </c>
      <c r="B61" s="16"/>
      <c r="C61" s="12"/>
      <c r="D61" s="16"/>
      <c r="E61" s="15"/>
      <c r="F61" s="42"/>
      <c r="G61" s="36"/>
      <c r="H61" s="18">
        <f t="shared" si="2"/>
        <v>0</v>
      </c>
      <c r="I61" s="35"/>
      <c r="J61" s="19"/>
    </row>
    <row r="62" spans="1:10" ht="33.75" customHeight="1" x14ac:dyDescent="0.25">
      <c r="A62" s="10">
        <v>24</v>
      </c>
      <c r="B62" s="16"/>
      <c r="C62" s="12"/>
      <c r="D62" s="17"/>
      <c r="E62" s="15"/>
      <c r="F62" s="42"/>
      <c r="G62" s="36"/>
      <c r="H62" s="18">
        <f t="shared" si="2"/>
        <v>0</v>
      </c>
      <c r="I62" s="35"/>
      <c r="J62" s="19"/>
    </row>
    <row r="63" spans="1:10" ht="33.75" customHeight="1" x14ac:dyDescent="0.25">
      <c r="A63" s="10">
        <v>25</v>
      </c>
      <c r="B63" s="16"/>
      <c r="C63" s="12"/>
      <c r="D63" s="16"/>
      <c r="E63" s="15"/>
      <c r="F63" s="42"/>
      <c r="G63" s="36"/>
      <c r="H63" s="18">
        <f t="shared" si="2"/>
        <v>0</v>
      </c>
      <c r="I63" s="35"/>
      <c r="J63" s="19"/>
    </row>
    <row r="64" spans="1:10" ht="33.75" customHeight="1" x14ac:dyDescent="0.25">
      <c r="A64" s="10">
        <v>26</v>
      </c>
      <c r="B64" s="16"/>
      <c r="C64" s="12"/>
      <c r="D64" s="17"/>
      <c r="E64" s="15"/>
      <c r="F64" s="42"/>
      <c r="G64" s="36"/>
      <c r="H64" s="18">
        <f t="shared" si="2"/>
        <v>0</v>
      </c>
      <c r="I64" s="35"/>
      <c r="J64" s="19"/>
    </row>
    <row r="65" spans="1:10" ht="33.75" customHeight="1" x14ac:dyDescent="0.25">
      <c r="A65" s="10">
        <v>27</v>
      </c>
      <c r="B65" s="16"/>
      <c r="C65" s="12"/>
      <c r="D65" s="16"/>
      <c r="E65" s="15"/>
      <c r="F65" s="42"/>
      <c r="G65" s="36"/>
      <c r="H65" s="18">
        <f t="shared" si="2"/>
        <v>0</v>
      </c>
      <c r="I65" s="35"/>
      <c r="J65" s="19"/>
    </row>
    <row r="66" spans="1:10" ht="33.75" customHeight="1" x14ac:dyDescent="0.25">
      <c r="A66" s="10">
        <v>28</v>
      </c>
      <c r="B66" s="16"/>
      <c r="C66" s="12"/>
      <c r="D66" s="17"/>
      <c r="E66" s="15"/>
      <c r="F66" s="42"/>
      <c r="G66" s="36"/>
      <c r="H66" s="18">
        <f t="shared" si="2"/>
        <v>0</v>
      </c>
      <c r="I66" s="35"/>
      <c r="J66" s="19"/>
    </row>
    <row r="67" spans="1:10" ht="33.75" customHeight="1" x14ac:dyDescent="0.25">
      <c r="A67" s="10">
        <v>29</v>
      </c>
      <c r="B67" s="16"/>
      <c r="C67" s="12"/>
      <c r="D67" s="16"/>
      <c r="E67" s="15"/>
      <c r="F67" s="42"/>
      <c r="G67" s="36"/>
      <c r="H67" s="18">
        <f t="shared" si="2"/>
        <v>0</v>
      </c>
      <c r="I67" s="35"/>
      <c r="J67" s="19"/>
    </row>
    <row r="68" spans="1:10" ht="33.75" customHeight="1" x14ac:dyDescent="0.25">
      <c r="A68" s="10">
        <v>30</v>
      </c>
      <c r="B68" s="16"/>
      <c r="C68" s="12"/>
      <c r="D68" s="17"/>
      <c r="E68" s="15"/>
      <c r="F68" s="42"/>
      <c r="G68" s="36"/>
      <c r="H68" s="18">
        <f t="shared" si="2"/>
        <v>0</v>
      </c>
      <c r="I68" s="35"/>
      <c r="J68" s="19"/>
    </row>
    <row r="69" spans="1:10" ht="33.75" customHeight="1" x14ac:dyDescent="0.25">
      <c r="A69" s="10">
        <v>31</v>
      </c>
      <c r="B69" s="16"/>
      <c r="C69" s="12"/>
      <c r="D69" s="16"/>
      <c r="E69" s="15"/>
      <c r="F69" s="42"/>
      <c r="G69" s="36"/>
      <c r="H69" s="18">
        <f t="shared" si="2"/>
        <v>0</v>
      </c>
      <c r="I69" s="35"/>
      <c r="J69" s="19"/>
    </row>
    <row r="70" spans="1:10" ht="33.75" customHeight="1" x14ac:dyDescent="0.25">
      <c r="A70" s="10">
        <v>32</v>
      </c>
      <c r="B70" s="16"/>
      <c r="C70" s="12"/>
      <c r="D70" s="17"/>
      <c r="E70" s="15"/>
      <c r="F70" s="42"/>
      <c r="G70" s="36"/>
      <c r="H70" s="18">
        <f t="shared" si="2"/>
        <v>0</v>
      </c>
      <c r="I70" s="35"/>
      <c r="J70" s="19"/>
    </row>
    <row r="71" spans="1:10" ht="33.75" customHeight="1" x14ac:dyDescent="0.25">
      <c r="A71" s="10">
        <v>33</v>
      </c>
      <c r="B71" s="16"/>
      <c r="C71" s="12"/>
      <c r="D71" s="16"/>
      <c r="E71" s="15"/>
      <c r="F71" s="42"/>
      <c r="G71" s="36"/>
      <c r="H71" s="18">
        <f t="shared" si="2"/>
        <v>0</v>
      </c>
      <c r="I71" s="35"/>
      <c r="J71" s="19"/>
    </row>
    <row r="72" spans="1:10" ht="33.75" customHeight="1" x14ac:dyDescent="0.25">
      <c r="A72" s="10">
        <v>34</v>
      </c>
      <c r="B72" s="16"/>
      <c r="C72" s="12"/>
      <c r="D72" s="17"/>
      <c r="E72" s="15"/>
      <c r="F72" s="42"/>
      <c r="G72" s="36"/>
      <c r="H72" s="18">
        <f t="shared" si="2"/>
        <v>0</v>
      </c>
      <c r="I72" s="35"/>
      <c r="J72" s="19"/>
    </row>
    <row r="73" spans="1:10" ht="33.75" customHeight="1" x14ac:dyDescent="0.25">
      <c r="A73" s="10">
        <v>35</v>
      </c>
      <c r="B73" s="16"/>
      <c r="C73" s="12"/>
      <c r="D73" s="16"/>
      <c r="E73" s="15"/>
      <c r="F73" s="42"/>
      <c r="G73" s="36"/>
      <c r="H73" s="18">
        <f t="shared" si="2"/>
        <v>0</v>
      </c>
      <c r="I73" s="35"/>
      <c r="J73" s="19"/>
    </row>
    <row r="74" spans="1:10" ht="33.75" customHeight="1" x14ac:dyDescent="0.25">
      <c r="A74" s="10">
        <v>36</v>
      </c>
      <c r="B74" s="16"/>
      <c r="C74" s="12"/>
      <c r="D74" s="17"/>
      <c r="E74" s="15"/>
      <c r="F74" s="42"/>
      <c r="G74" s="36"/>
      <c r="H74" s="18">
        <f t="shared" si="2"/>
        <v>0</v>
      </c>
      <c r="I74" s="35"/>
      <c r="J74" s="19"/>
    </row>
    <row r="75" spans="1:10" ht="33.75" customHeight="1" x14ac:dyDescent="0.25">
      <c r="A75" s="10">
        <v>37</v>
      </c>
      <c r="B75" s="16"/>
      <c r="C75" s="12"/>
      <c r="D75" s="16"/>
      <c r="E75" s="15"/>
      <c r="F75" s="42"/>
      <c r="G75" s="36"/>
      <c r="H75" s="18">
        <f t="shared" si="2"/>
        <v>0</v>
      </c>
      <c r="I75" s="35"/>
      <c r="J75" s="19"/>
    </row>
    <row r="76" spans="1:10" ht="33.75" customHeight="1" x14ac:dyDescent="0.25">
      <c r="A76" s="10">
        <v>38</v>
      </c>
      <c r="B76" s="16"/>
      <c r="C76" s="12"/>
      <c r="D76" s="17"/>
      <c r="E76" s="15"/>
      <c r="F76" s="42"/>
      <c r="G76" s="36"/>
      <c r="H76" s="18">
        <f t="shared" si="2"/>
        <v>0</v>
      </c>
      <c r="I76" s="35"/>
      <c r="J76" s="19"/>
    </row>
    <row r="77" spans="1:10" ht="33.75" customHeight="1" x14ac:dyDescent="0.25">
      <c r="A77" s="10">
        <v>39</v>
      </c>
      <c r="B77" s="16"/>
      <c r="C77" s="12"/>
      <c r="D77" s="16"/>
      <c r="E77" s="15"/>
      <c r="F77" s="42"/>
      <c r="G77" s="36"/>
      <c r="H77" s="18">
        <f t="shared" si="2"/>
        <v>0</v>
      </c>
      <c r="I77" s="35"/>
      <c r="J77" s="19"/>
    </row>
    <row r="78" spans="1:10" ht="33.75" customHeight="1" thickBot="1" x14ac:dyDescent="0.3">
      <c r="A78" s="10">
        <v>40</v>
      </c>
      <c r="B78" s="16"/>
      <c r="C78" s="12"/>
      <c r="D78" s="95"/>
      <c r="E78" s="15"/>
      <c r="F78" s="42"/>
      <c r="G78" s="36"/>
      <c r="H78" s="18">
        <f t="shared" si="2"/>
        <v>0</v>
      </c>
      <c r="I78" s="35"/>
      <c r="J78" s="19"/>
    </row>
    <row r="79" spans="1:10" ht="36" customHeight="1" thickBot="1" x14ac:dyDescent="0.3">
      <c r="A79" s="171"/>
      <c r="B79" s="172"/>
      <c r="C79" s="92"/>
      <c r="D79" s="93"/>
      <c r="E79" s="83"/>
      <c r="F79" s="57"/>
      <c r="G79" s="58"/>
      <c r="H79" s="173" t="s">
        <v>63</v>
      </c>
      <c r="I79" s="174"/>
      <c r="J79" s="59">
        <f>SUM(Table14681335[Amount 
Paid by SOS Pilot])</f>
        <v>0</v>
      </c>
    </row>
    <row r="102" spans="1:10" x14ac:dyDescent="0.25">
      <c r="A102" s="164" t="s">
        <v>9</v>
      </c>
      <c r="B102" s="164"/>
      <c r="C102" s="64" t="s">
        <v>67</v>
      </c>
      <c r="D102" s="61" t="s">
        <v>68</v>
      </c>
    </row>
    <row r="103" spans="1:10" ht="36" customHeight="1" x14ac:dyDescent="0.25">
      <c r="A103" s="164"/>
      <c r="B103" s="164"/>
      <c r="C103" s="54">
        <f>'Back Up Summary'!G7</f>
        <v>0</v>
      </c>
      <c r="D103" s="54">
        <f>'Back Up Summary'!H7</f>
        <v>0</v>
      </c>
      <c r="E103" s="21"/>
      <c r="F103" s="21"/>
      <c r="G103" s="21"/>
      <c r="H103" s="33"/>
      <c r="I103" s="33"/>
      <c r="J103" s="33"/>
    </row>
    <row r="104" spans="1:10" ht="36" customHeight="1" x14ac:dyDescent="0.25">
      <c r="A104" s="161" t="s">
        <v>7</v>
      </c>
      <c r="B104" s="162"/>
      <c r="C104" s="169">
        <f>'Back Up Summary'!H10</f>
        <v>0</v>
      </c>
      <c r="D104" s="170"/>
      <c r="E104" s="21"/>
      <c r="F104" s="21"/>
      <c r="G104" s="21"/>
      <c r="H104" s="25"/>
      <c r="I104" s="25"/>
      <c r="J104" s="25"/>
    </row>
    <row r="105" spans="1:10" s="8" customFormat="1" ht="36" customHeight="1" x14ac:dyDescent="0.25">
      <c r="A105" s="161" t="s">
        <v>8</v>
      </c>
      <c r="B105" s="162"/>
      <c r="C105" s="169">
        <f>'Back Up Summary'!H11</f>
        <v>0</v>
      </c>
      <c r="D105" s="170"/>
      <c r="E105" s="21"/>
      <c r="F105" s="21"/>
      <c r="G105" s="21"/>
      <c r="H105" s="25"/>
      <c r="I105" s="25"/>
      <c r="J105" s="25"/>
    </row>
    <row r="106" spans="1:10" s="8" customFormat="1" ht="29.25" customHeight="1" x14ac:dyDescent="0.25">
      <c r="A106" s="22"/>
      <c r="B106" s="34"/>
      <c r="C106" s="32"/>
      <c r="D106" s="22"/>
      <c r="E106" s="22"/>
      <c r="F106" s="22"/>
      <c r="G106" s="22"/>
      <c r="H106" s="23"/>
      <c r="I106" s="20"/>
      <c r="J106" s="20"/>
    </row>
    <row r="107" spans="1:10" s="8" customFormat="1" ht="45.75" customHeight="1" x14ac:dyDescent="0.25">
      <c r="A107" s="115" t="s">
        <v>0</v>
      </c>
      <c r="B107" s="77" t="s">
        <v>1</v>
      </c>
      <c r="C107" s="77" t="s">
        <v>12</v>
      </c>
      <c r="D107" s="77" t="s">
        <v>3</v>
      </c>
      <c r="E107" s="77" t="s">
        <v>2</v>
      </c>
      <c r="F107" s="77" t="s">
        <v>13</v>
      </c>
      <c r="G107" s="77" t="s">
        <v>4</v>
      </c>
      <c r="H107" s="24" t="s">
        <v>90</v>
      </c>
      <c r="I107" s="77" t="s">
        <v>88</v>
      </c>
      <c r="J107" s="116" t="s">
        <v>10</v>
      </c>
    </row>
    <row r="108" spans="1:10" ht="67.5" x14ac:dyDescent="0.25">
      <c r="A108" s="120"/>
      <c r="B108" s="128" t="s">
        <v>98</v>
      </c>
      <c r="C108" s="128" t="s">
        <v>78</v>
      </c>
      <c r="D108" s="128" t="s">
        <v>79</v>
      </c>
      <c r="E108" s="129" t="s">
        <v>80</v>
      </c>
      <c r="F108" s="128" t="s">
        <v>99</v>
      </c>
      <c r="G108" s="130" t="s">
        <v>81</v>
      </c>
      <c r="H108" s="121" t="s">
        <v>84</v>
      </c>
      <c r="I108" s="131" t="s">
        <v>83</v>
      </c>
      <c r="J108" s="129" t="s">
        <v>85</v>
      </c>
    </row>
    <row r="109" spans="1:10" ht="36" customHeight="1" x14ac:dyDescent="0.25">
      <c r="A109" s="10">
        <v>41</v>
      </c>
      <c r="B109" s="16"/>
      <c r="C109" s="12"/>
      <c r="D109" s="16"/>
      <c r="E109" s="15"/>
      <c r="F109" s="42"/>
      <c r="G109" s="36"/>
      <c r="H109" s="18">
        <f t="shared" ref="H109:H128" si="3">IFERROR(I109/G109,0)</f>
        <v>0</v>
      </c>
      <c r="I109" s="35"/>
      <c r="J109" s="19"/>
    </row>
    <row r="110" spans="1:10" ht="36" customHeight="1" x14ac:dyDescent="0.25">
      <c r="A110" s="10">
        <v>42</v>
      </c>
      <c r="B110" s="16"/>
      <c r="C110" s="12"/>
      <c r="D110" s="17"/>
      <c r="E110" s="15"/>
      <c r="F110" s="42"/>
      <c r="G110" s="36"/>
      <c r="H110" s="18">
        <f t="shared" si="3"/>
        <v>0</v>
      </c>
      <c r="I110" s="35"/>
      <c r="J110" s="19"/>
    </row>
    <row r="111" spans="1:10" ht="36" customHeight="1" x14ac:dyDescent="0.25">
      <c r="A111" s="10">
        <v>43</v>
      </c>
      <c r="B111" s="16"/>
      <c r="C111" s="12"/>
      <c r="D111" s="16"/>
      <c r="E111" s="15"/>
      <c r="F111" s="42"/>
      <c r="G111" s="36"/>
      <c r="H111" s="18">
        <f t="shared" si="3"/>
        <v>0</v>
      </c>
      <c r="I111" s="35"/>
      <c r="J111" s="19"/>
    </row>
    <row r="112" spans="1:10" ht="36" customHeight="1" x14ac:dyDescent="0.25">
      <c r="A112" s="10">
        <v>44</v>
      </c>
      <c r="B112" s="16"/>
      <c r="C112" s="12"/>
      <c r="D112" s="17"/>
      <c r="E112" s="15"/>
      <c r="F112" s="42"/>
      <c r="G112" s="36"/>
      <c r="H112" s="18">
        <f t="shared" si="3"/>
        <v>0</v>
      </c>
      <c r="I112" s="35"/>
      <c r="J112" s="19"/>
    </row>
    <row r="113" spans="1:10" ht="36" customHeight="1" x14ac:dyDescent="0.25">
      <c r="A113" s="10">
        <v>45</v>
      </c>
      <c r="B113" s="16"/>
      <c r="C113" s="12"/>
      <c r="D113" s="16"/>
      <c r="E113" s="15"/>
      <c r="F113" s="42"/>
      <c r="G113" s="36"/>
      <c r="H113" s="18">
        <f t="shared" si="3"/>
        <v>0</v>
      </c>
      <c r="I113" s="35"/>
      <c r="J113" s="19"/>
    </row>
    <row r="114" spans="1:10" ht="36" customHeight="1" x14ac:dyDescent="0.25">
      <c r="A114" s="10">
        <v>46</v>
      </c>
      <c r="B114" s="16"/>
      <c r="C114" s="12"/>
      <c r="D114" s="17"/>
      <c r="E114" s="15"/>
      <c r="F114" s="42"/>
      <c r="G114" s="36"/>
      <c r="H114" s="18">
        <f t="shared" si="3"/>
        <v>0</v>
      </c>
      <c r="I114" s="35"/>
      <c r="J114" s="19"/>
    </row>
    <row r="115" spans="1:10" ht="36" customHeight="1" x14ac:dyDescent="0.25">
      <c r="A115" s="10">
        <v>47</v>
      </c>
      <c r="B115" s="16"/>
      <c r="C115" s="12"/>
      <c r="D115" s="16"/>
      <c r="E115" s="15"/>
      <c r="F115" s="42"/>
      <c r="G115" s="36"/>
      <c r="H115" s="18">
        <f t="shared" si="3"/>
        <v>0</v>
      </c>
      <c r="I115" s="35"/>
      <c r="J115" s="19"/>
    </row>
    <row r="116" spans="1:10" ht="36" customHeight="1" x14ac:dyDescent="0.25">
      <c r="A116" s="10">
        <v>48</v>
      </c>
      <c r="B116" s="16"/>
      <c r="C116" s="12"/>
      <c r="D116" s="17"/>
      <c r="E116" s="15"/>
      <c r="F116" s="42"/>
      <c r="G116" s="36"/>
      <c r="H116" s="18">
        <f t="shared" si="3"/>
        <v>0</v>
      </c>
      <c r="I116" s="35"/>
      <c r="J116" s="19"/>
    </row>
    <row r="117" spans="1:10" ht="36" customHeight="1" x14ac:dyDescent="0.25">
      <c r="A117" s="10">
        <v>49</v>
      </c>
      <c r="B117" s="16"/>
      <c r="C117" s="12"/>
      <c r="D117" s="16"/>
      <c r="E117" s="15"/>
      <c r="F117" s="42"/>
      <c r="G117" s="36"/>
      <c r="H117" s="18">
        <f t="shared" si="3"/>
        <v>0</v>
      </c>
      <c r="I117" s="35"/>
      <c r="J117" s="19"/>
    </row>
    <row r="118" spans="1:10" ht="36" customHeight="1" x14ac:dyDescent="0.25">
      <c r="A118" s="10">
        <v>50</v>
      </c>
      <c r="B118" s="16"/>
      <c r="C118" s="12"/>
      <c r="D118" s="17"/>
      <c r="E118" s="15"/>
      <c r="F118" s="42"/>
      <c r="G118" s="36"/>
      <c r="H118" s="18">
        <f t="shared" si="3"/>
        <v>0</v>
      </c>
      <c r="I118" s="35"/>
      <c r="J118" s="19"/>
    </row>
    <row r="119" spans="1:10" ht="36" customHeight="1" x14ac:dyDescent="0.25">
      <c r="A119" s="10">
        <v>51</v>
      </c>
      <c r="B119" s="16"/>
      <c r="C119" s="12"/>
      <c r="D119" s="16"/>
      <c r="E119" s="15"/>
      <c r="F119" s="42"/>
      <c r="G119" s="36"/>
      <c r="H119" s="18">
        <f t="shared" si="3"/>
        <v>0</v>
      </c>
      <c r="I119" s="35"/>
      <c r="J119" s="19"/>
    </row>
    <row r="120" spans="1:10" ht="36" customHeight="1" x14ac:dyDescent="0.25">
      <c r="A120" s="10">
        <v>52</v>
      </c>
      <c r="B120" s="16"/>
      <c r="C120" s="12"/>
      <c r="D120" s="17"/>
      <c r="E120" s="15"/>
      <c r="F120" s="42"/>
      <c r="G120" s="36"/>
      <c r="H120" s="18">
        <f t="shared" si="3"/>
        <v>0</v>
      </c>
      <c r="I120" s="35"/>
      <c r="J120" s="19"/>
    </row>
    <row r="121" spans="1:10" ht="36" customHeight="1" x14ac:dyDescent="0.25">
      <c r="A121" s="10">
        <v>53</v>
      </c>
      <c r="B121" s="16"/>
      <c r="C121" s="12"/>
      <c r="D121" s="16"/>
      <c r="E121" s="15"/>
      <c r="F121" s="42"/>
      <c r="G121" s="36"/>
      <c r="H121" s="18">
        <f t="shared" si="3"/>
        <v>0</v>
      </c>
      <c r="I121" s="35"/>
      <c r="J121" s="19"/>
    </row>
    <row r="122" spans="1:10" ht="36" customHeight="1" x14ac:dyDescent="0.25">
      <c r="A122" s="10">
        <v>54</v>
      </c>
      <c r="B122" s="16"/>
      <c r="C122" s="12"/>
      <c r="D122" s="17"/>
      <c r="E122" s="15"/>
      <c r="F122" s="42"/>
      <c r="G122" s="36"/>
      <c r="H122" s="18">
        <f t="shared" si="3"/>
        <v>0</v>
      </c>
      <c r="I122" s="35"/>
      <c r="J122" s="19"/>
    </row>
    <row r="123" spans="1:10" ht="36" customHeight="1" x14ac:dyDescent="0.25">
      <c r="A123" s="10">
        <v>55</v>
      </c>
      <c r="B123" s="16"/>
      <c r="C123" s="12"/>
      <c r="D123" s="16"/>
      <c r="E123" s="15"/>
      <c r="F123" s="42"/>
      <c r="G123" s="36"/>
      <c r="H123" s="18">
        <f t="shared" si="3"/>
        <v>0</v>
      </c>
      <c r="I123" s="35"/>
      <c r="J123" s="19"/>
    </row>
    <row r="124" spans="1:10" ht="36" customHeight="1" x14ac:dyDescent="0.25">
      <c r="A124" s="10">
        <v>56</v>
      </c>
      <c r="B124" s="16"/>
      <c r="C124" s="12"/>
      <c r="D124" s="17"/>
      <c r="E124" s="15"/>
      <c r="F124" s="42"/>
      <c r="G124" s="36"/>
      <c r="H124" s="18">
        <f t="shared" si="3"/>
        <v>0</v>
      </c>
      <c r="I124" s="35"/>
      <c r="J124" s="19"/>
    </row>
    <row r="125" spans="1:10" ht="36" customHeight="1" x14ac:dyDescent="0.25">
      <c r="A125" s="10">
        <v>57</v>
      </c>
      <c r="B125" s="16"/>
      <c r="C125" s="12"/>
      <c r="D125" s="16"/>
      <c r="E125" s="15"/>
      <c r="F125" s="42"/>
      <c r="G125" s="36"/>
      <c r="H125" s="18">
        <f t="shared" si="3"/>
        <v>0</v>
      </c>
      <c r="I125" s="35"/>
      <c r="J125" s="19"/>
    </row>
    <row r="126" spans="1:10" ht="36" customHeight="1" x14ac:dyDescent="0.25">
      <c r="A126" s="10">
        <v>58</v>
      </c>
      <c r="B126" s="16"/>
      <c r="C126" s="12"/>
      <c r="D126" s="17"/>
      <c r="E126" s="15"/>
      <c r="F126" s="42"/>
      <c r="G126" s="36"/>
      <c r="H126" s="18">
        <f t="shared" si="3"/>
        <v>0</v>
      </c>
      <c r="I126" s="35"/>
      <c r="J126" s="19"/>
    </row>
    <row r="127" spans="1:10" ht="36" customHeight="1" x14ac:dyDescent="0.25">
      <c r="A127" s="10">
        <v>59</v>
      </c>
      <c r="B127" s="16"/>
      <c r="C127" s="12"/>
      <c r="D127" s="16"/>
      <c r="E127" s="15"/>
      <c r="F127" s="42"/>
      <c r="G127" s="36"/>
      <c r="H127" s="18">
        <f t="shared" si="3"/>
        <v>0</v>
      </c>
      <c r="I127" s="35"/>
      <c r="J127" s="19"/>
    </row>
    <row r="128" spans="1:10" ht="36" customHeight="1" thickBot="1" x14ac:dyDescent="0.3">
      <c r="A128" s="10">
        <v>60</v>
      </c>
      <c r="B128" s="16"/>
      <c r="C128" s="12"/>
      <c r="D128" s="17"/>
      <c r="E128" s="15"/>
      <c r="F128" s="42"/>
      <c r="G128" s="36"/>
      <c r="H128" s="18">
        <f t="shared" si="3"/>
        <v>0</v>
      </c>
      <c r="I128" s="35"/>
      <c r="J128" s="19"/>
    </row>
    <row r="129" spans="1:10" ht="35.25" customHeight="1" thickBot="1" x14ac:dyDescent="0.3">
      <c r="A129" s="171"/>
      <c r="B129" s="172"/>
      <c r="C129" s="92"/>
      <c r="D129" s="78"/>
      <c r="E129" s="78"/>
      <c r="F129" s="78"/>
      <c r="G129" s="78"/>
      <c r="H129" s="171" t="s">
        <v>60</v>
      </c>
      <c r="I129" s="172"/>
      <c r="J129" s="59">
        <f>SUM(Table1468133236[Amount 
Paid by SOS Pilot])</f>
        <v>0</v>
      </c>
    </row>
    <row r="147" spans="1:10" ht="36" customHeight="1" x14ac:dyDescent="0.25">
      <c r="A147" s="164" t="s">
        <v>9</v>
      </c>
      <c r="B147" s="164"/>
      <c r="C147" s="64" t="s">
        <v>67</v>
      </c>
      <c r="D147" s="61" t="s">
        <v>68</v>
      </c>
    </row>
    <row r="148" spans="1:10" ht="36" customHeight="1" x14ac:dyDescent="0.25">
      <c r="A148" s="164"/>
      <c r="B148" s="164"/>
      <c r="C148" s="54">
        <f>'Back Up Summary'!G7</f>
        <v>0</v>
      </c>
      <c r="D148" s="54">
        <f>'Back Up Summary'!H7</f>
        <v>0</v>
      </c>
      <c r="E148" s="21"/>
      <c r="F148" s="21"/>
      <c r="G148" s="21"/>
      <c r="H148" s="33"/>
      <c r="I148" s="33"/>
      <c r="J148" s="33"/>
    </row>
    <row r="149" spans="1:10" s="8" customFormat="1" ht="36" customHeight="1" x14ac:dyDescent="0.25">
      <c r="A149" s="161" t="s">
        <v>7</v>
      </c>
      <c r="B149" s="162"/>
      <c r="C149" s="185">
        <f>C9</f>
        <v>0</v>
      </c>
      <c r="D149" s="185"/>
      <c r="E149" s="21"/>
      <c r="F149" s="21"/>
      <c r="G149" s="21"/>
      <c r="H149" s="25"/>
      <c r="I149" s="25"/>
      <c r="J149" s="25"/>
    </row>
    <row r="150" spans="1:10" s="8" customFormat="1" ht="29.25" customHeight="1" x14ac:dyDescent="0.25">
      <c r="A150" s="161" t="s">
        <v>8</v>
      </c>
      <c r="B150" s="162"/>
      <c r="C150" s="185">
        <f>C10</f>
        <v>0</v>
      </c>
      <c r="D150" s="185"/>
      <c r="E150" s="21"/>
      <c r="F150" s="21"/>
      <c r="G150" s="21"/>
      <c r="H150" s="25"/>
      <c r="I150" s="25"/>
      <c r="J150" s="25"/>
    </row>
    <row r="151" spans="1:10" s="8" customFormat="1" ht="29.25" customHeight="1" x14ac:dyDescent="0.25">
      <c r="A151" s="22"/>
      <c r="B151" s="34"/>
      <c r="C151" s="32"/>
      <c r="D151" s="22"/>
      <c r="E151" s="22"/>
      <c r="F151" s="22"/>
      <c r="G151" s="22"/>
      <c r="H151" s="23"/>
      <c r="I151" s="20"/>
      <c r="J151" s="20"/>
    </row>
    <row r="152" spans="1:10" ht="63" x14ac:dyDescent="0.25">
      <c r="A152" s="122" t="s">
        <v>0</v>
      </c>
      <c r="B152" s="123" t="s">
        <v>1</v>
      </c>
      <c r="C152" s="123" t="s">
        <v>12</v>
      </c>
      <c r="D152" s="123" t="s">
        <v>3</v>
      </c>
      <c r="E152" s="123" t="s">
        <v>2</v>
      </c>
      <c r="F152" s="123" t="s">
        <v>13</v>
      </c>
      <c r="G152" s="123" t="s">
        <v>4</v>
      </c>
      <c r="H152" s="124" t="s">
        <v>87</v>
      </c>
      <c r="I152" s="123" t="s">
        <v>88</v>
      </c>
      <c r="J152" s="125" t="s">
        <v>10</v>
      </c>
    </row>
    <row r="153" spans="1:10" ht="67.5" x14ac:dyDescent="0.25">
      <c r="A153" s="120"/>
      <c r="B153" s="128" t="s">
        <v>98</v>
      </c>
      <c r="C153" s="128" t="s">
        <v>78</v>
      </c>
      <c r="D153" s="128" t="s">
        <v>79</v>
      </c>
      <c r="E153" s="129" t="s">
        <v>80</v>
      </c>
      <c r="F153" s="128" t="s">
        <v>99</v>
      </c>
      <c r="G153" s="130" t="s">
        <v>81</v>
      </c>
      <c r="H153" s="121" t="s">
        <v>84</v>
      </c>
      <c r="I153" s="131" t="s">
        <v>83</v>
      </c>
      <c r="J153" s="129" t="s">
        <v>85</v>
      </c>
    </row>
    <row r="154" spans="1:10" ht="36" customHeight="1" x14ac:dyDescent="0.25">
      <c r="A154" s="10">
        <v>61</v>
      </c>
      <c r="B154" s="16"/>
      <c r="C154" s="12"/>
      <c r="D154" s="16"/>
      <c r="E154" s="15"/>
      <c r="F154" s="42"/>
      <c r="G154" s="36"/>
      <c r="H154" s="18">
        <f>IFERROR(I17/G154,0)</f>
        <v>0</v>
      </c>
      <c r="I154" s="117"/>
      <c r="J154" s="19"/>
    </row>
    <row r="155" spans="1:10" ht="36" customHeight="1" x14ac:dyDescent="0.25">
      <c r="A155" s="10">
        <v>62</v>
      </c>
      <c r="B155" s="16"/>
      <c r="C155" s="12"/>
      <c r="D155" s="17"/>
      <c r="E155" s="15"/>
      <c r="F155" s="42"/>
      <c r="G155" s="36"/>
      <c r="H155" s="18">
        <f>IFERROR(I18/G155,0)</f>
        <v>0</v>
      </c>
      <c r="I155" s="117"/>
      <c r="J155" s="19"/>
    </row>
    <row r="156" spans="1:10" ht="36" customHeight="1" x14ac:dyDescent="0.25">
      <c r="A156" s="10">
        <v>63</v>
      </c>
      <c r="B156" s="16"/>
      <c r="C156" s="12"/>
      <c r="D156" s="16"/>
      <c r="E156" s="15"/>
      <c r="F156" s="42"/>
      <c r="G156" s="36"/>
      <c r="H156" s="18">
        <f>IFERROR(I19/G156,0)</f>
        <v>0</v>
      </c>
      <c r="I156" s="117"/>
      <c r="J156" s="19"/>
    </row>
    <row r="157" spans="1:10" ht="36" customHeight="1" x14ac:dyDescent="0.25">
      <c r="A157" s="10">
        <v>64</v>
      </c>
      <c r="B157" s="16"/>
      <c r="C157" s="12"/>
      <c r="D157" s="17"/>
      <c r="E157" s="15"/>
      <c r="F157" s="42"/>
      <c r="G157" s="36"/>
      <c r="H157" s="18">
        <f t="shared" ref="H157:H173" si="4">IFERROR(I157/G157,0)</f>
        <v>0</v>
      </c>
      <c r="I157" s="35"/>
      <c r="J157" s="19"/>
    </row>
    <row r="158" spans="1:10" ht="36" customHeight="1" x14ac:dyDescent="0.25">
      <c r="A158" s="10">
        <v>65</v>
      </c>
      <c r="B158" s="16"/>
      <c r="C158" s="12"/>
      <c r="D158" s="16"/>
      <c r="E158" s="15"/>
      <c r="F158" s="42"/>
      <c r="G158" s="36"/>
      <c r="H158" s="18">
        <f t="shared" si="4"/>
        <v>0</v>
      </c>
      <c r="I158" s="35"/>
      <c r="J158" s="19"/>
    </row>
    <row r="159" spans="1:10" ht="36" customHeight="1" x14ac:dyDescent="0.25">
      <c r="A159" s="10">
        <v>66</v>
      </c>
      <c r="B159" s="16"/>
      <c r="C159" s="12"/>
      <c r="D159" s="17"/>
      <c r="E159" s="15"/>
      <c r="F159" s="42"/>
      <c r="G159" s="36"/>
      <c r="H159" s="18">
        <f t="shared" si="4"/>
        <v>0</v>
      </c>
      <c r="I159" s="35"/>
      <c r="J159" s="19"/>
    </row>
    <row r="160" spans="1:10" ht="36" customHeight="1" x14ac:dyDescent="0.25">
      <c r="A160" s="10">
        <v>67</v>
      </c>
      <c r="B160" s="16"/>
      <c r="C160" s="12"/>
      <c r="D160" s="16"/>
      <c r="E160" s="15"/>
      <c r="F160" s="42"/>
      <c r="G160" s="36"/>
      <c r="H160" s="18">
        <f t="shared" si="4"/>
        <v>0</v>
      </c>
      <c r="I160" s="35"/>
      <c r="J160" s="19"/>
    </row>
    <row r="161" spans="1:10" ht="36" customHeight="1" x14ac:dyDescent="0.25">
      <c r="A161" s="10">
        <v>68</v>
      </c>
      <c r="B161" s="16"/>
      <c r="C161" s="12"/>
      <c r="D161" s="17"/>
      <c r="E161" s="15"/>
      <c r="F161" s="42"/>
      <c r="G161" s="36"/>
      <c r="H161" s="18">
        <f t="shared" si="4"/>
        <v>0</v>
      </c>
      <c r="I161" s="35"/>
      <c r="J161" s="19"/>
    </row>
    <row r="162" spans="1:10" ht="36" customHeight="1" x14ac:dyDescent="0.25">
      <c r="A162" s="10">
        <v>69</v>
      </c>
      <c r="B162" s="16"/>
      <c r="C162" s="12"/>
      <c r="D162" s="16"/>
      <c r="E162" s="15"/>
      <c r="F162" s="42"/>
      <c r="G162" s="36"/>
      <c r="H162" s="18">
        <f t="shared" si="4"/>
        <v>0</v>
      </c>
      <c r="I162" s="35"/>
      <c r="J162" s="19"/>
    </row>
    <row r="163" spans="1:10" ht="36" customHeight="1" x14ac:dyDescent="0.25">
      <c r="A163" s="10">
        <v>70</v>
      </c>
      <c r="B163" s="16"/>
      <c r="C163" s="12"/>
      <c r="D163" s="17"/>
      <c r="E163" s="15"/>
      <c r="F163" s="42"/>
      <c r="G163" s="36"/>
      <c r="H163" s="18">
        <f t="shared" si="4"/>
        <v>0</v>
      </c>
      <c r="I163" s="35"/>
      <c r="J163" s="19"/>
    </row>
    <row r="164" spans="1:10" ht="36" customHeight="1" x14ac:dyDescent="0.25">
      <c r="A164" s="10">
        <v>71</v>
      </c>
      <c r="B164" s="16"/>
      <c r="C164" s="12"/>
      <c r="D164" s="16"/>
      <c r="E164" s="15"/>
      <c r="F164" s="42"/>
      <c r="G164" s="36"/>
      <c r="H164" s="18">
        <f t="shared" si="4"/>
        <v>0</v>
      </c>
      <c r="I164" s="35"/>
      <c r="J164" s="19"/>
    </row>
    <row r="165" spans="1:10" ht="36" customHeight="1" x14ac:dyDescent="0.25">
      <c r="A165" s="10">
        <v>72</v>
      </c>
      <c r="B165" s="16"/>
      <c r="C165" s="12"/>
      <c r="D165" s="17"/>
      <c r="E165" s="15"/>
      <c r="F165" s="42"/>
      <c r="G165" s="36"/>
      <c r="H165" s="18">
        <f t="shared" si="4"/>
        <v>0</v>
      </c>
      <c r="I165" s="35"/>
      <c r="J165" s="19"/>
    </row>
    <row r="166" spans="1:10" ht="36" customHeight="1" x14ac:dyDescent="0.25">
      <c r="A166" s="10">
        <v>73</v>
      </c>
      <c r="B166" s="16"/>
      <c r="C166" s="12"/>
      <c r="D166" s="16"/>
      <c r="E166" s="15"/>
      <c r="F166" s="42"/>
      <c r="G166" s="36"/>
      <c r="H166" s="18">
        <f t="shared" si="4"/>
        <v>0</v>
      </c>
      <c r="I166" s="35"/>
      <c r="J166" s="19"/>
    </row>
    <row r="167" spans="1:10" ht="36" customHeight="1" x14ac:dyDescent="0.25">
      <c r="A167" s="10">
        <v>74</v>
      </c>
      <c r="B167" s="16"/>
      <c r="C167" s="12"/>
      <c r="D167" s="17"/>
      <c r="E167" s="15"/>
      <c r="F167" s="42"/>
      <c r="G167" s="36"/>
      <c r="H167" s="18">
        <f t="shared" si="4"/>
        <v>0</v>
      </c>
      <c r="I167" s="35"/>
      <c r="J167" s="19"/>
    </row>
    <row r="168" spans="1:10" ht="36" customHeight="1" x14ac:dyDescent="0.25">
      <c r="A168" s="10">
        <v>75</v>
      </c>
      <c r="B168" s="16"/>
      <c r="C168" s="12"/>
      <c r="D168" s="16"/>
      <c r="E168" s="15"/>
      <c r="F168" s="42"/>
      <c r="G168" s="36"/>
      <c r="H168" s="18">
        <f t="shared" si="4"/>
        <v>0</v>
      </c>
      <c r="I168" s="35"/>
      <c r="J168" s="19"/>
    </row>
    <row r="169" spans="1:10" ht="36" customHeight="1" x14ac:dyDescent="0.25">
      <c r="A169" s="10">
        <v>76</v>
      </c>
      <c r="B169" s="16"/>
      <c r="C169" s="12"/>
      <c r="D169" s="17"/>
      <c r="E169" s="15"/>
      <c r="F169" s="42"/>
      <c r="G169" s="36"/>
      <c r="H169" s="18">
        <f t="shared" si="4"/>
        <v>0</v>
      </c>
      <c r="I169" s="35"/>
      <c r="J169" s="19"/>
    </row>
    <row r="170" spans="1:10" ht="36" customHeight="1" x14ac:dyDescent="0.25">
      <c r="A170" s="10">
        <v>77</v>
      </c>
      <c r="B170" s="16"/>
      <c r="C170" s="12"/>
      <c r="D170" s="16"/>
      <c r="E170" s="15"/>
      <c r="F170" s="42"/>
      <c r="G170" s="36"/>
      <c r="H170" s="18">
        <f t="shared" si="4"/>
        <v>0</v>
      </c>
      <c r="I170" s="35"/>
      <c r="J170" s="19"/>
    </row>
    <row r="171" spans="1:10" ht="36" customHeight="1" x14ac:dyDescent="0.25">
      <c r="A171" s="10">
        <v>78</v>
      </c>
      <c r="B171" s="16"/>
      <c r="C171" s="12"/>
      <c r="D171" s="17"/>
      <c r="E171" s="15"/>
      <c r="F171" s="42"/>
      <c r="G171" s="36"/>
      <c r="H171" s="18">
        <f t="shared" si="4"/>
        <v>0</v>
      </c>
      <c r="I171" s="35"/>
      <c r="J171" s="19"/>
    </row>
    <row r="172" spans="1:10" ht="36" customHeight="1" x14ac:dyDescent="0.25">
      <c r="A172" s="10">
        <v>79</v>
      </c>
      <c r="B172" s="16"/>
      <c r="C172" s="12"/>
      <c r="D172" s="16"/>
      <c r="E172" s="15"/>
      <c r="F172" s="42"/>
      <c r="G172" s="36"/>
      <c r="H172" s="18">
        <f t="shared" si="4"/>
        <v>0</v>
      </c>
      <c r="I172" s="35"/>
      <c r="J172" s="19"/>
    </row>
    <row r="173" spans="1:10" ht="36" customHeight="1" x14ac:dyDescent="0.25">
      <c r="A173" s="10">
        <v>80</v>
      </c>
      <c r="B173" s="16"/>
      <c r="C173" s="12"/>
      <c r="D173" s="17"/>
      <c r="E173" s="15"/>
      <c r="F173" s="42"/>
      <c r="G173" s="36"/>
      <c r="H173" s="18">
        <f t="shared" si="4"/>
        <v>0</v>
      </c>
      <c r="I173" s="35"/>
      <c r="J173" s="19"/>
    </row>
    <row r="174" spans="1:10" ht="36" customHeight="1" thickBot="1" x14ac:dyDescent="0.3">
      <c r="A174" s="183"/>
      <c r="B174" s="184"/>
      <c r="C174" s="96"/>
      <c r="D174" s="97"/>
      <c r="E174" s="98"/>
      <c r="F174" s="98"/>
      <c r="G174" s="98"/>
      <c r="H174" s="177" t="s">
        <v>61</v>
      </c>
      <c r="I174" s="178"/>
      <c r="J174" s="102">
        <f>SUM(Table146813323337[Amount 
Paid by SOS Pilot])</f>
        <v>0</v>
      </c>
    </row>
    <row r="175" spans="1:10" ht="31.5" customHeight="1" x14ac:dyDescent="0.25">
      <c r="A175" s="181"/>
      <c r="B175" s="182"/>
      <c r="C175" s="99"/>
      <c r="D175" s="100"/>
      <c r="E175" s="100"/>
      <c r="F175" s="100"/>
      <c r="G175" s="100"/>
      <c r="H175" s="179" t="s">
        <v>89</v>
      </c>
      <c r="I175" s="180"/>
      <c r="J175" s="101">
        <f>SUM(J174,J129,J79,J35)</f>
        <v>0</v>
      </c>
    </row>
  </sheetData>
  <sheetProtection algorithmName="SHA-512" hashValue="Fxe23zjue6MMlIwUr42LAd88qaHVWlUXkcFK3J6Vxdz8/dxDzSgnYAuy92oQhQivLvi30LM9WlENpyQ3DEj0AA==" saltValue="5o4JHlpD4HZb55apjSGNYQ==" spinCount="100000" sheet="1" objects="1" scenarios="1"/>
  <mergeCells count="39">
    <mergeCell ref="H174:I174"/>
    <mergeCell ref="H175:I175"/>
    <mergeCell ref="A175:B175"/>
    <mergeCell ref="A174:B174"/>
    <mergeCell ref="A105:B105"/>
    <mergeCell ref="C105:D105"/>
    <mergeCell ref="A129:B129"/>
    <mergeCell ref="H129:I129"/>
    <mergeCell ref="A149:B149"/>
    <mergeCell ref="C149:D149"/>
    <mergeCell ref="A150:B150"/>
    <mergeCell ref="C150:D150"/>
    <mergeCell ref="A147:B148"/>
    <mergeCell ref="H11:J11"/>
    <mergeCell ref="A11:B11"/>
    <mergeCell ref="C11:D11"/>
    <mergeCell ref="A104:B104"/>
    <mergeCell ref="C104:D104"/>
    <mergeCell ref="A79:B79"/>
    <mergeCell ref="H79:I79"/>
    <mergeCell ref="A35:B35"/>
    <mergeCell ref="A54:B54"/>
    <mergeCell ref="C54:D54"/>
    <mergeCell ref="A55:B55"/>
    <mergeCell ref="C55:D55"/>
    <mergeCell ref="H35:I35"/>
    <mergeCell ref="A52:B53"/>
    <mergeCell ref="A102:B103"/>
    <mergeCell ref="A9:B9"/>
    <mergeCell ref="C9:D9"/>
    <mergeCell ref="A10:B10"/>
    <mergeCell ref="C10:D10"/>
    <mergeCell ref="A7:B8"/>
    <mergeCell ref="H10:J10"/>
    <mergeCell ref="H2:J2"/>
    <mergeCell ref="H3:I3"/>
    <mergeCell ref="H4:I4"/>
    <mergeCell ref="H7:J7"/>
    <mergeCell ref="H8:I8"/>
  </mergeCells>
  <dataValidations count="1">
    <dataValidation type="list" allowBlank="1" showInputMessage="1" showErrorMessage="1" sqref="B15:B34 B59:B78 B109:B128 B154:B173">
      <formula1>"Salaries and Benefits, Shelter Insurance, Shelter Maintenance, Shelter Rent, Shelter Supplies, Shelter Utilities, Shelter Food, Other"</formula1>
    </dataValidation>
  </dataValidations>
  <pageMargins left="0.7" right="0.7" top="0.75" bottom="0.75" header="0.3" footer="0.3"/>
  <pageSetup scale="55" fitToHeight="0" orientation="portrait" r:id="rId1"/>
  <headerFooter scaleWithDoc="0">
    <oddHeader xml:space="preserve">&amp;L&amp;G&amp;C&amp;"-,Bold"&amp;10Shelter Operations Support - Pilot Program
Operating Expense Detail&amp;R&amp;8SOS Pilot - 106
</oddHeader>
    <oddFooter>&amp;R&amp;8&amp;P</oddFooter>
  </headerFooter>
  <ignoredErrors>
    <ignoredError sqref="A59" calculatedColumn="1"/>
  </ignoredErrors>
  <legacyDrawingHF r:id="rId2"/>
  <tableParts count="4">
    <tablePart r:id="rId3"/>
    <tablePart r:id="rId4"/>
    <tablePart r:id="rId5"/>
    <tablePart r:id="rId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tint="-0.249977111117893"/>
  </sheetPr>
  <dimension ref="A5:L306"/>
  <sheetViews>
    <sheetView showGridLines="0" showRuler="0" view="pageLayout" zoomScaleNormal="90" zoomScaleSheetLayoutView="100" workbookViewId="0">
      <selection activeCell="H202" sqref="H202"/>
    </sheetView>
  </sheetViews>
  <sheetFormatPr defaultColWidth="2.42578125" defaultRowHeight="15" x14ac:dyDescent="0.25"/>
  <cols>
    <col min="1" max="1" width="4.85546875" style="6" customWidth="1"/>
    <col min="2" max="2" width="17.5703125" style="1" customWidth="1"/>
    <col min="3" max="3" width="16.42578125" style="14" customWidth="1"/>
    <col min="4" max="4" width="14.7109375" style="6" customWidth="1"/>
    <col min="5" max="5" width="10.28515625" style="6" customWidth="1"/>
    <col min="6" max="6" width="22.42578125" style="6" customWidth="1"/>
    <col min="7" max="7" width="11.7109375" style="6" customWidth="1"/>
    <col min="8" max="8" width="10.42578125" style="7" customWidth="1"/>
    <col min="9" max="9" width="19" style="1" customWidth="1"/>
    <col min="10" max="10" width="27.85546875" style="1" customWidth="1"/>
    <col min="11" max="11" width="2.42578125" style="1"/>
    <col min="12" max="12" width="16.7109375" style="1" customWidth="1"/>
    <col min="13" max="16384" width="2.42578125" style="1"/>
  </cols>
  <sheetData>
    <row r="5" spans="1:12" x14ac:dyDescent="0.25">
      <c r="I5" s="62"/>
    </row>
    <row r="6" spans="1:12" x14ac:dyDescent="0.25">
      <c r="A6" s="164" t="s">
        <v>9</v>
      </c>
      <c r="B6" s="164"/>
      <c r="C6" s="64" t="s">
        <v>67</v>
      </c>
      <c r="D6" s="61" t="s">
        <v>68</v>
      </c>
    </row>
    <row r="7" spans="1:12" s="8" customFormat="1" ht="27.75" customHeight="1" x14ac:dyDescent="0.25">
      <c r="A7" s="164"/>
      <c r="B7" s="164"/>
      <c r="C7" s="55">
        <f>'Back Up Summary'!G7</f>
        <v>0</v>
      </c>
      <c r="D7" s="55">
        <f>'Back Up Summary'!H7</f>
        <v>0</v>
      </c>
      <c r="E7" s="20"/>
      <c r="F7" s="20"/>
      <c r="G7" s="193"/>
      <c r="H7" s="193"/>
      <c r="I7" s="38"/>
    </row>
    <row r="8" spans="1:12" s="8" customFormat="1" ht="27.75" customHeight="1" x14ac:dyDescent="0.25">
      <c r="A8" s="161" t="s">
        <v>7</v>
      </c>
      <c r="B8" s="162"/>
      <c r="C8" s="163">
        <f>'Back Up Summary'!H10</f>
        <v>0</v>
      </c>
      <c r="D8" s="163"/>
      <c r="E8" s="20"/>
      <c r="F8" s="21"/>
      <c r="G8" s="194"/>
      <c r="H8" s="194"/>
      <c r="I8" s="39"/>
      <c r="J8" s="37"/>
    </row>
    <row r="9" spans="1:12" s="8" customFormat="1" ht="27" customHeight="1" x14ac:dyDescent="0.25">
      <c r="A9" s="161" t="s">
        <v>8</v>
      </c>
      <c r="B9" s="162"/>
      <c r="C9" s="163">
        <f>'Back Up Summary'!H11</f>
        <v>0</v>
      </c>
      <c r="D9" s="163"/>
      <c r="E9" s="21"/>
      <c r="F9" s="21"/>
      <c r="H9" s="156" t="s">
        <v>11</v>
      </c>
      <c r="I9" s="156"/>
      <c r="J9" s="156"/>
    </row>
    <row r="10" spans="1:12" s="8" customFormat="1" ht="46.5" customHeight="1" x14ac:dyDescent="0.25">
      <c r="A10" s="161" t="s">
        <v>57</v>
      </c>
      <c r="B10" s="162"/>
      <c r="C10" s="167">
        <f>SUM(J162)</f>
        <v>0</v>
      </c>
      <c r="D10" s="167"/>
      <c r="E10" s="21"/>
      <c r="F10" s="21"/>
      <c r="H10" s="165" t="s">
        <v>95</v>
      </c>
      <c r="I10" s="166"/>
      <c r="J10" s="166"/>
    </row>
    <row r="11" spans="1:12" s="8" customFormat="1" ht="15.75" x14ac:dyDescent="0.25">
      <c r="A11" s="22"/>
      <c r="B11" s="34"/>
      <c r="C11" s="32"/>
      <c r="D11" s="22"/>
      <c r="E11" s="22"/>
      <c r="F11" s="22"/>
      <c r="G11" s="22"/>
      <c r="H11" s="23"/>
      <c r="I11" s="20"/>
      <c r="J11" s="20"/>
    </row>
    <row r="12" spans="1:12" s="3" customFormat="1" ht="47.25" x14ac:dyDescent="0.25">
      <c r="A12" s="122" t="s">
        <v>0</v>
      </c>
      <c r="B12" s="123" t="s">
        <v>1</v>
      </c>
      <c r="C12" s="123" t="s">
        <v>12</v>
      </c>
      <c r="D12" s="123" t="s">
        <v>3</v>
      </c>
      <c r="E12" s="123" t="s">
        <v>2</v>
      </c>
      <c r="F12" s="123" t="s">
        <v>13</v>
      </c>
      <c r="G12" s="123" t="s">
        <v>4</v>
      </c>
      <c r="H12" s="124" t="s">
        <v>90</v>
      </c>
      <c r="I12" s="123" t="s">
        <v>88</v>
      </c>
      <c r="J12" s="125" t="s">
        <v>10</v>
      </c>
      <c r="L12" s="4"/>
    </row>
    <row r="13" spans="1:12" s="3" customFormat="1" ht="89.25" x14ac:dyDescent="0.25">
      <c r="A13" s="113"/>
      <c r="B13" s="136" t="s">
        <v>98</v>
      </c>
      <c r="C13" s="136" t="s">
        <v>78</v>
      </c>
      <c r="D13" s="136" t="s">
        <v>79</v>
      </c>
      <c r="E13" s="137" t="s">
        <v>80</v>
      </c>
      <c r="F13" s="136" t="s">
        <v>99</v>
      </c>
      <c r="G13" s="138" t="s">
        <v>81</v>
      </c>
      <c r="H13" s="111" t="s">
        <v>84</v>
      </c>
      <c r="I13" s="139" t="s">
        <v>83</v>
      </c>
      <c r="J13" s="137" t="s">
        <v>96</v>
      </c>
      <c r="L13" s="4"/>
    </row>
    <row r="14" spans="1:12" ht="33" customHeight="1" x14ac:dyDescent="0.25">
      <c r="A14" s="43">
        <v>1</v>
      </c>
      <c r="B14" s="42"/>
      <c r="C14" s="12"/>
      <c r="D14" s="16"/>
      <c r="E14" s="15"/>
      <c r="F14" s="42"/>
      <c r="G14" s="36">
        <v>0</v>
      </c>
      <c r="H14" s="18">
        <f t="shared" ref="H14:H33" si="0">IFERROR(I14/G14,0)</f>
        <v>0</v>
      </c>
      <c r="I14" s="35">
        <v>0</v>
      </c>
      <c r="J14" s="19"/>
    </row>
    <row r="15" spans="1:12" ht="33" customHeight="1" x14ac:dyDescent="0.25">
      <c r="A15" s="43">
        <f>A14+1</f>
        <v>2</v>
      </c>
      <c r="B15" s="42"/>
      <c r="C15" s="12"/>
      <c r="D15" s="17"/>
      <c r="E15" s="15"/>
      <c r="F15" s="42"/>
      <c r="G15" s="36">
        <v>0</v>
      </c>
      <c r="H15" s="18">
        <f t="shared" si="0"/>
        <v>0</v>
      </c>
      <c r="I15" s="35">
        <v>0</v>
      </c>
      <c r="J15" s="19"/>
    </row>
    <row r="16" spans="1:12" ht="33" customHeight="1" x14ac:dyDescent="0.25">
      <c r="A16" s="43">
        <f t="shared" ref="A16:A33" si="1">A15+1</f>
        <v>3</v>
      </c>
      <c r="B16" s="42"/>
      <c r="C16" s="12"/>
      <c r="D16" s="17"/>
      <c r="E16" s="15"/>
      <c r="F16" s="42"/>
      <c r="G16" s="36">
        <v>0</v>
      </c>
      <c r="H16" s="18">
        <f t="shared" si="0"/>
        <v>0</v>
      </c>
      <c r="I16" s="35">
        <v>0</v>
      </c>
      <c r="J16" s="19"/>
    </row>
    <row r="17" spans="1:10" ht="33" customHeight="1" x14ac:dyDescent="0.25">
      <c r="A17" s="43">
        <f t="shared" si="1"/>
        <v>4</v>
      </c>
      <c r="B17" s="42"/>
      <c r="C17" s="12"/>
      <c r="D17" s="17"/>
      <c r="E17" s="15"/>
      <c r="F17" s="42"/>
      <c r="G17" s="36">
        <v>0</v>
      </c>
      <c r="H17" s="18">
        <f t="shared" si="0"/>
        <v>0</v>
      </c>
      <c r="I17" s="35">
        <v>0</v>
      </c>
      <c r="J17" s="19"/>
    </row>
    <row r="18" spans="1:10" ht="33" customHeight="1" x14ac:dyDescent="0.25">
      <c r="A18" s="43">
        <f t="shared" si="1"/>
        <v>5</v>
      </c>
      <c r="B18" s="42"/>
      <c r="C18" s="12"/>
      <c r="D18" s="17"/>
      <c r="E18" s="15"/>
      <c r="F18" s="42"/>
      <c r="G18" s="36">
        <v>0</v>
      </c>
      <c r="H18" s="18">
        <f t="shared" si="0"/>
        <v>0</v>
      </c>
      <c r="I18" s="35">
        <v>0</v>
      </c>
      <c r="J18" s="19"/>
    </row>
    <row r="19" spans="1:10" ht="33" customHeight="1" x14ac:dyDescent="0.25">
      <c r="A19" s="43">
        <f t="shared" si="1"/>
        <v>6</v>
      </c>
      <c r="B19" s="42"/>
      <c r="C19" s="12"/>
      <c r="D19" s="17"/>
      <c r="E19" s="15"/>
      <c r="F19" s="42"/>
      <c r="G19" s="36">
        <v>0</v>
      </c>
      <c r="H19" s="18">
        <f t="shared" si="0"/>
        <v>0</v>
      </c>
      <c r="I19" s="35">
        <v>0</v>
      </c>
      <c r="J19" s="19"/>
    </row>
    <row r="20" spans="1:10" ht="33" customHeight="1" x14ac:dyDescent="0.25">
      <c r="A20" s="43">
        <f t="shared" si="1"/>
        <v>7</v>
      </c>
      <c r="B20" s="42"/>
      <c r="C20" s="12"/>
      <c r="D20" s="17"/>
      <c r="E20" s="15"/>
      <c r="F20" s="42"/>
      <c r="G20" s="36">
        <v>0</v>
      </c>
      <c r="H20" s="18">
        <f t="shared" si="0"/>
        <v>0</v>
      </c>
      <c r="I20" s="35">
        <v>0</v>
      </c>
      <c r="J20" s="19"/>
    </row>
    <row r="21" spans="1:10" ht="33" customHeight="1" x14ac:dyDescent="0.25">
      <c r="A21" s="43">
        <f t="shared" si="1"/>
        <v>8</v>
      </c>
      <c r="B21" s="42"/>
      <c r="C21" s="12"/>
      <c r="D21" s="17"/>
      <c r="E21" s="15"/>
      <c r="F21" s="42"/>
      <c r="G21" s="36">
        <v>0</v>
      </c>
      <c r="H21" s="18">
        <f t="shared" si="0"/>
        <v>0</v>
      </c>
      <c r="I21" s="35">
        <v>0</v>
      </c>
      <c r="J21" s="19"/>
    </row>
    <row r="22" spans="1:10" ht="33" customHeight="1" x14ac:dyDescent="0.25">
      <c r="A22" s="43">
        <f t="shared" si="1"/>
        <v>9</v>
      </c>
      <c r="B22" s="42"/>
      <c r="C22" s="12"/>
      <c r="D22" s="17"/>
      <c r="E22" s="15"/>
      <c r="F22" s="42"/>
      <c r="G22" s="36">
        <v>0</v>
      </c>
      <c r="H22" s="18">
        <f t="shared" si="0"/>
        <v>0</v>
      </c>
      <c r="I22" s="35">
        <v>0</v>
      </c>
      <c r="J22" s="19"/>
    </row>
    <row r="23" spans="1:10" ht="33" customHeight="1" x14ac:dyDescent="0.25">
      <c r="A23" s="43">
        <f t="shared" si="1"/>
        <v>10</v>
      </c>
      <c r="B23" s="42"/>
      <c r="C23" s="12"/>
      <c r="D23" s="17"/>
      <c r="E23" s="15"/>
      <c r="F23" s="42"/>
      <c r="G23" s="36">
        <v>0</v>
      </c>
      <c r="H23" s="18">
        <f t="shared" si="0"/>
        <v>0</v>
      </c>
      <c r="I23" s="35">
        <v>0</v>
      </c>
      <c r="J23" s="19"/>
    </row>
    <row r="24" spans="1:10" ht="33" customHeight="1" x14ac:dyDescent="0.25">
      <c r="A24" s="43">
        <f t="shared" si="1"/>
        <v>11</v>
      </c>
      <c r="B24" s="42"/>
      <c r="C24" s="12"/>
      <c r="D24" s="17"/>
      <c r="E24" s="15"/>
      <c r="F24" s="42"/>
      <c r="G24" s="36">
        <v>0</v>
      </c>
      <c r="H24" s="18">
        <f t="shared" si="0"/>
        <v>0</v>
      </c>
      <c r="I24" s="35">
        <v>0</v>
      </c>
      <c r="J24" s="19"/>
    </row>
    <row r="25" spans="1:10" ht="33" customHeight="1" x14ac:dyDescent="0.25">
      <c r="A25" s="43">
        <f t="shared" si="1"/>
        <v>12</v>
      </c>
      <c r="B25" s="42"/>
      <c r="C25" s="12"/>
      <c r="D25" s="17"/>
      <c r="E25" s="15"/>
      <c r="F25" s="42"/>
      <c r="G25" s="36">
        <v>0</v>
      </c>
      <c r="H25" s="18">
        <f t="shared" si="0"/>
        <v>0</v>
      </c>
      <c r="I25" s="35">
        <v>0</v>
      </c>
      <c r="J25" s="19"/>
    </row>
    <row r="26" spans="1:10" ht="33" customHeight="1" x14ac:dyDescent="0.25">
      <c r="A26" s="43">
        <f t="shared" si="1"/>
        <v>13</v>
      </c>
      <c r="B26" s="42"/>
      <c r="C26" s="12"/>
      <c r="D26" s="17"/>
      <c r="E26" s="15"/>
      <c r="F26" s="42"/>
      <c r="G26" s="36">
        <v>0</v>
      </c>
      <c r="H26" s="18">
        <f t="shared" si="0"/>
        <v>0</v>
      </c>
      <c r="I26" s="35">
        <v>0</v>
      </c>
      <c r="J26" s="19"/>
    </row>
    <row r="27" spans="1:10" ht="33" customHeight="1" x14ac:dyDescent="0.25">
      <c r="A27" s="43">
        <f t="shared" si="1"/>
        <v>14</v>
      </c>
      <c r="B27" s="42"/>
      <c r="C27" s="12"/>
      <c r="D27" s="17"/>
      <c r="E27" s="15"/>
      <c r="F27" s="42"/>
      <c r="G27" s="36">
        <v>0</v>
      </c>
      <c r="H27" s="18">
        <f t="shared" si="0"/>
        <v>0</v>
      </c>
      <c r="I27" s="35">
        <v>0</v>
      </c>
      <c r="J27" s="19"/>
    </row>
    <row r="28" spans="1:10" ht="33" customHeight="1" x14ac:dyDescent="0.25">
      <c r="A28" s="43">
        <f t="shared" si="1"/>
        <v>15</v>
      </c>
      <c r="B28" s="42"/>
      <c r="C28" s="12"/>
      <c r="D28" s="17"/>
      <c r="E28" s="15"/>
      <c r="F28" s="42"/>
      <c r="G28" s="36">
        <v>0</v>
      </c>
      <c r="H28" s="18">
        <f t="shared" si="0"/>
        <v>0</v>
      </c>
      <c r="I28" s="35">
        <v>0</v>
      </c>
      <c r="J28" s="19"/>
    </row>
    <row r="29" spans="1:10" ht="33" customHeight="1" x14ac:dyDescent="0.25">
      <c r="A29" s="43">
        <f t="shared" si="1"/>
        <v>16</v>
      </c>
      <c r="B29" s="42"/>
      <c r="C29" s="12"/>
      <c r="D29" s="17"/>
      <c r="E29" s="15"/>
      <c r="F29" s="42"/>
      <c r="G29" s="36">
        <v>0</v>
      </c>
      <c r="H29" s="18">
        <f t="shared" si="0"/>
        <v>0</v>
      </c>
      <c r="I29" s="35">
        <v>0</v>
      </c>
      <c r="J29" s="19"/>
    </row>
    <row r="30" spans="1:10" ht="33" customHeight="1" x14ac:dyDescent="0.25">
      <c r="A30" s="43">
        <f t="shared" si="1"/>
        <v>17</v>
      </c>
      <c r="B30" s="42"/>
      <c r="C30" s="12"/>
      <c r="D30" s="17"/>
      <c r="E30" s="15"/>
      <c r="F30" s="42"/>
      <c r="G30" s="36">
        <v>0</v>
      </c>
      <c r="H30" s="18">
        <f t="shared" si="0"/>
        <v>0</v>
      </c>
      <c r="I30" s="35">
        <v>0</v>
      </c>
      <c r="J30" s="19"/>
    </row>
    <row r="31" spans="1:10" ht="33" customHeight="1" x14ac:dyDescent="0.25">
      <c r="A31" s="43">
        <f t="shared" si="1"/>
        <v>18</v>
      </c>
      <c r="B31" s="42"/>
      <c r="C31" s="12"/>
      <c r="D31" s="17"/>
      <c r="E31" s="15"/>
      <c r="F31" s="42"/>
      <c r="G31" s="36">
        <v>0</v>
      </c>
      <c r="H31" s="18">
        <f t="shared" si="0"/>
        <v>0</v>
      </c>
      <c r="I31" s="35">
        <v>0</v>
      </c>
      <c r="J31" s="19"/>
    </row>
    <row r="32" spans="1:10" ht="33" customHeight="1" x14ac:dyDescent="0.25">
      <c r="A32" s="43">
        <f t="shared" si="1"/>
        <v>19</v>
      </c>
      <c r="B32" s="42"/>
      <c r="C32" s="12"/>
      <c r="D32" s="17"/>
      <c r="E32" s="15"/>
      <c r="F32" s="42"/>
      <c r="G32" s="36">
        <v>0</v>
      </c>
      <c r="H32" s="18">
        <f t="shared" si="0"/>
        <v>0</v>
      </c>
      <c r="I32" s="35">
        <v>0</v>
      </c>
      <c r="J32" s="19"/>
    </row>
    <row r="33" spans="1:10" ht="33" customHeight="1" thickBot="1" x14ac:dyDescent="0.3">
      <c r="A33" s="43">
        <f t="shared" si="1"/>
        <v>20</v>
      </c>
      <c r="B33" s="42"/>
      <c r="C33" s="12"/>
      <c r="D33" s="95"/>
      <c r="E33" s="15"/>
      <c r="F33" s="42"/>
      <c r="G33" s="36">
        <v>0</v>
      </c>
      <c r="H33" s="18">
        <f t="shared" si="0"/>
        <v>0</v>
      </c>
      <c r="I33" s="35">
        <v>0</v>
      </c>
      <c r="J33" s="19"/>
    </row>
    <row r="34" spans="1:10" ht="36" customHeight="1" thickBot="1" x14ac:dyDescent="0.3">
      <c r="A34" s="171"/>
      <c r="B34" s="172"/>
      <c r="C34" s="92"/>
      <c r="D34" s="93"/>
      <c r="E34" s="104"/>
      <c r="F34" s="57"/>
      <c r="G34" s="58"/>
      <c r="H34" s="189" t="s">
        <v>58</v>
      </c>
      <c r="I34" s="190"/>
      <c r="J34" s="59">
        <f>SUM(Table120[Amount 
Paid by SOS Pilot])</f>
        <v>0</v>
      </c>
    </row>
    <row r="35" spans="1:10" x14ac:dyDescent="0.25">
      <c r="A35" s="44"/>
      <c r="B35" s="45"/>
      <c r="C35" s="13"/>
      <c r="D35" s="5"/>
      <c r="E35" s="5"/>
      <c r="F35" s="48"/>
      <c r="G35" s="26"/>
      <c r="H35" s="26"/>
      <c r="I35" s="11"/>
      <c r="J35" s="2"/>
    </row>
    <row r="36" spans="1:10" x14ac:dyDescent="0.25">
      <c r="A36" s="44"/>
      <c r="B36" s="45"/>
      <c r="C36" s="13"/>
      <c r="D36" s="5"/>
      <c r="E36" s="5"/>
      <c r="F36" s="48"/>
      <c r="G36" s="26"/>
      <c r="H36" s="26"/>
      <c r="I36" s="11"/>
      <c r="J36" s="2"/>
    </row>
    <row r="37" spans="1:10" x14ac:dyDescent="0.25">
      <c r="A37" s="44"/>
      <c r="B37" s="45"/>
      <c r="C37" s="13"/>
      <c r="D37" s="5"/>
      <c r="E37" s="5"/>
      <c r="F37" s="48"/>
      <c r="G37" s="26"/>
      <c r="H37" s="26"/>
      <c r="I37" s="11"/>
      <c r="J37" s="2"/>
    </row>
    <row r="38" spans="1:10" x14ac:dyDescent="0.25">
      <c r="A38" s="44"/>
      <c r="B38" s="45"/>
      <c r="C38" s="13"/>
      <c r="D38" s="5"/>
      <c r="E38" s="5"/>
      <c r="F38" s="48"/>
      <c r="G38" s="26"/>
      <c r="H38" s="26"/>
      <c r="I38" s="11"/>
      <c r="J38" s="2"/>
    </row>
    <row r="39" spans="1:10" x14ac:dyDescent="0.25">
      <c r="A39" s="44"/>
      <c r="B39" s="45"/>
      <c r="C39" s="13"/>
      <c r="D39" s="5"/>
      <c r="E39" s="5"/>
      <c r="F39" s="48"/>
      <c r="G39" s="26"/>
      <c r="H39" s="26"/>
      <c r="I39" s="11"/>
      <c r="J39" s="2"/>
    </row>
    <row r="40" spans="1:10" x14ac:dyDescent="0.25">
      <c r="A40" s="44"/>
      <c r="B40" s="45"/>
      <c r="C40" s="13"/>
      <c r="D40" s="5"/>
      <c r="E40" s="5"/>
      <c r="F40" s="48"/>
      <c r="G40" s="26"/>
      <c r="H40" s="26"/>
      <c r="I40" s="11"/>
      <c r="J40" s="2"/>
    </row>
    <row r="41" spans="1:10" x14ac:dyDescent="0.25">
      <c r="A41" s="44"/>
      <c r="B41" s="45"/>
      <c r="C41" s="13"/>
      <c r="D41" s="5"/>
      <c r="E41" s="5"/>
      <c r="F41" s="48"/>
      <c r="G41" s="26"/>
      <c r="H41" s="26"/>
      <c r="I41" s="11"/>
      <c r="J41" s="2"/>
    </row>
    <row r="42" spans="1:10" ht="15.75" customHeight="1" x14ac:dyDescent="0.25">
      <c r="A42" s="44"/>
      <c r="B42" s="45"/>
      <c r="C42" s="13"/>
      <c r="D42" s="5"/>
      <c r="E42" s="5"/>
      <c r="F42" s="48"/>
      <c r="G42" s="26"/>
      <c r="H42" s="26"/>
      <c r="I42" s="11"/>
      <c r="J42" s="2"/>
    </row>
    <row r="43" spans="1:10" x14ac:dyDescent="0.25">
      <c r="A43" s="44"/>
      <c r="B43" s="45"/>
      <c r="C43" s="13"/>
      <c r="D43" s="5"/>
      <c r="E43" s="5"/>
      <c r="F43" s="48"/>
      <c r="G43" s="26"/>
      <c r="H43" s="26"/>
      <c r="I43" s="11"/>
      <c r="J43" s="2"/>
    </row>
    <row r="44" spans="1:10" x14ac:dyDescent="0.25">
      <c r="A44" s="44"/>
      <c r="B44" s="45"/>
      <c r="C44" s="13"/>
      <c r="D44" s="5"/>
      <c r="E44" s="5"/>
      <c r="F44" s="48"/>
      <c r="G44" s="26"/>
      <c r="H44" s="26"/>
      <c r="I44" s="11"/>
      <c r="J44" s="2"/>
    </row>
    <row r="45" spans="1:10" ht="15.75" customHeight="1" x14ac:dyDescent="0.25">
      <c r="A45" s="46"/>
      <c r="B45" s="47"/>
      <c r="F45" s="46"/>
    </row>
    <row r="46" spans="1:10" ht="15.75" customHeight="1" x14ac:dyDescent="0.25">
      <c r="A46" s="46"/>
      <c r="B46" s="47"/>
      <c r="F46" s="46"/>
    </row>
    <row r="47" spans="1:10" ht="15.75" customHeight="1" x14ac:dyDescent="0.25">
      <c r="A47" s="46"/>
      <c r="B47" s="47"/>
      <c r="F47" s="46"/>
    </row>
    <row r="48" spans="1:10" ht="15.75" customHeight="1" x14ac:dyDescent="0.25">
      <c r="A48" s="188" t="s">
        <v>9</v>
      </c>
      <c r="B48" s="188"/>
      <c r="C48" s="64" t="s">
        <v>67</v>
      </c>
      <c r="D48" s="61" t="s">
        <v>68</v>
      </c>
      <c r="F48" s="46"/>
    </row>
    <row r="49" spans="1:10" ht="27.75" customHeight="1" x14ac:dyDescent="0.25">
      <c r="A49" s="188"/>
      <c r="B49" s="188"/>
      <c r="C49" s="56">
        <f>'Back Up Summary'!G7</f>
        <v>0</v>
      </c>
      <c r="D49" s="56">
        <f>'Back Up Summary'!H7</f>
        <v>0</v>
      </c>
      <c r="E49" s="20"/>
      <c r="F49" s="49"/>
      <c r="G49" s="33"/>
      <c r="H49" s="33"/>
      <c r="I49" s="33"/>
      <c r="J49" s="33"/>
    </row>
    <row r="50" spans="1:10" ht="27.75" customHeight="1" x14ac:dyDescent="0.25">
      <c r="A50" s="188" t="s">
        <v>7</v>
      </c>
      <c r="B50" s="188"/>
      <c r="C50" s="163">
        <f>C8</f>
        <v>0</v>
      </c>
      <c r="D50" s="163"/>
      <c r="E50" s="20"/>
      <c r="F50" s="50"/>
      <c r="G50" s="25"/>
      <c r="H50" s="25"/>
      <c r="I50" s="25"/>
      <c r="J50" s="25"/>
    </row>
    <row r="51" spans="1:10" ht="27.75" customHeight="1" x14ac:dyDescent="0.25">
      <c r="A51" s="188" t="s">
        <v>8</v>
      </c>
      <c r="B51" s="188"/>
      <c r="C51" s="163">
        <f>C9</f>
        <v>0</v>
      </c>
      <c r="D51" s="163"/>
      <c r="E51" s="21"/>
      <c r="F51" s="50"/>
      <c r="G51" s="25"/>
      <c r="H51" s="25"/>
      <c r="I51" s="25"/>
      <c r="J51" s="25"/>
    </row>
    <row r="52" spans="1:10" s="8" customFormat="1" ht="18" customHeight="1" x14ac:dyDescent="0.25">
      <c r="A52" s="191"/>
      <c r="B52" s="191"/>
      <c r="C52" s="192"/>
      <c r="D52" s="192"/>
      <c r="E52" s="25"/>
      <c r="F52" s="51"/>
      <c r="G52" s="25"/>
      <c r="H52" s="25"/>
      <c r="I52" s="20"/>
      <c r="J52" s="20"/>
    </row>
    <row r="53" spans="1:10" ht="63" x14ac:dyDescent="0.25">
      <c r="A53" s="126" t="s">
        <v>0</v>
      </c>
      <c r="B53" s="127" t="s">
        <v>1</v>
      </c>
      <c r="C53" s="123" t="s">
        <v>12</v>
      </c>
      <c r="D53" s="123" t="s">
        <v>3</v>
      </c>
      <c r="E53" s="123" t="s">
        <v>2</v>
      </c>
      <c r="F53" s="127" t="s">
        <v>13</v>
      </c>
      <c r="G53" s="123" t="s">
        <v>4</v>
      </c>
      <c r="H53" s="124" t="s">
        <v>91</v>
      </c>
      <c r="I53" s="123" t="s">
        <v>88</v>
      </c>
      <c r="J53" s="125" t="s">
        <v>10</v>
      </c>
    </row>
    <row r="54" spans="1:10" ht="89.25" x14ac:dyDescent="0.25">
      <c r="A54" s="113"/>
      <c r="B54" s="136" t="s">
        <v>98</v>
      </c>
      <c r="C54" s="136" t="s">
        <v>78</v>
      </c>
      <c r="D54" s="136" t="s">
        <v>79</v>
      </c>
      <c r="E54" s="137" t="s">
        <v>80</v>
      </c>
      <c r="F54" s="136" t="s">
        <v>99</v>
      </c>
      <c r="G54" s="138" t="s">
        <v>81</v>
      </c>
      <c r="H54" s="111" t="s">
        <v>84</v>
      </c>
      <c r="I54" s="139" t="s">
        <v>83</v>
      </c>
      <c r="J54" s="137" t="s">
        <v>96</v>
      </c>
    </row>
    <row r="55" spans="1:10" ht="33.75" customHeight="1" x14ac:dyDescent="0.25">
      <c r="A55" s="43">
        <v>21</v>
      </c>
      <c r="B55" s="42"/>
      <c r="C55" s="12"/>
      <c r="D55" s="16"/>
      <c r="E55" s="15"/>
      <c r="F55" s="42"/>
      <c r="G55" s="36">
        <v>0</v>
      </c>
      <c r="H55" s="18">
        <f t="shared" ref="H55:H74" si="2">IFERROR(I55/G55,0)</f>
        <v>0</v>
      </c>
      <c r="I55" s="35">
        <v>0</v>
      </c>
      <c r="J55" s="19"/>
    </row>
    <row r="56" spans="1:10" ht="33.75" customHeight="1" x14ac:dyDescent="0.25">
      <c r="A56" s="43">
        <v>22</v>
      </c>
      <c r="B56" s="42"/>
      <c r="C56" s="12"/>
      <c r="D56" s="17"/>
      <c r="E56" s="15"/>
      <c r="F56" s="42"/>
      <c r="G56" s="36">
        <v>0</v>
      </c>
      <c r="H56" s="18">
        <f t="shared" si="2"/>
        <v>0</v>
      </c>
      <c r="I56" s="35">
        <v>0</v>
      </c>
      <c r="J56" s="19"/>
    </row>
    <row r="57" spans="1:10" ht="33.75" customHeight="1" x14ac:dyDescent="0.25">
      <c r="A57" s="43">
        <v>23</v>
      </c>
      <c r="B57" s="42"/>
      <c r="C57" s="12"/>
      <c r="D57" s="16"/>
      <c r="E57" s="15"/>
      <c r="F57" s="42"/>
      <c r="G57" s="36">
        <v>0</v>
      </c>
      <c r="H57" s="18">
        <f t="shared" si="2"/>
        <v>0</v>
      </c>
      <c r="I57" s="35">
        <v>0</v>
      </c>
      <c r="J57" s="19"/>
    </row>
    <row r="58" spans="1:10" ht="33.75" customHeight="1" x14ac:dyDescent="0.25">
      <c r="A58" s="43">
        <f t="shared" ref="A58:A74" si="3">A57+1</f>
        <v>24</v>
      </c>
      <c r="B58" s="42"/>
      <c r="C58" s="12"/>
      <c r="D58" s="17"/>
      <c r="E58" s="15"/>
      <c r="F58" s="42"/>
      <c r="G58" s="36">
        <v>0</v>
      </c>
      <c r="H58" s="18">
        <f t="shared" si="2"/>
        <v>0</v>
      </c>
      <c r="I58" s="35">
        <v>0</v>
      </c>
      <c r="J58" s="19"/>
    </row>
    <row r="59" spans="1:10" ht="33.75" customHeight="1" x14ac:dyDescent="0.25">
      <c r="A59" s="43">
        <f t="shared" si="3"/>
        <v>25</v>
      </c>
      <c r="B59" s="42"/>
      <c r="C59" s="12"/>
      <c r="D59" s="16"/>
      <c r="E59" s="15"/>
      <c r="F59" s="42"/>
      <c r="G59" s="36">
        <v>0</v>
      </c>
      <c r="H59" s="18">
        <f t="shared" si="2"/>
        <v>0</v>
      </c>
      <c r="I59" s="35">
        <v>0</v>
      </c>
      <c r="J59" s="19"/>
    </row>
    <row r="60" spans="1:10" ht="33.75" customHeight="1" x14ac:dyDescent="0.25">
      <c r="A60" s="43">
        <f t="shared" si="3"/>
        <v>26</v>
      </c>
      <c r="B60" s="42"/>
      <c r="C60" s="12"/>
      <c r="D60" s="17"/>
      <c r="E60" s="15"/>
      <c r="F60" s="42"/>
      <c r="G60" s="36">
        <v>0</v>
      </c>
      <c r="H60" s="18">
        <f t="shared" si="2"/>
        <v>0</v>
      </c>
      <c r="I60" s="35">
        <v>0</v>
      </c>
      <c r="J60" s="19"/>
    </row>
    <row r="61" spans="1:10" ht="33.75" customHeight="1" x14ac:dyDescent="0.25">
      <c r="A61" s="43">
        <f t="shared" si="3"/>
        <v>27</v>
      </c>
      <c r="B61" s="42"/>
      <c r="C61" s="12"/>
      <c r="D61" s="16"/>
      <c r="E61" s="15"/>
      <c r="F61" s="42"/>
      <c r="G61" s="36">
        <v>0</v>
      </c>
      <c r="H61" s="18">
        <f t="shared" si="2"/>
        <v>0</v>
      </c>
      <c r="I61" s="35">
        <v>0</v>
      </c>
      <c r="J61" s="19"/>
    </row>
    <row r="62" spans="1:10" ht="33.75" customHeight="1" x14ac:dyDescent="0.25">
      <c r="A62" s="43">
        <f t="shared" si="3"/>
        <v>28</v>
      </c>
      <c r="B62" s="42"/>
      <c r="C62" s="12"/>
      <c r="D62" s="17"/>
      <c r="E62" s="15"/>
      <c r="F62" s="42"/>
      <c r="G62" s="36">
        <v>0</v>
      </c>
      <c r="H62" s="18">
        <f t="shared" si="2"/>
        <v>0</v>
      </c>
      <c r="I62" s="35">
        <v>0</v>
      </c>
      <c r="J62" s="19"/>
    </row>
    <row r="63" spans="1:10" ht="33.75" customHeight="1" x14ac:dyDescent="0.25">
      <c r="A63" s="43">
        <f t="shared" si="3"/>
        <v>29</v>
      </c>
      <c r="B63" s="42"/>
      <c r="C63" s="12"/>
      <c r="D63" s="16"/>
      <c r="E63" s="15"/>
      <c r="F63" s="42"/>
      <c r="G63" s="36">
        <v>0</v>
      </c>
      <c r="H63" s="18">
        <f t="shared" si="2"/>
        <v>0</v>
      </c>
      <c r="I63" s="35">
        <v>0</v>
      </c>
      <c r="J63" s="19"/>
    </row>
    <row r="64" spans="1:10" ht="33.75" customHeight="1" x14ac:dyDescent="0.25">
      <c r="A64" s="43">
        <f t="shared" si="3"/>
        <v>30</v>
      </c>
      <c r="B64" s="42"/>
      <c r="C64" s="12"/>
      <c r="D64" s="17"/>
      <c r="E64" s="15"/>
      <c r="F64" s="42"/>
      <c r="G64" s="36">
        <v>0</v>
      </c>
      <c r="H64" s="18">
        <f t="shared" si="2"/>
        <v>0</v>
      </c>
      <c r="I64" s="35">
        <v>0</v>
      </c>
      <c r="J64" s="19"/>
    </row>
    <row r="65" spans="1:10" ht="33.75" customHeight="1" x14ac:dyDescent="0.25">
      <c r="A65" s="43">
        <f t="shared" si="3"/>
        <v>31</v>
      </c>
      <c r="B65" s="42"/>
      <c r="C65" s="12"/>
      <c r="D65" s="16"/>
      <c r="E65" s="15"/>
      <c r="F65" s="42"/>
      <c r="G65" s="36">
        <v>0</v>
      </c>
      <c r="H65" s="18">
        <f t="shared" si="2"/>
        <v>0</v>
      </c>
      <c r="I65" s="35">
        <v>0</v>
      </c>
      <c r="J65" s="19"/>
    </row>
    <row r="66" spans="1:10" ht="33.75" customHeight="1" x14ac:dyDescent="0.25">
      <c r="A66" s="43">
        <f t="shared" si="3"/>
        <v>32</v>
      </c>
      <c r="B66" s="42"/>
      <c r="C66" s="12"/>
      <c r="D66" s="17"/>
      <c r="E66" s="15"/>
      <c r="F66" s="42"/>
      <c r="G66" s="36">
        <v>0</v>
      </c>
      <c r="H66" s="18">
        <f t="shared" si="2"/>
        <v>0</v>
      </c>
      <c r="I66" s="35">
        <v>0</v>
      </c>
      <c r="J66" s="19"/>
    </row>
    <row r="67" spans="1:10" ht="33.75" customHeight="1" x14ac:dyDescent="0.25">
      <c r="A67" s="43">
        <f t="shared" si="3"/>
        <v>33</v>
      </c>
      <c r="B67" s="42"/>
      <c r="C67" s="12"/>
      <c r="D67" s="16"/>
      <c r="E67" s="15"/>
      <c r="F67" s="42"/>
      <c r="G67" s="36">
        <v>0</v>
      </c>
      <c r="H67" s="18">
        <f t="shared" si="2"/>
        <v>0</v>
      </c>
      <c r="I67" s="35">
        <v>0</v>
      </c>
      <c r="J67" s="19"/>
    </row>
    <row r="68" spans="1:10" ht="33.75" customHeight="1" x14ac:dyDescent="0.25">
      <c r="A68" s="43">
        <f t="shared" si="3"/>
        <v>34</v>
      </c>
      <c r="B68" s="42"/>
      <c r="C68" s="12"/>
      <c r="D68" s="17"/>
      <c r="E68" s="15"/>
      <c r="F68" s="42"/>
      <c r="G68" s="36">
        <v>0</v>
      </c>
      <c r="H68" s="18">
        <f t="shared" si="2"/>
        <v>0</v>
      </c>
      <c r="I68" s="35">
        <v>0</v>
      </c>
      <c r="J68" s="19"/>
    </row>
    <row r="69" spans="1:10" ht="33.75" customHeight="1" x14ac:dyDescent="0.25">
      <c r="A69" s="43">
        <f t="shared" si="3"/>
        <v>35</v>
      </c>
      <c r="B69" s="42"/>
      <c r="C69" s="12"/>
      <c r="D69" s="16"/>
      <c r="E69" s="15"/>
      <c r="F69" s="42"/>
      <c r="G69" s="36">
        <v>0</v>
      </c>
      <c r="H69" s="18">
        <f t="shared" si="2"/>
        <v>0</v>
      </c>
      <c r="I69" s="35">
        <v>0</v>
      </c>
      <c r="J69" s="19"/>
    </row>
    <row r="70" spans="1:10" ht="33.75" customHeight="1" x14ac:dyDescent="0.25">
      <c r="A70" s="43">
        <f t="shared" si="3"/>
        <v>36</v>
      </c>
      <c r="B70" s="42"/>
      <c r="C70" s="12"/>
      <c r="D70" s="17"/>
      <c r="E70" s="15"/>
      <c r="F70" s="42"/>
      <c r="G70" s="36">
        <v>0</v>
      </c>
      <c r="H70" s="18">
        <f t="shared" si="2"/>
        <v>0</v>
      </c>
      <c r="I70" s="35">
        <v>0</v>
      </c>
      <c r="J70" s="19"/>
    </row>
    <row r="71" spans="1:10" ht="33.75" customHeight="1" x14ac:dyDescent="0.25">
      <c r="A71" s="43">
        <f t="shared" si="3"/>
        <v>37</v>
      </c>
      <c r="B71" s="42"/>
      <c r="C71" s="12"/>
      <c r="D71" s="16"/>
      <c r="E71" s="15"/>
      <c r="F71" s="42"/>
      <c r="G71" s="36">
        <v>0</v>
      </c>
      <c r="H71" s="18">
        <f t="shared" si="2"/>
        <v>0</v>
      </c>
      <c r="I71" s="35">
        <v>0</v>
      </c>
      <c r="J71" s="19"/>
    </row>
    <row r="72" spans="1:10" ht="33.75" customHeight="1" x14ac:dyDescent="0.25">
      <c r="A72" s="43">
        <f t="shared" si="3"/>
        <v>38</v>
      </c>
      <c r="B72" s="42"/>
      <c r="C72" s="12"/>
      <c r="D72" s="17"/>
      <c r="E72" s="15"/>
      <c r="F72" s="42"/>
      <c r="G72" s="36">
        <v>0</v>
      </c>
      <c r="H72" s="18">
        <f t="shared" si="2"/>
        <v>0</v>
      </c>
      <c r="I72" s="35">
        <v>0</v>
      </c>
      <c r="J72" s="19"/>
    </row>
    <row r="73" spans="1:10" ht="33.75" customHeight="1" x14ac:dyDescent="0.25">
      <c r="A73" s="43">
        <f t="shared" si="3"/>
        <v>39</v>
      </c>
      <c r="B73" s="42"/>
      <c r="C73" s="12"/>
      <c r="D73" s="16"/>
      <c r="E73" s="15"/>
      <c r="F73" s="42"/>
      <c r="G73" s="36">
        <v>0</v>
      </c>
      <c r="H73" s="18">
        <f t="shared" si="2"/>
        <v>0</v>
      </c>
      <c r="I73" s="35">
        <v>0</v>
      </c>
      <c r="J73" s="19"/>
    </row>
    <row r="74" spans="1:10" ht="33.75" customHeight="1" thickBot="1" x14ac:dyDescent="0.3">
      <c r="A74" s="43">
        <f t="shared" si="3"/>
        <v>40</v>
      </c>
      <c r="B74" s="42"/>
      <c r="C74" s="12"/>
      <c r="D74" s="95"/>
      <c r="E74" s="15"/>
      <c r="F74" s="42"/>
      <c r="G74" s="36">
        <v>0</v>
      </c>
      <c r="H74" s="18">
        <f t="shared" si="2"/>
        <v>0</v>
      </c>
      <c r="I74" s="35">
        <v>0</v>
      </c>
      <c r="J74" s="19"/>
    </row>
    <row r="75" spans="1:10" ht="36" customHeight="1" thickBot="1" x14ac:dyDescent="0.3">
      <c r="A75" s="171"/>
      <c r="B75" s="172"/>
      <c r="C75" s="92"/>
      <c r="D75" s="93"/>
      <c r="E75" s="104"/>
      <c r="F75" s="57"/>
      <c r="G75" s="58"/>
      <c r="H75" s="189" t="s">
        <v>59</v>
      </c>
      <c r="I75" s="190"/>
      <c r="J75" s="59">
        <f>SUM(Table1422[Amount 
Paid by SOS Pilot])</f>
        <v>0</v>
      </c>
    </row>
    <row r="76" spans="1:10" x14ac:dyDescent="0.25">
      <c r="A76" s="44"/>
      <c r="B76" s="45"/>
      <c r="C76" s="13"/>
      <c r="D76" s="5"/>
      <c r="E76" s="5"/>
      <c r="F76" s="48"/>
      <c r="G76" s="26"/>
      <c r="H76" s="26"/>
      <c r="I76" s="11"/>
      <c r="J76" s="2"/>
    </row>
    <row r="77" spans="1:10" x14ac:dyDescent="0.25">
      <c r="A77" s="44"/>
      <c r="B77" s="45"/>
      <c r="C77" s="13"/>
      <c r="D77" s="5"/>
      <c r="E77" s="5"/>
      <c r="F77" s="48"/>
      <c r="G77" s="26"/>
      <c r="H77" s="26"/>
      <c r="I77" s="11"/>
      <c r="J77" s="2"/>
    </row>
    <row r="78" spans="1:10" x14ac:dyDescent="0.25">
      <c r="A78" s="44"/>
      <c r="B78" s="45"/>
      <c r="C78" s="13"/>
      <c r="D78" s="5"/>
      <c r="E78" s="5"/>
      <c r="F78" s="48"/>
      <c r="G78" s="26"/>
      <c r="H78" s="26"/>
      <c r="I78" s="11"/>
      <c r="J78" s="2"/>
    </row>
    <row r="79" spans="1:10" x14ac:dyDescent="0.25">
      <c r="A79" s="44"/>
      <c r="B79" s="45"/>
      <c r="C79" s="13"/>
      <c r="D79" s="5"/>
      <c r="E79" s="5"/>
      <c r="F79" s="48"/>
      <c r="G79" s="28"/>
      <c r="H79" s="28"/>
      <c r="I79" s="11"/>
      <c r="J79" s="2"/>
    </row>
    <row r="80" spans="1:10" x14ac:dyDescent="0.25">
      <c r="A80" s="44"/>
      <c r="B80" s="45"/>
      <c r="C80" s="13"/>
      <c r="D80" s="5"/>
      <c r="E80" s="5"/>
      <c r="F80" s="48"/>
      <c r="G80" s="28"/>
      <c r="H80" s="28"/>
      <c r="I80" s="11"/>
      <c r="J80" s="2"/>
    </row>
    <row r="81" spans="1:10" x14ac:dyDescent="0.25">
      <c r="A81" s="44"/>
      <c r="B81" s="45"/>
      <c r="C81" s="13"/>
      <c r="D81" s="5"/>
      <c r="E81" s="5"/>
      <c r="F81" s="48"/>
      <c r="G81" s="28"/>
      <c r="H81" s="28"/>
      <c r="I81" s="11"/>
      <c r="J81" s="2"/>
    </row>
    <row r="82" spans="1:10" x14ac:dyDescent="0.25">
      <c r="A82" s="44"/>
      <c r="B82" s="45"/>
      <c r="C82" s="13"/>
      <c r="D82" s="5"/>
      <c r="E82" s="5"/>
      <c r="F82" s="48"/>
      <c r="G82" s="28"/>
      <c r="H82" s="28"/>
      <c r="I82" s="11"/>
      <c r="J82" s="2"/>
    </row>
    <row r="83" spans="1:10" x14ac:dyDescent="0.25">
      <c r="A83" s="44"/>
      <c r="B83" s="45"/>
      <c r="C83" s="13"/>
      <c r="D83" s="5"/>
      <c r="E83" s="5"/>
      <c r="F83" s="48"/>
      <c r="G83" s="28"/>
      <c r="H83" s="28"/>
      <c r="I83" s="11"/>
      <c r="J83" s="2"/>
    </row>
    <row r="84" spans="1:10" x14ac:dyDescent="0.25">
      <c r="A84" s="44"/>
      <c r="B84" s="45"/>
      <c r="C84" s="13"/>
      <c r="D84" s="5"/>
      <c r="E84" s="5"/>
      <c r="F84" s="48"/>
      <c r="G84" s="28"/>
      <c r="H84" s="28"/>
      <c r="I84" s="11"/>
      <c r="J84" s="2"/>
    </row>
    <row r="85" spans="1:10" x14ac:dyDescent="0.25">
      <c r="A85" s="44"/>
      <c r="B85" s="45"/>
      <c r="C85" s="13"/>
      <c r="D85" s="5"/>
      <c r="E85" s="5"/>
      <c r="F85" s="48"/>
      <c r="G85" s="28"/>
      <c r="H85" s="28"/>
      <c r="I85" s="11"/>
      <c r="J85" s="2"/>
    </row>
    <row r="86" spans="1:10" x14ac:dyDescent="0.25">
      <c r="A86" s="44"/>
      <c r="B86" s="45"/>
      <c r="C86" s="13"/>
      <c r="D86" s="5"/>
      <c r="E86" s="5"/>
      <c r="F86" s="48"/>
      <c r="G86" s="28"/>
      <c r="H86" s="28"/>
      <c r="I86" s="11"/>
      <c r="J86" s="2"/>
    </row>
    <row r="87" spans="1:10" x14ac:dyDescent="0.25">
      <c r="A87" s="44"/>
      <c r="B87" s="45"/>
      <c r="C87" s="13"/>
      <c r="D87" s="5"/>
      <c r="E87" s="5"/>
      <c r="F87" s="48"/>
      <c r="G87" s="28"/>
      <c r="H87" s="28"/>
      <c r="I87" s="11"/>
      <c r="J87" s="2"/>
    </row>
    <row r="88" spans="1:10" x14ac:dyDescent="0.25">
      <c r="A88" s="44"/>
      <c r="B88" s="45"/>
      <c r="C88" s="13"/>
      <c r="D88" s="5"/>
      <c r="E88" s="5"/>
      <c r="F88" s="48"/>
      <c r="G88" s="28"/>
      <c r="H88" s="28"/>
      <c r="I88" s="11"/>
      <c r="J88" s="2"/>
    </row>
    <row r="89" spans="1:10" x14ac:dyDescent="0.25">
      <c r="A89" s="44"/>
      <c r="B89" s="45"/>
      <c r="C89" s="13"/>
      <c r="D89" s="5"/>
      <c r="E89" s="5"/>
      <c r="F89" s="48"/>
      <c r="G89" s="26"/>
      <c r="H89" s="26"/>
      <c r="I89" s="11"/>
      <c r="J89" s="2"/>
    </row>
    <row r="90" spans="1:10" x14ac:dyDescent="0.25">
      <c r="A90" s="44"/>
      <c r="B90" s="45"/>
      <c r="C90" s="13"/>
      <c r="D90" s="5"/>
      <c r="E90" s="5"/>
      <c r="F90" s="48"/>
      <c r="G90" s="26"/>
      <c r="H90" s="26"/>
      <c r="I90" s="11"/>
      <c r="J90" s="2"/>
    </row>
    <row r="91" spans="1:10" x14ac:dyDescent="0.25">
      <c r="A91" s="44"/>
      <c r="B91" s="45"/>
      <c r="C91" s="13"/>
      <c r="D91" s="5"/>
      <c r="E91" s="5"/>
      <c r="F91" s="48"/>
      <c r="G91" s="26"/>
      <c r="H91" s="26"/>
      <c r="I91" s="11"/>
      <c r="J91" s="2"/>
    </row>
    <row r="92" spans="1:10" x14ac:dyDescent="0.25">
      <c r="A92" s="44"/>
      <c r="B92" s="45"/>
      <c r="C92" s="13"/>
      <c r="D92" s="5"/>
      <c r="E92" s="5"/>
      <c r="F92" s="48"/>
      <c r="G92" s="40"/>
      <c r="H92" s="40"/>
      <c r="I92" s="11"/>
      <c r="J92" s="2"/>
    </row>
    <row r="93" spans="1:10" x14ac:dyDescent="0.25">
      <c r="A93" s="44"/>
      <c r="B93" s="45"/>
      <c r="C93" s="13"/>
      <c r="D93" s="5"/>
      <c r="E93" s="5"/>
      <c r="F93" s="48"/>
      <c r="G93" s="41"/>
      <c r="H93" s="41"/>
      <c r="I93" s="11"/>
      <c r="J93" s="2"/>
    </row>
    <row r="94" spans="1:10" x14ac:dyDescent="0.25">
      <c r="A94" s="44"/>
      <c r="B94" s="45"/>
      <c r="C94" s="13"/>
      <c r="D94" s="5"/>
      <c r="E94" s="5"/>
      <c r="F94" s="48"/>
      <c r="G94" s="41"/>
      <c r="H94" s="41"/>
      <c r="I94" s="11"/>
      <c r="J94" s="2"/>
    </row>
    <row r="95" spans="1:10" x14ac:dyDescent="0.25">
      <c r="A95" s="46"/>
      <c r="B95" s="47"/>
      <c r="F95" s="46"/>
    </row>
    <row r="96" spans="1:10" x14ac:dyDescent="0.25">
      <c r="A96" s="188" t="s">
        <v>9</v>
      </c>
      <c r="B96" s="188"/>
      <c r="C96" s="64" t="s">
        <v>67</v>
      </c>
      <c r="D96" s="61" t="s">
        <v>68</v>
      </c>
      <c r="F96" s="46"/>
    </row>
    <row r="97" spans="1:10" ht="27.75" customHeight="1" x14ac:dyDescent="0.25">
      <c r="A97" s="188"/>
      <c r="B97" s="188"/>
      <c r="C97" s="56">
        <f>'Back Up Summary'!G7</f>
        <v>0</v>
      </c>
      <c r="D97" s="56">
        <f>'Back Up Summary'!H7</f>
        <v>0</v>
      </c>
      <c r="E97" s="20"/>
      <c r="F97" s="49"/>
      <c r="G97" s="33"/>
      <c r="H97" s="33"/>
      <c r="I97" s="33"/>
      <c r="J97" s="33"/>
    </row>
    <row r="98" spans="1:10" ht="27.75" customHeight="1" x14ac:dyDescent="0.25">
      <c r="A98" s="188" t="s">
        <v>7</v>
      </c>
      <c r="B98" s="188"/>
      <c r="C98" s="163">
        <f>C8</f>
        <v>0</v>
      </c>
      <c r="D98" s="163"/>
      <c r="E98" s="20"/>
      <c r="F98" s="50"/>
      <c r="G98" s="25"/>
      <c r="H98" s="25"/>
      <c r="I98" s="25"/>
      <c r="J98" s="25"/>
    </row>
    <row r="99" spans="1:10" ht="27.75" customHeight="1" x14ac:dyDescent="0.25">
      <c r="A99" s="188" t="s">
        <v>8</v>
      </c>
      <c r="B99" s="188"/>
      <c r="C99" s="163">
        <f>C9</f>
        <v>0</v>
      </c>
      <c r="D99" s="163"/>
      <c r="E99" s="21"/>
      <c r="F99" s="50"/>
      <c r="G99" s="25"/>
      <c r="H99" s="25"/>
      <c r="I99" s="25"/>
      <c r="J99" s="25"/>
    </row>
    <row r="100" spans="1:10" s="8" customFormat="1" ht="18" customHeight="1" x14ac:dyDescent="0.25">
      <c r="A100" s="191"/>
      <c r="B100" s="191"/>
      <c r="C100" s="192"/>
      <c r="D100" s="192"/>
      <c r="E100" s="25"/>
      <c r="F100" s="51"/>
      <c r="G100" s="25"/>
      <c r="H100" s="25"/>
      <c r="I100" s="20"/>
      <c r="J100" s="20"/>
    </row>
    <row r="101" spans="1:10" ht="56.25" customHeight="1" x14ac:dyDescent="0.25">
      <c r="A101" s="126" t="s">
        <v>0</v>
      </c>
      <c r="B101" s="127" t="s">
        <v>1</v>
      </c>
      <c r="C101" s="123" t="s">
        <v>12</v>
      </c>
      <c r="D101" s="123" t="s">
        <v>3</v>
      </c>
      <c r="E101" s="123" t="s">
        <v>2</v>
      </c>
      <c r="F101" s="127" t="s">
        <v>13</v>
      </c>
      <c r="G101" s="123" t="s">
        <v>4</v>
      </c>
      <c r="H101" s="124" t="s">
        <v>97</v>
      </c>
      <c r="I101" s="123" t="s">
        <v>88</v>
      </c>
      <c r="J101" s="125" t="s">
        <v>10</v>
      </c>
    </row>
    <row r="102" spans="1:10" ht="78" customHeight="1" x14ac:dyDescent="0.25">
      <c r="A102" s="118"/>
      <c r="B102" s="132" t="s">
        <v>98</v>
      </c>
      <c r="C102" s="132" t="s">
        <v>78</v>
      </c>
      <c r="D102" s="132" t="s">
        <v>79</v>
      </c>
      <c r="E102" s="133" t="s">
        <v>80</v>
      </c>
      <c r="F102" s="132" t="s">
        <v>99</v>
      </c>
      <c r="G102" s="134" t="s">
        <v>81</v>
      </c>
      <c r="H102" s="119" t="s">
        <v>84</v>
      </c>
      <c r="I102" s="135" t="s">
        <v>83</v>
      </c>
      <c r="J102" s="133" t="s">
        <v>96</v>
      </c>
    </row>
    <row r="103" spans="1:10" ht="33.75" customHeight="1" x14ac:dyDescent="0.25">
      <c r="A103" s="43">
        <v>41</v>
      </c>
      <c r="B103" s="42"/>
      <c r="C103" s="12"/>
      <c r="D103" s="16"/>
      <c r="E103" s="15"/>
      <c r="F103" s="42"/>
      <c r="G103" s="36">
        <v>0</v>
      </c>
      <c r="H103" s="18">
        <f t="shared" ref="H103:H122" si="4">IFERROR(I103/G103,0)</f>
        <v>0</v>
      </c>
      <c r="I103" s="35">
        <v>0</v>
      </c>
      <c r="J103" s="19"/>
    </row>
    <row r="104" spans="1:10" ht="33.75" customHeight="1" x14ac:dyDescent="0.25">
      <c r="A104" s="43">
        <v>42</v>
      </c>
      <c r="B104" s="42"/>
      <c r="C104" s="12"/>
      <c r="D104" s="17"/>
      <c r="E104" s="15"/>
      <c r="F104" s="42"/>
      <c r="G104" s="36">
        <v>0</v>
      </c>
      <c r="H104" s="18">
        <f t="shared" si="4"/>
        <v>0</v>
      </c>
      <c r="I104" s="35">
        <v>0</v>
      </c>
      <c r="J104" s="19"/>
    </row>
    <row r="105" spans="1:10" ht="33.75" customHeight="1" x14ac:dyDescent="0.25">
      <c r="A105" s="43">
        <f t="shared" ref="A105:A122" si="5">A104+1</f>
        <v>43</v>
      </c>
      <c r="B105" s="42"/>
      <c r="C105" s="12"/>
      <c r="D105" s="16"/>
      <c r="E105" s="15"/>
      <c r="F105" s="42"/>
      <c r="G105" s="36">
        <v>0</v>
      </c>
      <c r="H105" s="18">
        <f t="shared" si="4"/>
        <v>0</v>
      </c>
      <c r="I105" s="35">
        <v>0</v>
      </c>
      <c r="J105" s="19"/>
    </row>
    <row r="106" spans="1:10" ht="33.75" customHeight="1" x14ac:dyDescent="0.25">
      <c r="A106" s="43">
        <f t="shared" si="5"/>
        <v>44</v>
      </c>
      <c r="B106" s="42"/>
      <c r="C106" s="12"/>
      <c r="D106" s="17"/>
      <c r="E106" s="15"/>
      <c r="F106" s="42"/>
      <c r="G106" s="36">
        <v>0</v>
      </c>
      <c r="H106" s="18">
        <f t="shared" si="4"/>
        <v>0</v>
      </c>
      <c r="I106" s="35">
        <v>0</v>
      </c>
      <c r="J106" s="19"/>
    </row>
    <row r="107" spans="1:10" ht="33.75" customHeight="1" x14ac:dyDescent="0.25">
      <c r="A107" s="43">
        <f t="shared" si="5"/>
        <v>45</v>
      </c>
      <c r="B107" s="42"/>
      <c r="C107" s="12"/>
      <c r="D107" s="16"/>
      <c r="E107" s="15"/>
      <c r="F107" s="42"/>
      <c r="G107" s="36">
        <v>0</v>
      </c>
      <c r="H107" s="18">
        <f t="shared" si="4"/>
        <v>0</v>
      </c>
      <c r="I107" s="35">
        <v>0</v>
      </c>
      <c r="J107" s="19"/>
    </row>
    <row r="108" spans="1:10" ht="33.75" customHeight="1" x14ac:dyDescent="0.25">
      <c r="A108" s="43">
        <f t="shared" si="5"/>
        <v>46</v>
      </c>
      <c r="B108" s="42"/>
      <c r="C108" s="12"/>
      <c r="D108" s="17"/>
      <c r="E108" s="15"/>
      <c r="F108" s="42"/>
      <c r="G108" s="36">
        <v>0</v>
      </c>
      <c r="H108" s="18">
        <f t="shared" si="4"/>
        <v>0</v>
      </c>
      <c r="I108" s="35">
        <v>0</v>
      </c>
      <c r="J108" s="19"/>
    </row>
    <row r="109" spans="1:10" ht="33.75" customHeight="1" x14ac:dyDescent="0.25">
      <c r="A109" s="43">
        <f t="shared" si="5"/>
        <v>47</v>
      </c>
      <c r="B109" s="42"/>
      <c r="C109" s="12"/>
      <c r="D109" s="16"/>
      <c r="E109" s="15"/>
      <c r="F109" s="42"/>
      <c r="G109" s="36">
        <v>0</v>
      </c>
      <c r="H109" s="18">
        <f t="shared" si="4"/>
        <v>0</v>
      </c>
      <c r="I109" s="35">
        <v>0</v>
      </c>
      <c r="J109" s="19"/>
    </row>
    <row r="110" spans="1:10" ht="33.75" customHeight="1" x14ac:dyDescent="0.25">
      <c r="A110" s="43">
        <f t="shared" si="5"/>
        <v>48</v>
      </c>
      <c r="B110" s="42"/>
      <c r="C110" s="12"/>
      <c r="D110" s="17"/>
      <c r="E110" s="15"/>
      <c r="F110" s="42"/>
      <c r="G110" s="36">
        <v>0</v>
      </c>
      <c r="H110" s="18">
        <f t="shared" si="4"/>
        <v>0</v>
      </c>
      <c r="I110" s="35">
        <v>0</v>
      </c>
      <c r="J110" s="19"/>
    </row>
    <row r="111" spans="1:10" ht="33.75" customHeight="1" x14ac:dyDescent="0.25">
      <c r="A111" s="43">
        <f t="shared" si="5"/>
        <v>49</v>
      </c>
      <c r="B111" s="42"/>
      <c r="C111" s="12"/>
      <c r="D111" s="16"/>
      <c r="E111" s="15"/>
      <c r="F111" s="42"/>
      <c r="G111" s="36">
        <v>0</v>
      </c>
      <c r="H111" s="18">
        <f t="shared" si="4"/>
        <v>0</v>
      </c>
      <c r="I111" s="35">
        <v>0</v>
      </c>
      <c r="J111" s="19"/>
    </row>
    <row r="112" spans="1:10" ht="33.75" customHeight="1" x14ac:dyDescent="0.25">
      <c r="A112" s="43">
        <f t="shared" si="5"/>
        <v>50</v>
      </c>
      <c r="B112" s="42"/>
      <c r="C112" s="12"/>
      <c r="D112" s="17"/>
      <c r="E112" s="15"/>
      <c r="F112" s="42"/>
      <c r="G112" s="36">
        <v>0</v>
      </c>
      <c r="H112" s="18">
        <f t="shared" si="4"/>
        <v>0</v>
      </c>
      <c r="I112" s="35">
        <v>0</v>
      </c>
      <c r="J112" s="19"/>
    </row>
    <row r="113" spans="1:10" ht="33.75" customHeight="1" x14ac:dyDescent="0.25">
      <c r="A113" s="43">
        <f t="shared" si="5"/>
        <v>51</v>
      </c>
      <c r="B113" s="42"/>
      <c r="C113" s="12"/>
      <c r="D113" s="16"/>
      <c r="E113" s="15"/>
      <c r="F113" s="42"/>
      <c r="G113" s="36">
        <v>0</v>
      </c>
      <c r="H113" s="18">
        <f t="shared" si="4"/>
        <v>0</v>
      </c>
      <c r="I113" s="35">
        <v>0</v>
      </c>
      <c r="J113" s="19"/>
    </row>
    <row r="114" spans="1:10" ht="33.75" customHeight="1" x14ac:dyDescent="0.25">
      <c r="A114" s="43">
        <f t="shared" si="5"/>
        <v>52</v>
      </c>
      <c r="B114" s="42"/>
      <c r="C114" s="12"/>
      <c r="D114" s="17"/>
      <c r="E114" s="15"/>
      <c r="F114" s="42"/>
      <c r="G114" s="36">
        <v>0</v>
      </c>
      <c r="H114" s="18">
        <f t="shared" si="4"/>
        <v>0</v>
      </c>
      <c r="I114" s="35">
        <v>0</v>
      </c>
      <c r="J114" s="19"/>
    </row>
    <row r="115" spans="1:10" ht="33.75" customHeight="1" x14ac:dyDescent="0.25">
      <c r="A115" s="43">
        <f t="shared" si="5"/>
        <v>53</v>
      </c>
      <c r="B115" s="42"/>
      <c r="C115" s="12"/>
      <c r="D115" s="16"/>
      <c r="E115" s="15"/>
      <c r="F115" s="42"/>
      <c r="G115" s="36">
        <v>0</v>
      </c>
      <c r="H115" s="18">
        <f t="shared" si="4"/>
        <v>0</v>
      </c>
      <c r="I115" s="35">
        <v>0</v>
      </c>
      <c r="J115" s="19"/>
    </row>
    <row r="116" spans="1:10" ht="33.75" customHeight="1" x14ac:dyDescent="0.25">
      <c r="A116" s="43">
        <f t="shared" si="5"/>
        <v>54</v>
      </c>
      <c r="B116" s="42"/>
      <c r="C116" s="12"/>
      <c r="D116" s="17"/>
      <c r="E116" s="15"/>
      <c r="F116" s="42"/>
      <c r="G116" s="36">
        <v>0</v>
      </c>
      <c r="H116" s="18">
        <f t="shared" si="4"/>
        <v>0</v>
      </c>
      <c r="I116" s="35">
        <v>0</v>
      </c>
      <c r="J116" s="19"/>
    </row>
    <row r="117" spans="1:10" ht="33.75" customHeight="1" x14ac:dyDescent="0.25">
      <c r="A117" s="43">
        <f t="shared" si="5"/>
        <v>55</v>
      </c>
      <c r="B117" s="42"/>
      <c r="C117" s="12"/>
      <c r="D117" s="16"/>
      <c r="E117" s="15"/>
      <c r="F117" s="42"/>
      <c r="G117" s="36">
        <v>0</v>
      </c>
      <c r="H117" s="18">
        <f t="shared" si="4"/>
        <v>0</v>
      </c>
      <c r="I117" s="35">
        <v>0</v>
      </c>
      <c r="J117" s="19"/>
    </row>
    <row r="118" spans="1:10" ht="33.75" customHeight="1" x14ac:dyDescent="0.25">
      <c r="A118" s="43">
        <f t="shared" si="5"/>
        <v>56</v>
      </c>
      <c r="B118" s="42"/>
      <c r="C118" s="12"/>
      <c r="D118" s="17"/>
      <c r="E118" s="15"/>
      <c r="F118" s="42"/>
      <c r="G118" s="36">
        <v>0</v>
      </c>
      <c r="H118" s="18">
        <f t="shared" si="4"/>
        <v>0</v>
      </c>
      <c r="I118" s="35">
        <v>0</v>
      </c>
      <c r="J118" s="19"/>
    </row>
    <row r="119" spans="1:10" ht="33.75" customHeight="1" x14ac:dyDescent="0.25">
      <c r="A119" s="43">
        <f t="shared" si="5"/>
        <v>57</v>
      </c>
      <c r="B119" s="42"/>
      <c r="C119" s="12"/>
      <c r="D119" s="16"/>
      <c r="E119" s="15"/>
      <c r="F119" s="42"/>
      <c r="G119" s="36">
        <v>0</v>
      </c>
      <c r="H119" s="18">
        <f t="shared" si="4"/>
        <v>0</v>
      </c>
      <c r="I119" s="35">
        <v>0</v>
      </c>
      <c r="J119" s="19"/>
    </row>
    <row r="120" spans="1:10" ht="33.75" customHeight="1" x14ac:dyDescent="0.25">
      <c r="A120" s="43">
        <f t="shared" si="5"/>
        <v>58</v>
      </c>
      <c r="B120" s="42"/>
      <c r="C120" s="12"/>
      <c r="D120" s="17"/>
      <c r="E120" s="15"/>
      <c r="F120" s="42"/>
      <c r="G120" s="36">
        <v>0</v>
      </c>
      <c r="H120" s="18">
        <f t="shared" si="4"/>
        <v>0</v>
      </c>
      <c r="I120" s="35">
        <v>0</v>
      </c>
      <c r="J120" s="19"/>
    </row>
    <row r="121" spans="1:10" ht="33.75" customHeight="1" x14ac:dyDescent="0.25">
      <c r="A121" s="43">
        <f t="shared" si="5"/>
        <v>59</v>
      </c>
      <c r="B121" s="42"/>
      <c r="C121" s="12"/>
      <c r="D121" s="16"/>
      <c r="E121" s="15"/>
      <c r="F121" s="42"/>
      <c r="G121" s="36">
        <v>0</v>
      </c>
      <c r="H121" s="18">
        <f t="shared" si="4"/>
        <v>0</v>
      </c>
      <c r="I121" s="35">
        <v>0</v>
      </c>
      <c r="J121" s="19"/>
    </row>
    <row r="122" spans="1:10" ht="33.75" customHeight="1" thickBot="1" x14ac:dyDescent="0.3">
      <c r="A122" s="43">
        <f t="shared" si="5"/>
        <v>60</v>
      </c>
      <c r="B122" s="42"/>
      <c r="C122" s="12"/>
      <c r="D122" s="95"/>
      <c r="E122" s="15"/>
      <c r="F122" s="42"/>
      <c r="G122" s="36">
        <v>0</v>
      </c>
      <c r="H122" s="18">
        <f t="shared" si="4"/>
        <v>0</v>
      </c>
      <c r="I122" s="35">
        <v>0</v>
      </c>
      <c r="J122" s="19"/>
    </row>
    <row r="123" spans="1:10" ht="36" customHeight="1" thickBot="1" x14ac:dyDescent="0.3">
      <c r="A123" s="171"/>
      <c r="B123" s="172"/>
      <c r="C123" s="92"/>
      <c r="D123" s="93"/>
      <c r="E123" s="104"/>
      <c r="F123" s="57"/>
      <c r="G123" s="58"/>
      <c r="H123" s="189" t="s">
        <v>60</v>
      </c>
      <c r="I123" s="190"/>
      <c r="J123" s="59">
        <f>SUM(Table141521[Amount 
Paid by SOS Pilot])</f>
        <v>0</v>
      </c>
    </row>
    <row r="124" spans="1:10" x14ac:dyDescent="0.25">
      <c r="A124" s="44"/>
      <c r="B124" s="45"/>
      <c r="C124" s="13"/>
      <c r="D124" s="5"/>
      <c r="E124" s="5"/>
      <c r="F124" s="48"/>
      <c r="G124" s="26"/>
      <c r="H124" s="26"/>
      <c r="I124" s="11"/>
      <c r="J124" s="2"/>
    </row>
    <row r="125" spans="1:10" x14ac:dyDescent="0.25">
      <c r="A125" s="44"/>
      <c r="B125" s="45"/>
      <c r="C125" s="13"/>
      <c r="D125" s="5"/>
      <c r="E125" s="5"/>
      <c r="F125" s="48"/>
      <c r="G125" s="26"/>
      <c r="H125" s="26"/>
      <c r="I125" s="11"/>
      <c r="J125" s="2"/>
    </row>
    <row r="126" spans="1:10" x14ac:dyDescent="0.25">
      <c r="A126" s="44"/>
      <c r="B126" s="45"/>
      <c r="C126" s="13"/>
      <c r="D126" s="5"/>
      <c r="E126" s="5"/>
      <c r="F126" s="48"/>
      <c r="G126" s="26"/>
      <c r="H126" s="26"/>
      <c r="I126" s="11"/>
      <c r="J126" s="2"/>
    </row>
    <row r="127" spans="1:10" x14ac:dyDescent="0.25">
      <c r="A127" s="44"/>
      <c r="B127" s="45"/>
      <c r="C127" s="13"/>
      <c r="D127" s="5"/>
      <c r="E127" s="5"/>
      <c r="F127" s="48"/>
      <c r="G127" s="28"/>
      <c r="H127" s="28"/>
      <c r="I127" s="11"/>
      <c r="J127" s="2"/>
    </row>
    <row r="128" spans="1:10" x14ac:dyDescent="0.25">
      <c r="A128" s="44"/>
      <c r="B128" s="45"/>
      <c r="C128" s="13"/>
      <c r="D128" s="5"/>
      <c r="E128" s="5"/>
      <c r="F128" s="48"/>
      <c r="G128" s="28"/>
      <c r="H128" s="28"/>
      <c r="I128" s="11"/>
      <c r="J128" s="2"/>
    </row>
    <row r="129" spans="1:10" x14ac:dyDescent="0.25">
      <c r="A129" s="44"/>
      <c r="B129" s="45"/>
      <c r="C129" s="13"/>
      <c r="D129" s="5"/>
      <c r="E129" s="5"/>
      <c r="F129" s="48"/>
      <c r="G129" s="28"/>
      <c r="H129" s="28"/>
      <c r="I129" s="11"/>
      <c r="J129" s="2"/>
    </row>
    <row r="130" spans="1:10" x14ac:dyDescent="0.25">
      <c r="A130" s="44"/>
      <c r="B130" s="45"/>
      <c r="C130" s="13"/>
      <c r="D130" s="5"/>
      <c r="E130" s="5"/>
      <c r="F130" s="48"/>
      <c r="G130" s="28"/>
      <c r="H130" s="28"/>
      <c r="I130" s="11"/>
      <c r="J130" s="2"/>
    </row>
    <row r="131" spans="1:10" x14ac:dyDescent="0.25">
      <c r="A131" s="44"/>
      <c r="B131" s="45"/>
      <c r="C131" s="13"/>
      <c r="D131" s="5"/>
      <c r="E131" s="5"/>
      <c r="F131" s="48"/>
      <c r="G131" s="41"/>
      <c r="H131" s="41"/>
      <c r="I131" s="11"/>
      <c r="J131" s="2"/>
    </row>
    <row r="132" spans="1:10" x14ac:dyDescent="0.25">
      <c r="A132" s="44"/>
      <c r="B132" s="45"/>
      <c r="C132" s="13"/>
      <c r="D132" s="5"/>
      <c r="E132" s="5"/>
      <c r="F132" s="48"/>
      <c r="G132" s="41"/>
      <c r="H132" s="41"/>
      <c r="I132" s="11"/>
      <c r="J132" s="2"/>
    </row>
    <row r="133" spans="1:10" x14ac:dyDescent="0.25">
      <c r="A133" s="44"/>
      <c r="B133" s="45"/>
      <c r="C133" s="13"/>
      <c r="D133" s="5"/>
      <c r="E133" s="5"/>
      <c r="F133" s="48"/>
      <c r="G133" s="41"/>
      <c r="H133" s="41"/>
      <c r="I133" s="11"/>
      <c r="J133" s="2"/>
    </row>
    <row r="134" spans="1:10" x14ac:dyDescent="0.25">
      <c r="A134" s="188" t="s">
        <v>9</v>
      </c>
      <c r="B134" s="188"/>
      <c r="C134" s="64" t="s">
        <v>67</v>
      </c>
      <c r="D134" s="61" t="s">
        <v>68</v>
      </c>
      <c r="F134" s="46"/>
    </row>
    <row r="135" spans="1:10" ht="27.75" customHeight="1" x14ac:dyDescent="0.25">
      <c r="A135" s="188"/>
      <c r="B135" s="188"/>
      <c r="C135" s="56">
        <f>'Back Up Summary'!G7</f>
        <v>0</v>
      </c>
      <c r="D135" s="56">
        <f>'Back Up Summary'!H7</f>
        <v>0</v>
      </c>
      <c r="E135" s="20"/>
      <c r="F135" s="49"/>
      <c r="G135" s="33"/>
      <c r="H135" s="33"/>
      <c r="I135" s="33"/>
      <c r="J135" s="33"/>
    </row>
    <row r="136" spans="1:10" ht="27.75" customHeight="1" x14ac:dyDescent="0.25">
      <c r="A136" s="188" t="s">
        <v>7</v>
      </c>
      <c r="B136" s="188"/>
      <c r="C136" s="163">
        <f>C8</f>
        <v>0</v>
      </c>
      <c r="D136" s="163"/>
      <c r="E136" s="20"/>
      <c r="F136" s="50"/>
      <c r="G136" s="25"/>
      <c r="H136" s="25"/>
      <c r="I136" s="25"/>
      <c r="J136" s="25"/>
    </row>
    <row r="137" spans="1:10" ht="27.75" customHeight="1" x14ac:dyDescent="0.25">
      <c r="A137" s="188" t="s">
        <v>8</v>
      </c>
      <c r="B137" s="188"/>
      <c r="C137" s="163">
        <f>C9</f>
        <v>0</v>
      </c>
      <c r="D137" s="163"/>
      <c r="E137" s="21"/>
      <c r="F137" s="50"/>
      <c r="G137" s="25"/>
      <c r="H137" s="25"/>
      <c r="I137" s="25"/>
      <c r="J137" s="25"/>
    </row>
    <row r="138" spans="1:10" s="8" customFormat="1" ht="18" customHeight="1" x14ac:dyDescent="0.25">
      <c r="A138" s="191"/>
      <c r="B138" s="191"/>
      <c r="C138" s="192"/>
      <c r="D138" s="192"/>
      <c r="E138" s="25"/>
      <c r="F138" s="51"/>
      <c r="G138" s="25"/>
      <c r="H138" s="25"/>
      <c r="I138" s="20"/>
      <c r="J138" s="20"/>
    </row>
    <row r="139" spans="1:10" ht="51" customHeight="1" x14ac:dyDescent="0.25">
      <c r="A139" s="126" t="s">
        <v>0</v>
      </c>
      <c r="B139" s="127" t="s">
        <v>1</v>
      </c>
      <c r="C139" s="123" t="s">
        <v>12</v>
      </c>
      <c r="D139" s="123" t="s">
        <v>3</v>
      </c>
      <c r="E139" s="123" t="s">
        <v>2</v>
      </c>
      <c r="F139" s="127" t="s">
        <v>13</v>
      </c>
      <c r="G139" s="123" t="s">
        <v>4</v>
      </c>
      <c r="H139" s="124" t="s">
        <v>90</v>
      </c>
      <c r="I139" s="123" t="s">
        <v>88</v>
      </c>
      <c r="J139" s="125" t="s">
        <v>10</v>
      </c>
    </row>
    <row r="140" spans="1:10" ht="84" x14ac:dyDescent="0.25">
      <c r="A140" s="118"/>
      <c r="B140" s="132" t="s">
        <v>98</v>
      </c>
      <c r="C140" s="132" t="s">
        <v>78</v>
      </c>
      <c r="D140" s="132" t="s">
        <v>79</v>
      </c>
      <c r="E140" s="133" t="s">
        <v>80</v>
      </c>
      <c r="F140" s="132" t="s">
        <v>99</v>
      </c>
      <c r="G140" s="134" t="s">
        <v>81</v>
      </c>
      <c r="H140" s="119" t="s">
        <v>84</v>
      </c>
      <c r="I140" s="135" t="s">
        <v>83</v>
      </c>
      <c r="J140" s="133" t="s">
        <v>96</v>
      </c>
    </row>
    <row r="141" spans="1:10" ht="33.75" customHeight="1" x14ac:dyDescent="0.25">
      <c r="A141" s="43">
        <v>61</v>
      </c>
      <c r="B141" s="42"/>
      <c r="C141" s="12"/>
      <c r="D141" s="16"/>
      <c r="E141" s="15"/>
      <c r="F141" s="42"/>
      <c r="G141" s="36">
        <v>0</v>
      </c>
      <c r="H141" s="18">
        <f t="shared" ref="H141:H160" si="6">IFERROR(I141/G141,0)</f>
        <v>0</v>
      </c>
      <c r="I141" s="35">
        <v>0</v>
      </c>
      <c r="J141" s="19"/>
    </row>
    <row r="142" spans="1:10" ht="33.75" customHeight="1" x14ac:dyDescent="0.25">
      <c r="A142" s="43">
        <v>62</v>
      </c>
      <c r="B142" s="42"/>
      <c r="C142" s="12"/>
      <c r="D142" s="17"/>
      <c r="E142" s="15"/>
      <c r="F142" s="42"/>
      <c r="G142" s="36">
        <v>0</v>
      </c>
      <c r="H142" s="18">
        <f t="shared" si="6"/>
        <v>0</v>
      </c>
      <c r="I142" s="35">
        <v>0</v>
      </c>
      <c r="J142" s="19"/>
    </row>
    <row r="143" spans="1:10" ht="33.75" customHeight="1" x14ac:dyDescent="0.25">
      <c r="A143" s="43">
        <f t="shared" ref="A143:A160" si="7">A142+1</f>
        <v>63</v>
      </c>
      <c r="B143" s="42"/>
      <c r="C143" s="12"/>
      <c r="D143" s="16"/>
      <c r="E143" s="15"/>
      <c r="F143" s="42"/>
      <c r="G143" s="36">
        <v>0</v>
      </c>
      <c r="H143" s="18">
        <f t="shared" si="6"/>
        <v>0</v>
      </c>
      <c r="I143" s="35">
        <v>0</v>
      </c>
      <c r="J143" s="19"/>
    </row>
    <row r="144" spans="1:10" ht="33.75" customHeight="1" x14ac:dyDescent="0.25">
      <c r="A144" s="43">
        <f t="shared" si="7"/>
        <v>64</v>
      </c>
      <c r="B144" s="42"/>
      <c r="C144" s="12"/>
      <c r="D144" s="17"/>
      <c r="E144" s="15"/>
      <c r="F144" s="42"/>
      <c r="G144" s="36">
        <v>0</v>
      </c>
      <c r="H144" s="18">
        <f t="shared" si="6"/>
        <v>0</v>
      </c>
      <c r="I144" s="35">
        <v>0</v>
      </c>
      <c r="J144" s="19"/>
    </row>
    <row r="145" spans="1:10" ht="33.75" customHeight="1" x14ac:dyDescent="0.25">
      <c r="A145" s="43">
        <f t="shared" si="7"/>
        <v>65</v>
      </c>
      <c r="B145" s="42"/>
      <c r="C145" s="12"/>
      <c r="D145" s="16"/>
      <c r="E145" s="15"/>
      <c r="F145" s="42"/>
      <c r="G145" s="36">
        <v>0</v>
      </c>
      <c r="H145" s="18">
        <f t="shared" si="6"/>
        <v>0</v>
      </c>
      <c r="I145" s="35">
        <v>0</v>
      </c>
      <c r="J145" s="19"/>
    </row>
    <row r="146" spans="1:10" ht="33.75" customHeight="1" x14ac:dyDescent="0.25">
      <c r="A146" s="43">
        <f t="shared" si="7"/>
        <v>66</v>
      </c>
      <c r="B146" s="42"/>
      <c r="C146" s="12"/>
      <c r="D146" s="17"/>
      <c r="E146" s="15"/>
      <c r="F146" s="42"/>
      <c r="G146" s="36">
        <v>0</v>
      </c>
      <c r="H146" s="18">
        <f t="shared" si="6"/>
        <v>0</v>
      </c>
      <c r="I146" s="35">
        <v>0</v>
      </c>
      <c r="J146" s="19"/>
    </row>
    <row r="147" spans="1:10" ht="33.75" customHeight="1" x14ac:dyDescent="0.25">
      <c r="A147" s="43">
        <f t="shared" si="7"/>
        <v>67</v>
      </c>
      <c r="B147" s="42"/>
      <c r="C147" s="12"/>
      <c r="D147" s="16"/>
      <c r="E147" s="15"/>
      <c r="F147" s="42"/>
      <c r="G147" s="36">
        <v>0</v>
      </c>
      <c r="H147" s="18">
        <f t="shared" si="6"/>
        <v>0</v>
      </c>
      <c r="I147" s="35">
        <v>0</v>
      </c>
      <c r="J147" s="19"/>
    </row>
    <row r="148" spans="1:10" ht="33.75" customHeight="1" x14ac:dyDescent="0.25">
      <c r="A148" s="43">
        <f t="shared" si="7"/>
        <v>68</v>
      </c>
      <c r="B148" s="42"/>
      <c r="C148" s="12"/>
      <c r="D148" s="17"/>
      <c r="E148" s="15"/>
      <c r="F148" s="42"/>
      <c r="G148" s="36">
        <v>0</v>
      </c>
      <c r="H148" s="18">
        <f t="shared" si="6"/>
        <v>0</v>
      </c>
      <c r="I148" s="35">
        <v>0</v>
      </c>
      <c r="J148" s="19"/>
    </row>
    <row r="149" spans="1:10" ht="33.75" customHeight="1" x14ac:dyDescent="0.25">
      <c r="A149" s="43">
        <f t="shared" si="7"/>
        <v>69</v>
      </c>
      <c r="B149" s="42"/>
      <c r="C149" s="12"/>
      <c r="D149" s="16"/>
      <c r="E149" s="15"/>
      <c r="F149" s="42"/>
      <c r="G149" s="36">
        <v>0</v>
      </c>
      <c r="H149" s="18">
        <f t="shared" si="6"/>
        <v>0</v>
      </c>
      <c r="I149" s="35">
        <v>0</v>
      </c>
      <c r="J149" s="19"/>
    </row>
    <row r="150" spans="1:10" ht="33.75" customHeight="1" x14ac:dyDescent="0.25">
      <c r="A150" s="43">
        <f t="shared" si="7"/>
        <v>70</v>
      </c>
      <c r="B150" s="42"/>
      <c r="C150" s="12"/>
      <c r="D150" s="17"/>
      <c r="E150" s="15"/>
      <c r="F150" s="42"/>
      <c r="G150" s="36">
        <v>0</v>
      </c>
      <c r="H150" s="18">
        <f t="shared" si="6"/>
        <v>0</v>
      </c>
      <c r="I150" s="35">
        <v>0</v>
      </c>
      <c r="J150" s="19"/>
    </row>
    <row r="151" spans="1:10" ht="33.75" customHeight="1" x14ac:dyDescent="0.25">
      <c r="A151" s="43">
        <f t="shared" si="7"/>
        <v>71</v>
      </c>
      <c r="B151" s="42"/>
      <c r="C151" s="12"/>
      <c r="D151" s="16"/>
      <c r="E151" s="15"/>
      <c r="F151" s="42"/>
      <c r="G151" s="36">
        <v>0</v>
      </c>
      <c r="H151" s="18">
        <f t="shared" si="6"/>
        <v>0</v>
      </c>
      <c r="I151" s="35">
        <v>0</v>
      </c>
      <c r="J151" s="19"/>
    </row>
    <row r="152" spans="1:10" ht="33.75" customHeight="1" x14ac:dyDescent="0.25">
      <c r="A152" s="43">
        <f t="shared" si="7"/>
        <v>72</v>
      </c>
      <c r="B152" s="42"/>
      <c r="C152" s="12"/>
      <c r="D152" s="17"/>
      <c r="E152" s="15"/>
      <c r="F152" s="42"/>
      <c r="G152" s="36">
        <v>0</v>
      </c>
      <c r="H152" s="18">
        <f t="shared" si="6"/>
        <v>0</v>
      </c>
      <c r="I152" s="35">
        <v>0</v>
      </c>
      <c r="J152" s="19"/>
    </row>
    <row r="153" spans="1:10" ht="33.75" customHeight="1" x14ac:dyDescent="0.25">
      <c r="A153" s="43">
        <f t="shared" si="7"/>
        <v>73</v>
      </c>
      <c r="B153" s="42"/>
      <c r="C153" s="12"/>
      <c r="D153" s="16"/>
      <c r="E153" s="15"/>
      <c r="F153" s="42"/>
      <c r="G153" s="36">
        <v>0</v>
      </c>
      <c r="H153" s="18">
        <f t="shared" si="6"/>
        <v>0</v>
      </c>
      <c r="I153" s="35">
        <v>0</v>
      </c>
      <c r="J153" s="19"/>
    </row>
    <row r="154" spans="1:10" ht="33.75" customHeight="1" x14ac:dyDescent="0.25">
      <c r="A154" s="43">
        <f t="shared" si="7"/>
        <v>74</v>
      </c>
      <c r="B154" s="42"/>
      <c r="C154" s="12"/>
      <c r="D154" s="17"/>
      <c r="E154" s="15"/>
      <c r="F154" s="42"/>
      <c r="G154" s="36">
        <v>0</v>
      </c>
      <c r="H154" s="18">
        <f t="shared" si="6"/>
        <v>0</v>
      </c>
      <c r="I154" s="35">
        <v>0</v>
      </c>
      <c r="J154" s="19"/>
    </row>
    <row r="155" spans="1:10" ht="33.75" customHeight="1" x14ac:dyDescent="0.25">
      <c r="A155" s="43">
        <f t="shared" si="7"/>
        <v>75</v>
      </c>
      <c r="B155" s="42"/>
      <c r="C155" s="12"/>
      <c r="D155" s="16"/>
      <c r="E155" s="15"/>
      <c r="F155" s="42"/>
      <c r="G155" s="36">
        <v>0</v>
      </c>
      <c r="H155" s="18">
        <f t="shared" si="6"/>
        <v>0</v>
      </c>
      <c r="I155" s="35">
        <v>0</v>
      </c>
      <c r="J155" s="19"/>
    </row>
    <row r="156" spans="1:10" ht="33.75" customHeight="1" x14ac:dyDescent="0.25">
      <c r="A156" s="43">
        <f t="shared" si="7"/>
        <v>76</v>
      </c>
      <c r="B156" s="42"/>
      <c r="C156" s="12"/>
      <c r="D156" s="17"/>
      <c r="E156" s="15"/>
      <c r="F156" s="42"/>
      <c r="G156" s="36">
        <v>0</v>
      </c>
      <c r="H156" s="18">
        <f t="shared" si="6"/>
        <v>0</v>
      </c>
      <c r="I156" s="35">
        <v>0</v>
      </c>
      <c r="J156" s="19"/>
    </row>
    <row r="157" spans="1:10" ht="33.75" customHeight="1" x14ac:dyDescent="0.25">
      <c r="A157" s="43">
        <f t="shared" si="7"/>
        <v>77</v>
      </c>
      <c r="B157" s="42"/>
      <c r="C157" s="12"/>
      <c r="D157" s="16"/>
      <c r="E157" s="15"/>
      <c r="F157" s="42"/>
      <c r="G157" s="36">
        <v>0</v>
      </c>
      <c r="H157" s="18">
        <f t="shared" si="6"/>
        <v>0</v>
      </c>
      <c r="I157" s="35">
        <v>0</v>
      </c>
      <c r="J157" s="19"/>
    </row>
    <row r="158" spans="1:10" ht="33.75" customHeight="1" x14ac:dyDescent="0.25">
      <c r="A158" s="43">
        <f t="shared" si="7"/>
        <v>78</v>
      </c>
      <c r="B158" s="42"/>
      <c r="C158" s="12"/>
      <c r="D158" s="17"/>
      <c r="E158" s="15"/>
      <c r="F158" s="42"/>
      <c r="G158" s="36">
        <v>0</v>
      </c>
      <c r="H158" s="18">
        <f t="shared" si="6"/>
        <v>0</v>
      </c>
      <c r="I158" s="35">
        <v>0</v>
      </c>
      <c r="J158" s="19"/>
    </row>
    <row r="159" spans="1:10" ht="33.75" customHeight="1" x14ac:dyDescent="0.25">
      <c r="A159" s="43">
        <f t="shared" si="7"/>
        <v>79</v>
      </c>
      <c r="B159" s="42"/>
      <c r="C159" s="12"/>
      <c r="D159" s="16"/>
      <c r="E159" s="15"/>
      <c r="F159" s="42"/>
      <c r="G159" s="36">
        <v>0</v>
      </c>
      <c r="H159" s="18">
        <f t="shared" si="6"/>
        <v>0</v>
      </c>
      <c r="I159" s="35">
        <v>0</v>
      </c>
      <c r="J159" s="19"/>
    </row>
    <row r="160" spans="1:10" ht="33.75" customHeight="1" x14ac:dyDescent="0.25">
      <c r="A160" s="43">
        <f t="shared" si="7"/>
        <v>80</v>
      </c>
      <c r="B160" s="42"/>
      <c r="C160" s="12"/>
      <c r="D160" s="17"/>
      <c r="E160" s="15"/>
      <c r="F160" s="42"/>
      <c r="G160" s="36">
        <v>0</v>
      </c>
      <c r="H160" s="18">
        <f t="shared" si="6"/>
        <v>0</v>
      </c>
      <c r="I160" s="35">
        <v>0</v>
      </c>
      <c r="J160" s="19"/>
    </row>
    <row r="161" spans="1:10" ht="36" customHeight="1" thickBot="1" x14ac:dyDescent="0.3">
      <c r="A161" s="183"/>
      <c r="B161" s="184"/>
      <c r="C161" s="96"/>
      <c r="D161" s="97"/>
      <c r="E161" s="98"/>
      <c r="F161" s="98"/>
      <c r="G161" s="98"/>
      <c r="H161" s="186" t="s">
        <v>72</v>
      </c>
      <c r="I161" s="187"/>
      <c r="J161" s="106">
        <f>SUM(Table14151623[Amount 
Paid by SOS Pilot])</f>
        <v>0</v>
      </c>
    </row>
    <row r="162" spans="1:10" ht="36" customHeight="1" x14ac:dyDescent="0.25">
      <c r="A162" s="181"/>
      <c r="B162" s="182"/>
      <c r="C162" s="99"/>
      <c r="D162" s="100"/>
      <c r="E162" s="100"/>
      <c r="F162" s="100"/>
      <c r="G162" s="100"/>
      <c r="H162" s="179" t="s">
        <v>73</v>
      </c>
      <c r="I162" s="180"/>
      <c r="J162" s="105">
        <f>SUM(J34,J75,J123,J161)</f>
        <v>0</v>
      </c>
    </row>
    <row r="163" spans="1:10" x14ac:dyDescent="0.25">
      <c r="A163" s="46"/>
      <c r="B163" s="47"/>
      <c r="F163" s="46"/>
    </row>
    <row r="164" spans="1:10" x14ac:dyDescent="0.25">
      <c r="A164" s="46"/>
      <c r="B164" s="47"/>
      <c r="F164" s="46"/>
    </row>
    <row r="165" spans="1:10" x14ac:dyDescent="0.25">
      <c r="A165" s="46"/>
      <c r="B165" s="47"/>
      <c r="F165" s="46"/>
    </row>
    <row r="166" spans="1:10" x14ac:dyDescent="0.25">
      <c r="A166" s="46"/>
      <c r="B166" s="47"/>
      <c r="F166" s="46"/>
    </row>
    <row r="167" spans="1:10" x14ac:dyDescent="0.25">
      <c r="A167" s="46"/>
      <c r="B167" s="47"/>
      <c r="F167" s="46"/>
    </row>
    <row r="168" spans="1:10" x14ac:dyDescent="0.25">
      <c r="A168" s="46"/>
      <c r="B168" s="47"/>
      <c r="F168" s="46"/>
    </row>
    <row r="169" spans="1:10" x14ac:dyDescent="0.25">
      <c r="A169" s="46"/>
      <c r="B169" s="47"/>
      <c r="F169" s="46"/>
    </row>
    <row r="170" spans="1:10" x14ac:dyDescent="0.25">
      <c r="A170" s="46"/>
      <c r="B170" s="47"/>
      <c r="F170" s="46"/>
    </row>
    <row r="171" spans="1:10" x14ac:dyDescent="0.25">
      <c r="A171" s="46"/>
      <c r="B171" s="47"/>
      <c r="F171" s="46"/>
    </row>
    <row r="172" spans="1:10" x14ac:dyDescent="0.25">
      <c r="A172" s="46"/>
      <c r="B172" s="47"/>
      <c r="F172" s="46"/>
    </row>
    <row r="173" spans="1:10" x14ac:dyDescent="0.25">
      <c r="A173" s="46"/>
      <c r="B173" s="47"/>
      <c r="F173" s="46"/>
    </row>
    <row r="174" spans="1:10" x14ac:dyDescent="0.25">
      <c r="A174" s="46"/>
      <c r="B174" s="47"/>
      <c r="F174" s="46"/>
    </row>
    <row r="175" spans="1:10" x14ac:dyDescent="0.25">
      <c r="A175" s="46"/>
      <c r="B175" s="47"/>
      <c r="F175" s="46"/>
    </row>
    <row r="176" spans="1:10" x14ac:dyDescent="0.25">
      <c r="A176" s="46"/>
      <c r="B176" s="47"/>
      <c r="F176" s="46"/>
    </row>
    <row r="177" spans="1:6" x14ac:dyDescent="0.25">
      <c r="A177" s="46"/>
      <c r="B177" s="47"/>
      <c r="F177" s="46"/>
    </row>
    <row r="178" spans="1:6" x14ac:dyDescent="0.25">
      <c r="A178" s="46"/>
      <c r="B178" s="47"/>
      <c r="F178" s="46"/>
    </row>
    <row r="179" spans="1:6" x14ac:dyDescent="0.25">
      <c r="A179" s="46"/>
      <c r="B179" s="47"/>
      <c r="F179" s="46"/>
    </row>
    <row r="180" spans="1:6" x14ac:dyDescent="0.25">
      <c r="A180" s="46"/>
      <c r="B180" s="47"/>
      <c r="F180" s="46"/>
    </row>
    <row r="181" spans="1:6" x14ac:dyDescent="0.25">
      <c r="A181" s="46"/>
      <c r="B181" s="47"/>
      <c r="F181" s="46"/>
    </row>
    <row r="182" spans="1:6" x14ac:dyDescent="0.25">
      <c r="A182" s="46"/>
      <c r="B182" s="47"/>
      <c r="F182" s="46"/>
    </row>
    <row r="183" spans="1:6" x14ac:dyDescent="0.25">
      <c r="A183" s="46"/>
      <c r="B183" s="47"/>
      <c r="F183" s="46"/>
    </row>
    <row r="184" spans="1:6" x14ac:dyDescent="0.25">
      <c r="A184" s="46"/>
      <c r="B184" s="47"/>
      <c r="F184" s="46"/>
    </row>
    <row r="185" spans="1:6" x14ac:dyDescent="0.25">
      <c r="A185" s="46"/>
      <c r="B185" s="47"/>
      <c r="F185" s="46"/>
    </row>
    <row r="186" spans="1:6" x14ac:dyDescent="0.25">
      <c r="A186" s="46"/>
      <c r="B186" s="47"/>
      <c r="F186" s="46"/>
    </row>
    <row r="187" spans="1:6" x14ac:dyDescent="0.25">
      <c r="A187" s="46"/>
      <c r="B187" s="47"/>
      <c r="F187" s="46"/>
    </row>
    <row r="188" spans="1:6" x14ac:dyDescent="0.25">
      <c r="A188" s="46"/>
      <c r="B188" s="47"/>
      <c r="F188" s="46"/>
    </row>
    <row r="189" spans="1:6" x14ac:dyDescent="0.25">
      <c r="A189" s="46"/>
      <c r="B189" s="47"/>
      <c r="F189" s="46"/>
    </row>
    <row r="190" spans="1:6" x14ac:dyDescent="0.25">
      <c r="A190" s="46"/>
      <c r="B190" s="47"/>
      <c r="F190" s="46"/>
    </row>
    <row r="191" spans="1:6" x14ac:dyDescent="0.25">
      <c r="A191" s="46"/>
      <c r="B191" s="47"/>
      <c r="F191" s="46"/>
    </row>
    <row r="192" spans="1:6" x14ac:dyDescent="0.25">
      <c r="A192" s="46"/>
      <c r="B192" s="47"/>
      <c r="F192" s="46"/>
    </row>
    <row r="193" spans="1:6" x14ac:dyDescent="0.25">
      <c r="A193" s="46"/>
      <c r="B193" s="47"/>
      <c r="F193" s="46"/>
    </row>
    <row r="194" spans="1:6" x14ac:dyDescent="0.25">
      <c r="A194" s="46"/>
      <c r="B194" s="47"/>
      <c r="F194" s="46"/>
    </row>
    <row r="195" spans="1:6" x14ac:dyDescent="0.25">
      <c r="A195" s="46"/>
      <c r="B195" s="47"/>
      <c r="F195" s="46"/>
    </row>
    <row r="196" spans="1:6" x14ac:dyDescent="0.25">
      <c r="A196" s="46"/>
      <c r="B196" s="47"/>
      <c r="F196" s="46"/>
    </row>
    <row r="197" spans="1:6" x14ac:dyDescent="0.25">
      <c r="A197" s="46"/>
      <c r="B197" s="47"/>
      <c r="F197" s="46"/>
    </row>
    <row r="198" spans="1:6" x14ac:dyDescent="0.25">
      <c r="A198" s="46"/>
      <c r="B198" s="47"/>
      <c r="F198" s="46"/>
    </row>
    <row r="199" spans="1:6" x14ac:dyDescent="0.25">
      <c r="A199" s="46"/>
      <c r="B199" s="47"/>
      <c r="F199" s="46"/>
    </row>
    <row r="200" spans="1:6" x14ac:dyDescent="0.25">
      <c r="A200" s="46"/>
      <c r="B200" s="47"/>
      <c r="F200" s="46"/>
    </row>
    <row r="201" spans="1:6" x14ac:dyDescent="0.25">
      <c r="A201" s="46"/>
      <c r="B201" s="47"/>
      <c r="F201" s="46"/>
    </row>
    <row r="202" spans="1:6" x14ac:dyDescent="0.25">
      <c r="A202" s="46"/>
      <c r="B202" s="47"/>
      <c r="F202" s="46"/>
    </row>
    <row r="203" spans="1:6" x14ac:dyDescent="0.25">
      <c r="A203" s="46"/>
      <c r="B203" s="47"/>
      <c r="F203" s="46"/>
    </row>
    <row r="204" spans="1:6" x14ac:dyDescent="0.25">
      <c r="A204" s="46"/>
      <c r="B204" s="47"/>
      <c r="F204" s="46"/>
    </row>
    <row r="205" spans="1:6" x14ac:dyDescent="0.25">
      <c r="A205" s="46"/>
      <c r="B205" s="47"/>
      <c r="F205" s="46"/>
    </row>
    <row r="206" spans="1:6" x14ac:dyDescent="0.25">
      <c r="A206" s="46"/>
      <c r="B206" s="47"/>
      <c r="F206" s="46"/>
    </row>
    <row r="207" spans="1:6" x14ac:dyDescent="0.25">
      <c r="A207" s="46"/>
      <c r="B207" s="47"/>
      <c r="F207" s="46"/>
    </row>
    <row r="208" spans="1:6" x14ac:dyDescent="0.25">
      <c r="A208" s="46"/>
      <c r="B208" s="47"/>
      <c r="F208" s="46"/>
    </row>
    <row r="209" spans="1:6" x14ac:dyDescent="0.25">
      <c r="A209" s="46"/>
      <c r="B209" s="47"/>
      <c r="F209" s="46"/>
    </row>
    <row r="210" spans="1:6" x14ac:dyDescent="0.25">
      <c r="A210" s="46"/>
      <c r="B210" s="47"/>
      <c r="F210" s="46"/>
    </row>
    <row r="211" spans="1:6" x14ac:dyDescent="0.25">
      <c r="A211" s="46"/>
      <c r="B211" s="47"/>
      <c r="F211" s="46"/>
    </row>
    <row r="212" spans="1:6" x14ac:dyDescent="0.25">
      <c r="A212" s="46"/>
      <c r="B212" s="47"/>
      <c r="F212" s="46"/>
    </row>
    <row r="213" spans="1:6" x14ac:dyDescent="0.25">
      <c r="A213" s="46"/>
      <c r="B213" s="47"/>
      <c r="F213" s="46"/>
    </row>
    <row r="214" spans="1:6" x14ac:dyDescent="0.25">
      <c r="A214" s="46"/>
      <c r="B214" s="47"/>
      <c r="F214" s="46"/>
    </row>
    <row r="215" spans="1:6" x14ac:dyDescent="0.25">
      <c r="A215" s="46"/>
      <c r="B215" s="47"/>
      <c r="F215" s="46"/>
    </row>
    <row r="216" spans="1:6" x14ac:dyDescent="0.25">
      <c r="A216" s="46"/>
      <c r="B216" s="47"/>
      <c r="F216" s="46"/>
    </row>
    <row r="217" spans="1:6" x14ac:dyDescent="0.25">
      <c r="A217" s="46"/>
      <c r="B217" s="47"/>
      <c r="F217" s="46"/>
    </row>
    <row r="218" spans="1:6" x14ac:dyDescent="0.25">
      <c r="A218" s="46"/>
      <c r="B218" s="47"/>
      <c r="F218" s="46"/>
    </row>
    <row r="219" spans="1:6" x14ac:dyDescent="0.25">
      <c r="A219" s="46"/>
      <c r="B219" s="47"/>
      <c r="F219" s="46"/>
    </row>
    <row r="220" spans="1:6" x14ac:dyDescent="0.25">
      <c r="A220" s="46"/>
      <c r="B220" s="47"/>
      <c r="F220" s="46"/>
    </row>
    <row r="221" spans="1:6" x14ac:dyDescent="0.25">
      <c r="A221" s="46"/>
      <c r="B221" s="47"/>
      <c r="F221" s="46"/>
    </row>
    <row r="222" spans="1:6" x14ac:dyDescent="0.25">
      <c r="A222" s="46"/>
      <c r="B222" s="47"/>
      <c r="F222" s="46"/>
    </row>
    <row r="223" spans="1:6" x14ac:dyDescent="0.25">
      <c r="A223" s="46"/>
      <c r="B223" s="47"/>
      <c r="F223" s="46"/>
    </row>
    <row r="224" spans="1:6" x14ac:dyDescent="0.25">
      <c r="A224" s="46"/>
      <c r="B224" s="47"/>
      <c r="F224" s="46"/>
    </row>
    <row r="225" spans="1:6" x14ac:dyDescent="0.25">
      <c r="A225" s="46"/>
      <c r="B225" s="47"/>
      <c r="F225" s="46"/>
    </row>
    <row r="226" spans="1:6" x14ac:dyDescent="0.25">
      <c r="A226" s="46"/>
      <c r="B226" s="47"/>
      <c r="F226" s="46"/>
    </row>
    <row r="227" spans="1:6" x14ac:dyDescent="0.25">
      <c r="A227" s="46"/>
      <c r="B227" s="47"/>
      <c r="F227" s="46"/>
    </row>
    <row r="228" spans="1:6" x14ac:dyDescent="0.25">
      <c r="A228" s="46"/>
      <c r="B228" s="47"/>
      <c r="F228" s="46"/>
    </row>
    <row r="229" spans="1:6" x14ac:dyDescent="0.25">
      <c r="A229" s="46"/>
      <c r="B229" s="47"/>
      <c r="F229" s="46"/>
    </row>
    <row r="230" spans="1:6" x14ac:dyDescent="0.25">
      <c r="A230" s="46"/>
      <c r="B230" s="47"/>
      <c r="F230" s="46"/>
    </row>
    <row r="231" spans="1:6" x14ac:dyDescent="0.25">
      <c r="A231" s="46"/>
      <c r="B231" s="47"/>
      <c r="F231" s="46"/>
    </row>
    <row r="232" spans="1:6" x14ac:dyDescent="0.25">
      <c r="A232" s="46"/>
      <c r="B232" s="47"/>
      <c r="F232" s="46"/>
    </row>
    <row r="233" spans="1:6" x14ac:dyDescent="0.25">
      <c r="A233" s="46"/>
      <c r="B233" s="47"/>
      <c r="F233" s="46"/>
    </row>
    <row r="234" spans="1:6" x14ac:dyDescent="0.25">
      <c r="A234" s="46"/>
      <c r="B234" s="47"/>
      <c r="F234" s="46"/>
    </row>
    <row r="235" spans="1:6" x14ac:dyDescent="0.25">
      <c r="A235" s="46"/>
      <c r="B235" s="47"/>
      <c r="F235" s="46"/>
    </row>
    <row r="236" spans="1:6" x14ac:dyDescent="0.25">
      <c r="A236" s="46"/>
      <c r="B236" s="47"/>
      <c r="F236" s="46"/>
    </row>
    <row r="237" spans="1:6" x14ac:dyDescent="0.25">
      <c r="A237" s="46"/>
      <c r="B237" s="47"/>
      <c r="F237" s="46"/>
    </row>
    <row r="238" spans="1:6" x14ac:dyDescent="0.25">
      <c r="A238" s="46"/>
      <c r="B238" s="47"/>
      <c r="F238" s="46"/>
    </row>
    <row r="239" spans="1:6" x14ac:dyDescent="0.25">
      <c r="A239" s="46"/>
      <c r="B239" s="47"/>
      <c r="F239" s="46"/>
    </row>
    <row r="240" spans="1:6" x14ac:dyDescent="0.25">
      <c r="A240" s="46"/>
      <c r="B240" s="47"/>
      <c r="F240" s="46"/>
    </row>
    <row r="241" spans="1:6" x14ac:dyDescent="0.25">
      <c r="A241" s="46"/>
      <c r="B241" s="47"/>
      <c r="F241" s="46"/>
    </row>
    <row r="242" spans="1:6" x14ac:dyDescent="0.25">
      <c r="A242" s="46"/>
      <c r="B242" s="47"/>
      <c r="F242" s="46"/>
    </row>
    <row r="243" spans="1:6" x14ac:dyDescent="0.25">
      <c r="A243" s="46"/>
      <c r="B243" s="47"/>
      <c r="F243" s="46"/>
    </row>
    <row r="244" spans="1:6" x14ac:dyDescent="0.25">
      <c r="A244" s="46"/>
      <c r="B244" s="47"/>
      <c r="F244" s="46"/>
    </row>
    <row r="245" spans="1:6" x14ac:dyDescent="0.25">
      <c r="A245" s="46"/>
      <c r="B245" s="47"/>
      <c r="F245" s="46"/>
    </row>
    <row r="246" spans="1:6" x14ac:dyDescent="0.25">
      <c r="A246" s="46"/>
      <c r="B246" s="47"/>
      <c r="F246" s="46"/>
    </row>
    <row r="247" spans="1:6" x14ac:dyDescent="0.25">
      <c r="A247" s="46"/>
      <c r="B247" s="47"/>
      <c r="F247" s="46"/>
    </row>
    <row r="248" spans="1:6" x14ac:dyDescent="0.25">
      <c r="A248" s="46"/>
      <c r="B248" s="47"/>
      <c r="F248" s="46"/>
    </row>
    <row r="249" spans="1:6" x14ac:dyDescent="0.25">
      <c r="A249" s="46"/>
      <c r="B249" s="47"/>
      <c r="F249" s="46"/>
    </row>
    <row r="250" spans="1:6" x14ac:dyDescent="0.25">
      <c r="A250" s="46"/>
      <c r="B250" s="47"/>
      <c r="F250" s="46"/>
    </row>
    <row r="251" spans="1:6" x14ac:dyDescent="0.25">
      <c r="A251" s="46"/>
      <c r="B251" s="47"/>
      <c r="F251" s="46"/>
    </row>
    <row r="252" spans="1:6" x14ac:dyDescent="0.25">
      <c r="A252" s="46"/>
      <c r="B252" s="47"/>
      <c r="F252" s="46"/>
    </row>
    <row r="253" spans="1:6" x14ac:dyDescent="0.25">
      <c r="A253" s="46"/>
      <c r="B253" s="47"/>
      <c r="F253" s="46"/>
    </row>
    <row r="254" spans="1:6" x14ac:dyDescent="0.25">
      <c r="A254" s="46"/>
      <c r="B254" s="47"/>
      <c r="F254" s="46"/>
    </row>
    <row r="255" spans="1:6" x14ac:dyDescent="0.25">
      <c r="A255" s="46"/>
      <c r="B255" s="47"/>
      <c r="F255" s="46"/>
    </row>
    <row r="256" spans="1:6" x14ac:dyDescent="0.25">
      <c r="A256" s="46"/>
      <c r="B256" s="47"/>
      <c r="F256" s="46"/>
    </row>
    <row r="257" spans="1:6" x14ac:dyDescent="0.25">
      <c r="A257" s="46"/>
      <c r="B257" s="47"/>
      <c r="F257" s="46"/>
    </row>
    <row r="258" spans="1:6" x14ac:dyDescent="0.25">
      <c r="A258" s="46"/>
      <c r="B258" s="47"/>
      <c r="F258" s="46"/>
    </row>
    <row r="259" spans="1:6" x14ac:dyDescent="0.25">
      <c r="A259" s="46"/>
      <c r="B259" s="47"/>
      <c r="F259" s="46"/>
    </row>
    <row r="260" spans="1:6" x14ac:dyDescent="0.25">
      <c r="A260" s="46"/>
      <c r="B260" s="47"/>
      <c r="F260" s="46"/>
    </row>
    <row r="261" spans="1:6" x14ac:dyDescent="0.25">
      <c r="A261" s="46"/>
      <c r="B261" s="47"/>
      <c r="F261" s="46"/>
    </row>
    <row r="262" spans="1:6" x14ac:dyDescent="0.25">
      <c r="A262" s="46"/>
      <c r="B262" s="47"/>
      <c r="F262" s="46"/>
    </row>
    <row r="263" spans="1:6" x14ac:dyDescent="0.25">
      <c r="A263" s="46"/>
      <c r="B263" s="47"/>
      <c r="F263" s="46"/>
    </row>
    <row r="264" spans="1:6" x14ac:dyDescent="0.25">
      <c r="A264" s="46"/>
      <c r="B264" s="47"/>
      <c r="F264" s="46"/>
    </row>
    <row r="265" spans="1:6" x14ac:dyDescent="0.25">
      <c r="A265" s="46"/>
      <c r="B265" s="47"/>
      <c r="F265" s="46"/>
    </row>
    <row r="266" spans="1:6" x14ac:dyDescent="0.25">
      <c r="A266" s="46"/>
      <c r="B266" s="47"/>
      <c r="F266" s="46"/>
    </row>
    <row r="267" spans="1:6" x14ac:dyDescent="0.25">
      <c r="A267" s="46"/>
      <c r="B267" s="47"/>
      <c r="F267" s="46"/>
    </row>
    <row r="268" spans="1:6" x14ac:dyDescent="0.25">
      <c r="A268" s="46"/>
      <c r="B268" s="47"/>
      <c r="F268" s="46"/>
    </row>
    <row r="269" spans="1:6" x14ac:dyDescent="0.25">
      <c r="A269" s="46"/>
      <c r="B269" s="47"/>
      <c r="F269" s="46"/>
    </row>
    <row r="270" spans="1:6" x14ac:dyDescent="0.25">
      <c r="A270" s="46"/>
      <c r="B270" s="47"/>
      <c r="F270" s="46"/>
    </row>
    <row r="271" spans="1:6" x14ac:dyDescent="0.25">
      <c r="A271" s="46"/>
      <c r="B271" s="47"/>
      <c r="F271" s="46"/>
    </row>
    <row r="272" spans="1:6" x14ac:dyDescent="0.25">
      <c r="A272" s="46"/>
      <c r="B272" s="47"/>
      <c r="F272" s="46"/>
    </row>
    <row r="273" spans="1:6" x14ac:dyDescent="0.25">
      <c r="A273" s="46"/>
      <c r="B273" s="47"/>
      <c r="F273" s="46"/>
    </row>
    <row r="274" spans="1:6" x14ac:dyDescent="0.25">
      <c r="A274" s="46"/>
      <c r="B274" s="47"/>
      <c r="F274" s="46"/>
    </row>
    <row r="275" spans="1:6" x14ac:dyDescent="0.25">
      <c r="A275" s="46"/>
      <c r="B275" s="47"/>
      <c r="F275" s="46"/>
    </row>
    <row r="276" spans="1:6" x14ac:dyDescent="0.25">
      <c r="A276" s="46"/>
      <c r="B276" s="47"/>
      <c r="F276" s="46"/>
    </row>
    <row r="277" spans="1:6" x14ac:dyDescent="0.25">
      <c r="A277" s="46"/>
      <c r="B277" s="47"/>
      <c r="F277" s="46"/>
    </row>
    <row r="278" spans="1:6" x14ac:dyDescent="0.25">
      <c r="A278" s="46"/>
      <c r="B278" s="47"/>
      <c r="F278" s="46"/>
    </row>
    <row r="279" spans="1:6" x14ac:dyDescent="0.25">
      <c r="A279" s="46"/>
      <c r="B279" s="47"/>
      <c r="F279" s="46"/>
    </row>
    <row r="280" spans="1:6" x14ac:dyDescent="0.25">
      <c r="A280" s="46"/>
      <c r="B280" s="47"/>
      <c r="F280" s="46"/>
    </row>
    <row r="281" spans="1:6" x14ac:dyDescent="0.25">
      <c r="A281" s="46"/>
      <c r="B281" s="47"/>
      <c r="F281" s="46"/>
    </row>
    <row r="282" spans="1:6" x14ac:dyDescent="0.25">
      <c r="A282" s="46"/>
      <c r="B282" s="47"/>
      <c r="F282" s="46"/>
    </row>
    <row r="283" spans="1:6" x14ac:dyDescent="0.25">
      <c r="A283" s="46"/>
      <c r="B283" s="47"/>
      <c r="F283" s="46"/>
    </row>
    <row r="284" spans="1:6" x14ac:dyDescent="0.25">
      <c r="A284" s="46"/>
      <c r="B284" s="47"/>
      <c r="F284" s="46"/>
    </row>
    <row r="285" spans="1:6" x14ac:dyDescent="0.25">
      <c r="A285" s="46"/>
      <c r="B285" s="47"/>
      <c r="F285" s="46"/>
    </row>
    <row r="286" spans="1:6" x14ac:dyDescent="0.25">
      <c r="A286" s="46"/>
      <c r="B286" s="47"/>
      <c r="F286" s="46"/>
    </row>
    <row r="287" spans="1:6" x14ac:dyDescent="0.25">
      <c r="A287" s="46"/>
      <c r="B287" s="47"/>
      <c r="F287" s="46"/>
    </row>
    <row r="288" spans="1:6" x14ac:dyDescent="0.25">
      <c r="A288" s="46"/>
      <c r="B288" s="47"/>
      <c r="F288" s="46"/>
    </row>
    <row r="289" spans="1:6" x14ac:dyDescent="0.25">
      <c r="A289" s="46"/>
      <c r="B289" s="47"/>
      <c r="F289" s="46"/>
    </row>
    <row r="290" spans="1:6" x14ac:dyDescent="0.25">
      <c r="A290" s="46"/>
      <c r="B290" s="47"/>
      <c r="F290" s="46"/>
    </row>
    <row r="291" spans="1:6" x14ac:dyDescent="0.25">
      <c r="A291" s="46"/>
      <c r="B291" s="47"/>
      <c r="F291" s="46"/>
    </row>
    <row r="292" spans="1:6" x14ac:dyDescent="0.25">
      <c r="A292" s="46"/>
      <c r="B292" s="47"/>
      <c r="F292" s="46"/>
    </row>
    <row r="293" spans="1:6" x14ac:dyDescent="0.25">
      <c r="A293" s="46"/>
      <c r="B293" s="47"/>
      <c r="F293" s="46"/>
    </row>
    <row r="294" spans="1:6" x14ac:dyDescent="0.25">
      <c r="A294" s="46"/>
      <c r="B294" s="47"/>
      <c r="F294" s="46"/>
    </row>
    <row r="295" spans="1:6" x14ac:dyDescent="0.25">
      <c r="A295" s="46"/>
      <c r="B295" s="47"/>
      <c r="F295" s="46"/>
    </row>
    <row r="296" spans="1:6" x14ac:dyDescent="0.25">
      <c r="A296" s="46"/>
      <c r="B296" s="47"/>
      <c r="F296" s="46"/>
    </row>
    <row r="297" spans="1:6" x14ac:dyDescent="0.25">
      <c r="A297" s="46"/>
      <c r="B297" s="47"/>
      <c r="F297" s="46"/>
    </row>
    <row r="298" spans="1:6" x14ac:dyDescent="0.25">
      <c r="A298" s="46"/>
      <c r="B298" s="47"/>
    </row>
    <row r="299" spans="1:6" x14ac:dyDescent="0.25">
      <c r="A299" s="46"/>
      <c r="B299" s="47"/>
    </row>
    <row r="300" spans="1:6" x14ac:dyDescent="0.25">
      <c r="A300" s="46"/>
      <c r="B300" s="47"/>
    </row>
    <row r="301" spans="1:6" x14ac:dyDescent="0.25">
      <c r="A301" s="46"/>
      <c r="B301" s="47"/>
    </row>
    <row r="302" spans="1:6" x14ac:dyDescent="0.25">
      <c r="A302" s="46"/>
      <c r="B302" s="47"/>
    </row>
    <row r="303" spans="1:6" x14ac:dyDescent="0.25">
      <c r="A303" s="46"/>
      <c r="B303" s="47"/>
    </row>
    <row r="304" spans="1:6" x14ac:dyDescent="0.25">
      <c r="A304" s="46"/>
      <c r="B304" s="47"/>
    </row>
    <row r="305" spans="1:2" x14ac:dyDescent="0.25">
      <c r="A305" s="46"/>
      <c r="B305" s="47"/>
    </row>
    <row r="306" spans="1:2" x14ac:dyDescent="0.25">
      <c r="A306" s="46"/>
      <c r="B306" s="47"/>
    </row>
  </sheetData>
  <sheetProtection algorithmName="SHA-512" hashValue="Fb1zhHn2Ugc57WHhEXnErFUSSftx6xTtKZJCLuxFlRrv9HuTpgT4ZlGbycEGuwloweShFnjnnsrKhsOZgv577A==" saltValue="Xgq9o+zmw79YBbfMafXGTA==" spinCount="100000" sheet="1" objects="1" scenarios="1"/>
  <mergeCells count="42">
    <mergeCell ref="A162:B162"/>
    <mergeCell ref="H162:I162"/>
    <mergeCell ref="G7:H7"/>
    <mergeCell ref="G8:H8"/>
    <mergeCell ref="H9:J9"/>
    <mergeCell ref="H10:J10"/>
    <mergeCell ref="H34:I34"/>
    <mergeCell ref="C10:D10"/>
    <mergeCell ref="A10:B10"/>
    <mergeCell ref="A8:B8"/>
    <mergeCell ref="C8:D8"/>
    <mergeCell ref="A9:B9"/>
    <mergeCell ref="A123:B123"/>
    <mergeCell ref="A51:B51"/>
    <mergeCell ref="C51:D51"/>
    <mergeCell ref="C9:D9"/>
    <mergeCell ref="A99:B99"/>
    <mergeCell ref="C99:D99"/>
    <mergeCell ref="A100:B100"/>
    <mergeCell ref="C100:D100"/>
    <mergeCell ref="A75:B75"/>
    <mergeCell ref="A50:B50"/>
    <mergeCell ref="C50:D50"/>
    <mergeCell ref="A34:B34"/>
    <mergeCell ref="A52:B52"/>
    <mergeCell ref="C52:D52"/>
    <mergeCell ref="A6:B7"/>
    <mergeCell ref="A161:B161"/>
    <mergeCell ref="H161:I161"/>
    <mergeCell ref="A48:B49"/>
    <mergeCell ref="A96:B97"/>
    <mergeCell ref="A134:B135"/>
    <mergeCell ref="A98:B98"/>
    <mergeCell ref="C98:D98"/>
    <mergeCell ref="H75:I75"/>
    <mergeCell ref="A138:B138"/>
    <mergeCell ref="C138:D138"/>
    <mergeCell ref="A136:B136"/>
    <mergeCell ref="C136:D136"/>
    <mergeCell ref="A137:B137"/>
    <mergeCell ref="C137:D137"/>
    <mergeCell ref="H123:I123"/>
  </mergeCells>
  <dataValidations count="1">
    <dataValidation type="list" allowBlank="1" showInputMessage="1" showErrorMessage="1" sqref="B14:B33 B55:B74 B103:B122 B141:B160">
      <formula1>"Office Insurance, Office Maintenance, Office Rental, Salaries and Benefits, Office Supplies, Office Utilities, Other"</formula1>
    </dataValidation>
  </dataValidations>
  <pageMargins left="0.7" right="0.7" top="0.75" bottom="0.75" header="0.3" footer="0.3"/>
  <pageSetup scale="58" orientation="portrait" r:id="rId1"/>
  <headerFooter scaleWithDoc="0">
    <oddHeader>&amp;L
&amp;C&amp;"-,Bold"&amp;10Shelter Operations Support Pilot Program
Administrative Expense Detail
&amp;R&amp;8SOS Pilot-106</oddHeader>
    <oddFooter>&amp;R&amp;8&amp;P</oddFooter>
  </headerFooter>
  <ignoredErrors>
    <ignoredError sqref="A55 A103" calculatedColumn="1"/>
  </ignoredErrors>
  <tableParts count="4">
    <tablePart r:id="rId2"/>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18"/>
  <sheetViews>
    <sheetView workbookViewId="0">
      <selection activeCell="D20" sqref="D20"/>
    </sheetView>
  </sheetViews>
  <sheetFormatPr defaultRowHeight="15" x14ac:dyDescent="0.25"/>
  <cols>
    <col min="1" max="1" width="31.140625" bestFit="1" customWidth="1"/>
    <col min="2" max="2" width="31.7109375" bestFit="1" customWidth="1"/>
    <col min="3" max="3" width="32.140625" bestFit="1" customWidth="1"/>
    <col min="4" max="4" width="21.140625" bestFit="1" customWidth="1"/>
    <col min="5" max="5" width="33.28515625" bestFit="1" customWidth="1"/>
  </cols>
  <sheetData>
    <row r="1" spans="1:5" x14ac:dyDescent="0.25">
      <c r="A1" t="s">
        <v>16</v>
      </c>
    </row>
    <row r="2" spans="1:5" x14ac:dyDescent="0.25">
      <c r="A2" s="27" t="s">
        <v>17</v>
      </c>
      <c r="B2" s="27" t="s">
        <v>18</v>
      </c>
    </row>
    <row r="3" spans="1:5" x14ac:dyDescent="0.25">
      <c r="A3" t="s">
        <v>5</v>
      </c>
      <c r="B3" t="s">
        <v>14</v>
      </c>
    </row>
    <row r="4" spans="1:5" x14ac:dyDescent="0.25">
      <c r="B4" t="s">
        <v>15</v>
      </c>
    </row>
    <row r="5" spans="1:5" x14ac:dyDescent="0.25">
      <c r="B5" t="s">
        <v>6</v>
      </c>
    </row>
    <row r="8" spans="1:5" x14ac:dyDescent="0.25">
      <c r="A8" s="30" t="s">
        <v>22</v>
      </c>
      <c r="B8" s="30" t="s">
        <v>23</v>
      </c>
      <c r="C8" s="30" t="s">
        <v>24</v>
      </c>
      <c r="D8" s="30" t="s">
        <v>25</v>
      </c>
      <c r="E8" s="30" t="s">
        <v>26</v>
      </c>
    </row>
    <row r="9" spans="1:5" x14ac:dyDescent="0.25">
      <c r="A9" s="31" t="s">
        <v>27</v>
      </c>
      <c r="B9" s="31" t="s">
        <v>28</v>
      </c>
      <c r="C9" s="31" t="s">
        <v>29</v>
      </c>
      <c r="D9" s="31" t="s">
        <v>30</v>
      </c>
      <c r="E9" s="31" t="s">
        <v>31</v>
      </c>
    </row>
    <row r="10" spans="1:5" x14ac:dyDescent="0.25">
      <c r="A10" s="31" t="s">
        <v>32</v>
      </c>
      <c r="B10" s="31" t="s">
        <v>33</v>
      </c>
      <c r="C10" s="31" t="s">
        <v>34</v>
      </c>
      <c r="D10" s="31" t="s">
        <v>35</v>
      </c>
      <c r="E10" s="31" t="s">
        <v>36</v>
      </c>
    </row>
    <row r="11" spans="1:5" x14ac:dyDescent="0.25">
      <c r="A11" s="31" t="s">
        <v>37</v>
      </c>
      <c r="B11" s="31" t="s">
        <v>38</v>
      </c>
      <c r="C11" s="31" t="s">
        <v>39</v>
      </c>
      <c r="D11" s="31" t="s">
        <v>40</v>
      </c>
      <c r="E11" s="31" t="s">
        <v>41</v>
      </c>
    </row>
    <row r="12" spans="1:5" x14ac:dyDescent="0.25">
      <c r="A12" s="31" t="s">
        <v>42</v>
      </c>
      <c r="B12" s="31" t="s">
        <v>43</v>
      </c>
      <c r="C12" s="31" t="s">
        <v>44</v>
      </c>
      <c r="D12" s="31" t="s">
        <v>45</v>
      </c>
      <c r="E12" s="31"/>
    </row>
    <row r="13" spans="1:5" x14ac:dyDescent="0.25">
      <c r="A13" s="31" t="s">
        <v>46</v>
      </c>
      <c r="B13" s="31" t="s">
        <v>47</v>
      </c>
      <c r="C13" s="31" t="s">
        <v>48</v>
      </c>
      <c r="D13" s="31" t="s">
        <v>28</v>
      </c>
      <c r="E13" s="31"/>
    </row>
    <row r="14" spans="1:5" x14ac:dyDescent="0.25">
      <c r="A14" s="31" t="s">
        <v>49</v>
      </c>
      <c r="B14" s="31"/>
      <c r="C14" s="31" t="s">
        <v>50</v>
      </c>
      <c r="D14" s="31" t="s">
        <v>51</v>
      </c>
      <c r="E14" s="31"/>
    </row>
    <row r="15" spans="1:5" x14ac:dyDescent="0.25">
      <c r="A15" s="31" t="s">
        <v>52</v>
      </c>
      <c r="B15" s="31"/>
      <c r="C15" s="31"/>
      <c r="D15" s="31" t="s">
        <v>43</v>
      </c>
      <c r="E15" s="31"/>
    </row>
    <row r="16" spans="1:5" x14ac:dyDescent="0.25">
      <c r="A16" s="31" t="s">
        <v>53</v>
      </c>
      <c r="B16" s="31"/>
      <c r="C16" s="31"/>
      <c r="D16" s="31" t="s">
        <v>54</v>
      </c>
      <c r="E16" s="31"/>
    </row>
    <row r="17" spans="1:5" x14ac:dyDescent="0.25">
      <c r="A17" s="31" t="s">
        <v>55</v>
      </c>
      <c r="B17" s="31"/>
      <c r="C17" s="31"/>
      <c r="D17" s="31"/>
      <c r="E17" s="31"/>
    </row>
    <row r="18" spans="1:5" x14ac:dyDescent="0.25">
      <c r="A18" s="31" t="s">
        <v>50</v>
      </c>
      <c r="B18" s="31"/>
      <c r="C18" s="31"/>
      <c r="D18" s="31"/>
      <c r="E18" s="3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tns:customPropertyEditors xmlns:tns="http://schemas.microsoft.com/office/2006/customDocumentInformationPanel">
  <tns:showOnOpen>false</tns:showOnOpen>
  <tns:defaultPropertyEditorNamespace>Standard properties</tns:defaultPropertyEditorNamespace>
</tns:customPropertyEditors>
</file>

<file path=customXml/itemProps1.xml><?xml version="1.0" encoding="utf-8"?>
<ds:datastoreItem xmlns:ds="http://schemas.openxmlformats.org/officeDocument/2006/customXml" ds:itemID="{73CE5BD6-EA10-4A18-9160-4D2B6596730D}">
  <ds:schemaRefs>
    <ds:schemaRef ds:uri="http://schemas.microsoft.com/office/2006/customDocumentInformationPan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Back Up Summary</vt:lpstr>
      <vt:lpstr>Operating Expense Detail</vt:lpstr>
      <vt:lpstr>Administrative Detail</vt:lpstr>
      <vt:lpstr>DropDownMenus</vt:lpstr>
      <vt:lpstr>EmergencyShelter</vt:lpstr>
    </vt:vector>
  </TitlesOfParts>
  <Company>MHDC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jschmidt</dc:creator>
  <cp:lastModifiedBy>Amanda Eisenmann</cp:lastModifiedBy>
  <cp:lastPrinted>2021-08-23T18:21:30Z</cp:lastPrinted>
  <dcterms:created xsi:type="dcterms:W3CDTF">2012-01-31T17:24:24Z</dcterms:created>
  <dcterms:modified xsi:type="dcterms:W3CDTF">2023-09-07T12:49:58Z</dcterms:modified>
</cp:coreProperties>
</file>