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P:\Rental Production\L I H T C\Margaret\LIHTC Form Updates Electronic Signature\"/>
    </mc:Choice>
  </mc:AlternateContent>
  <bookViews>
    <workbookView xWindow="0" yWindow="60" windowWidth="15360" windowHeight="8085"/>
  </bookViews>
  <sheets>
    <sheet name="Instructions" sheetId="9" r:id="rId1"/>
    <sheet name="Certification" sheetId="8" r:id="rId2"/>
    <sheet name="Development Summary" sheetId="6" r:id="rId3"/>
    <sheet name="Building Detail" sheetId="1" r:id="rId4"/>
    <sheet name="Unit Detail" sheetId="5" r:id="rId5"/>
    <sheet name="Unit Summary" sheetId="7" r:id="rId6"/>
    <sheet name="Hidden1" sheetId="2" state="hidden" r:id="rId7"/>
  </sheets>
  <definedNames>
    <definedName name="BINS" localSheetId="2">OFFSET('Development Summary'!#REF!,0,0,COUNTA('Development Summary'!#REF!),1)</definedName>
    <definedName name="BINS">OFFSET('Building Detail'!$B$18:$B$97,0,0,COUNTA('Building Detail'!$B$18:$B$97),1)</definedName>
    <definedName name="Building_Number">OFFSET(Hidden1!$C$21,0,0,COUNTA(#REF!)-1,1)</definedName>
    <definedName name="Credit_Type">Hidden1!$M$2:$M$7</definedName>
    <definedName name="_xlnm.Print_Area" localSheetId="3">'Building Detail'!$B$1:$Z$309</definedName>
    <definedName name="_xlnm.Print_Area" localSheetId="1">Certification!$A$1:$V$41</definedName>
    <definedName name="_xlnm.Print_Area" localSheetId="2">'Development Summary'!$B$1:$V$58</definedName>
    <definedName name="_xlnm.Print_Area" localSheetId="4">'Unit Detail'!$B$1:$AD$400</definedName>
    <definedName name="_xlnm.Print_Area" localSheetId="5">'Unit Summary'!$A$1:$M$41</definedName>
    <definedName name="_xlnm.Print_Titles" localSheetId="3">'Building Detail'!$17:$17</definedName>
    <definedName name="_xlnm.Print_Titles" localSheetId="2">'Development Summary'!$1:$3</definedName>
    <definedName name="Unit_Designations">Hidden1!$H$2:$H$10</definedName>
    <definedName name="Unit_Type">Hidden1!$A$2:$A$7</definedName>
    <definedName name="X">Hidden1!$G$2:$G$3</definedName>
    <definedName name="Yes_NO">Hidden1!$K$2:$K$4</definedName>
  </definedNames>
  <calcPr calcId="162913"/>
</workbook>
</file>

<file path=xl/calcChain.xml><?xml version="1.0" encoding="utf-8"?>
<calcChain xmlns="http://schemas.openxmlformats.org/spreadsheetml/2006/main">
  <c r="K301" i="5" l="1"/>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245" i="5"/>
  <c r="K244" i="5"/>
  <c r="K243" i="5"/>
  <c r="K242" i="5"/>
  <c r="K241" i="5"/>
  <c r="K240" i="5"/>
  <c r="K239" i="5"/>
  <c r="K238" i="5"/>
  <c r="K237" i="5"/>
  <c r="K236" i="5"/>
  <c r="K235" i="5"/>
  <c r="K234" i="5"/>
  <c r="K233" i="5"/>
  <c r="K232" i="5"/>
  <c r="K231" i="5"/>
  <c r="K230" i="5"/>
  <c r="K229" i="5"/>
  <c r="K228" i="5"/>
  <c r="K227" i="5"/>
  <c r="K226" i="5"/>
  <c r="K225" i="5"/>
  <c r="K224" i="5"/>
  <c r="K223" i="5"/>
  <c r="K222" i="5"/>
  <c r="K221" i="5"/>
  <c r="K220" i="5"/>
  <c r="K219" i="5"/>
  <c r="K218" i="5"/>
  <c r="K217" i="5"/>
  <c r="K216" i="5"/>
  <c r="K215" i="5"/>
  <c r="K214" i="5"/>
  <c r="K213" i="5"/>
  <c r="K212" i="5"/>
  <c r="K211" i="5"/>
  <c r="K210" i="5"/>
  <c r="K209" i="5"/>
  <c r="K208" i="5"/>
  <c r="K207" i="5"/>
  <c r="K206" i="5"/>
  <c r="K205" i="5"/>
  <c r="K204" i="5"/>
  <c r="K203" i="5"/>
  <c r="K202" i="5"/>
  <c r="K201" i="5"/>
  <c r="K200" i="5"/>
  <c r="K199" i="5"/>
  <c r="K198" i="5"/>
  <c r="K197" i="5"/>
  <c r="K196" i="5"/>
  <c r="K195" i="5"/>
  <c r="K194" i="5"/>
  <c r="K193" i="5"/>
  <c r="K192" i="5"/>
  <c r="K191" i="5"/>
  <c r="K190" i="5"/>
  <c r="K189" i="5"/>
  <c r="K188" i="5"/>
  <c r="K187" i="5"/>
  <c r="K186" i="5"/>
  <c r="K185" i="5"/>
  <c r="K184" i="5"/>
  <c r="K183" i="5"/>
  <c r="K182" i="5"/>
  <c r="K181" i="5"/>
  <c r="K180" i="5"/>
  <c r="K179" i="5"/>
  <c r="K178" i="5"/>
  <c r="K177" i="5"/>
  <c r="K176" i="5"/>
  <c r="K175" i="5"/>
  <c r="K174" i="5"/>
  <c r="K173" i="5"/>
  <c r="K172" i="5"/>
  <c r="K171" i="5"/>
  <c r="K170" i="5"/>
  <c r="K169" i="5"/>
  <c r="K168" i="5"/>
  <c r="K167" i="5"/>
  <c r="K166" i="5"/>
  <c r="K165" i="5"/>
  <c r="K164" i="5"/>
  <c r="K163" i="5"/>
  <c r="K162" i="5"/>
  <c r="K161" i="5"/>
  <c r="K160" i="5"/>
  <c r="K159" i="5"/>
  <c r="K158" i="5"/>
  <c r="K157" i="5"/>
  <c r="K156" i="5"/>
  <c r="K155" i="5"/>
  <c r="K154" i="5"/>
  <c r="K153" i="5"/>
  <c r="K152" i="5"/>
  <c r="K151" i="5"/>
  <c r="K150" i="5"/>
  <c r="K149" i="5"/>
  <c r="K148" i="5"/>
  <c r="K147" i="5"/>
  <c r="K146" i="5"/>
  <c r="K145" i="5"/>
  <c r="K144" i="5"/>
  <c r="K143" i="5"/>
  <c r="K142" i="5"/>
  <c r="K141" i="5"/>
  <c r="K140" i="5"/>
  <c r="K139" i="5"/>
  <c r="K138" i="5"/>
  <c r="K137" i="5"/>
  <c r="K136"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F3" i="6" l="1"/>
  <c r="F2" i="6"/>
  <c r="Y23" i="1" l="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Y354" i="1"/>
  <c r="Y355" i="1"/>
  <c r="Y356" i="1"/>
  <c r="Y357" i="1"/>
  <c r="Y358" i="1"/>
  <c r="Y359" i="1"/>
  <c r="Y360" i="1"/>
  <c r="Y361" i="1"/>
  <c r="Y362" i="1"/>
  <c r="Y363" i="1"/>
  <c r="Y364" i="1"/>
  <c r="Y365" i="1"/>
  <c r="Y366" i="1"/>
  <c r="Y367" i="1"/>
  <c r="Y368" i="1"/>
  <c r="Y369" i="1"/>
  <c r="Y370" i="1"/>
  <c r="Y371" i="1"/>
  <c r="Y372" i="1"/>
  <c r="Y373" i="1"/>
  <c r="Y374" i="1"/>
  <c r="Y375" i="1"/>
  <c r="Y376" i="1"/>
  <c r="Y377" i="1"/>
  <c r="Y378" i="1"/>
  <c r="Y379" i="1"/>
  <c r="Y380" i="1"/>
  <c r="Y381" i="1"/>
  <c r="Y382" i="1"/>
  <c r="Y383" i="1"/>
  <c r="Y384" i="1"/>
  <c r="Y385" i="1"/>
  <c r="Y386" i="1"/>
  <c r="Y387" i="1"/>
  <c r="Y388" i="1"/>
  <c r="Y389" i="1"/>
  <c r="Y390" i="1"/>
  <c r="Y391" i="1"/>
  <c r="Y392" i="1"/>
  <c r="Y393" i="1"/>
  <c r="Y394" i="1"/>
  <c r="Y395" i="1"/>
  <c r="Y396" i="1"/>
  <c r="Y397" i="1"/>
  <c r="Y398" i="1"/>
  <c r="Y399" i="1"/>
  <c r="Y400" i="1"/>
  <c r="Y401" i="1"/>
  <c r="Y402" i="1"/>
  <c r="Y403" i="1"/>
  <c r="Y404" i="1"/>
  <c r="Y405" i="1"/>
  <c r="Y406" i="1"/>
  <c r="Y407" i="1"/>
  <c r="Y408" i="1"/>
  <c r="Y409" i="1"/>
  <c r="Y410" i="1"/>
  <c r="Y411" i="1"/>
  <c r="Y412" i="1"/>
  <c r="Y413" i="1"/>
  <c r="Y414" i="1"/>
  <c r="Y415" i="1"/>
  <c r="Y416" i="1"/>
  <c r="Y417" i="1"/>
  <c r="Y418" i="1"/>
  <c r="Y419" i="1"/>
  <c r="Y420" i="1"/>
  <c r="Y421" i="1"/>
  <c r="Y422" i="1"/>
  <c r="Y423" i="1"/>
  <c r="Y424" i="1"/>
  <c r="Y425" i="1"/>
  <c r="Y426" i="1"/>
  <c r="Y427" i="1"/>
  <c r="Y428" i="1"/>
  <c r="Y429" i="1"/>
  <c r="Y430" i="1"/>
  <c r="Y431" i="1"/>
  <c r="Y432" i="1"/>
  <c r="Y433" i="1"/>
  <c r="Y434" i="1"/>
  <c r="Y435" i="1"/>
  <c r="Y436" i="1"/>
  <c r="Y437" i="1"/>
  <c r="Y438" i="1"/>
  <c r="Y439" i="1"/>
  <c r="Y440" i="1"/>
  <c r="Y441" i="1"/>
  <c r="Y442" i="1"/>
  <c r="Y443" i="1"/>
  <c r="Y444" i="1"/>
  <c r="Y445" i="1"/>
  <c r="Y446" i="1"/>
  <c r="Y447" i="1"/>
  <c r="Y448" i="1"/>
  <c r="Y449" i="1"/>
  <c r="Y450" i="1"/>
  <c r="Y451" i="1"/>
  <c r="Y452" i="1"/>
  <c r="Y453" i="1"/>
  <c r="Y454" i="1"/>
  <c r="Y455" i="1"/>
  <c r="Y456" i="1"/>
  <c r="Y457" i="1"/>
  <c r="Y458" i="1"/>
  <c r="Y459" i="1"/>
  <c r="Y460" i="1"/>
  <c r="Y461" i="1"/>
  <c r="Y462" i="1"/>
  <c r="Y463" i="1"/>
  <c r="Y464" i="1"/>
  <c r="Y465" i="1"/>
  <c r="Y466" i="1"/>
  <c r="Y467" i="1"/>
  <c r="Y468" i="1"/>
  <c r="Y469" i="1"/>
  <c r="Y470" i="1"/>
  <c r="Y471" i="1"/>
  <c r="Y472" i="1"/>
  <c r="Y473" i="1"/>
  <c r="Y474" i="1"/>
  <c r="Y475" i="1"/>
  <c r="Y476" i="1"/>
  <c r="Y477" i="1"/>
  <c r="Y478" i="1"/>
  <c r="Y479" i="1"/>
  <c r="Y480" i="1"/>
  <c r="Y481" i="1"/>
  <c r="Y482" i="1"/>
  <c r="Y483" i="1"/>
  <c r="Y484" i="1"/>
  <c r="Y485" i="1"/>
  <c r="Y486" i="1"/>
  <c r="Y487" i="1"/>
  <c r="Y488" i="1"/>
  <c r="Y489" i="1"/>
  <c r="Y490" i="1"/>
  <c r="Y491" i="1"/>
  <c r="Y492" i="1"/>
  <c r="Y493" i="1"/>
  <c r="Y494" i="1"/>
  <c r="Y495" i="1"/>
  <c r="Y496" i="1"/>
  <c r="Y497" i="1"/>
  <c r="Y498" i="1"/>
  <c r="Y499" i="1"/>
  <c r="Y500" i="1"/>
  <c r="Y501" i="1"/>
  <c r="Y502" i="1"/>
  <c r="Y503" i="1"/>
  <c r="Y504" i="1"/>
  <c r="Y505" i="1"/>
  <c r="Y506" i="1"/>
  <c r="Y507" i="1"/>
  <c r="Y508" i="1"/>
  <c r="Y509" i="1"/>
  <c r="Y510" i="1"/>
  <c r="Y511" i="1"/>
  <c r="Y512" i="1"/>
  <c r="Y513" i="1"/>
  <c r="Y514" i="1"/>
  <c r="Y515" i="1"/>
  <c r="Y516" i="1"/>
  <c r="Y517" i="1"/>
  <c r="Y518" i="1"/>
  <c r="Y519" i="1"/>
  <c r="Y520" i="1"/>
  <c r="Y521" i="1"/>
  <c r="Y522" i="1"/>
  <c r="Y523" i="1"/>
  <c r="Y524" i="1"/>
  <c r="Y525" i="1"/>
  <c r="Y526" i="1"/>
  <c r="Y527" i="1"/>
  <c r="Y528" i="1"/>
  <c r="Y529" i="1"/>
  <c r="Y530" i="1"/>
  <c r="Y531" i="1"/>
  <c r="Y532" i="1"/>
  <c r="Y533" i="1"/>
  <c r="Y534" i="1"/>
  <c r="Y535" i="1"/>
  <c r="Y536" i="1"/>
  <c r="Y537" i="1"/>
  <c r="Y538" i="1"/>
  <c r="Y539" i="1"/>
  <c r="Y540" i="1"/>
  <c r="Y541" i="1"/>
  <c r="Y542" i="1"/>
  <c r="Y543" i="1"/>
  <c r="Y544" i="1"/>
  <c r="Y545" i="1"/>
  <c r="Y546" i="1"/>
  <c r="Y547" i="1"/>
  <c r="Y548" i="1"/>
  <c r="Y549" i="1"/>
  <c r="Y550" i="1"/>
  <c r="Y551" i="1"/>
  <c r="Y552" i="1"/>
  <c r="Y553" i="1"/>
  <c r="Y554" i="1"/>
  <c r="Y555" i="1"/>
  <c r="Y556" i="1"/>
  <c r="Y557" i="1"/>
  <c r="Y558" i="1"/>
  <c r="Y559" i="1"/>
  <c r="Y560" i="1"/>
  <c r="Y561" i="1"/>
  <c r="Y562" i="1"/>
  <c r="Y563" i="1"/>
  <c r="Y564" i="1"/>
  <c r="Y565" i="1"/>
  <c r="Y566" i="1"/>
  <c r="Y567" i="1"/>
  <c r="Y568" i="1"/>
  <c r="Y569" i="1"/>
  <c r="Y570" i="1"/>
  <c r="Y571" i="1"/>
  <c r="Y572" i="1"/>
  <c r="Y573" i="1"/>
  <c r="Y574" i="1"/>
  <c r="Y575" i="1"/>
  <c r="Y576" i="1"/>
  <c r="Y577" i="1"/>
  <c r="Y578" i="1"/>
  <c r="Y579" i="1"/>
  <c r="Y580" i="1"/>
  <c r="Y581" i="1"/>
  <c r="Y582" i="1"/>
  <c r="Y583" i="1"/>
  <c r="Y584" i="1"/>
  <c r="Y585" i="1"/>
  <c r="Y586" i="1"/>
  <c r="Y587" i="1"/>
  <c r="Y588" i="1"/>
  <c r="Y589" i="1"/>
  <c r="Y590" i="1"/>
  <c r="Y591" i="1"/>
  <c r="Y592" i="1"/>
  <c r="Y593" i="1"/>
  <c r="Y594" i="1"/>
  <c r="Y595" i="1"/>
  <c r="Y596" i="1"/>
  <c r="Y597" i="1"/>
  <c r="Y598" i="1"/>
  <c r="Y599" i="1"/>
  <c r="Y600" i="1"/>
  <c r="Y601" i="1"/>
  <c r="Y602" i="1"/>
  <c r="Y603" i="1"/>
  <c r="Y604" i="1"/>
  <c r="Y605" i="1"/>
  <c r="Y606" i="1"/>
  <c r="Y607" i="1"/>
  <c r="Y608" i="1"/>
  <c r="Y609" i="1"/>
  <c r="Y610" i="1"/>
  <c r="Y611" i="1"/>
  <c r="Y612" i="1"/>
  <c r="Y613" i="1"/>
  <c r="Y614" i="1"/>
  <c r="Y615" i="1"/>
  <c r="Y616" i="1"/>
  <c r="Y617" i="1"/>
  <c r="Y618" i="1"/>
  <c r="Y619" i="1"/>
  <c r="Y620" i="1"/>
  <c r="Y621" i="1"/>
  <c r="Y622" i="1"/>
  <c r="Y623" i="1"/>
  <c r="Y624" i="1"/>
  <c r="Y625" i="1"/>
  <c r="Y626" i="1"/>
  <c r="Y627" i="1"/>
  <c r="Y628" i="1"/>
  <c r="Y629" i="1"/>
  <c r="Y630" i="1"/>
  <c r="Y631" i="1"/>
  <c r="Y632" i="1"/>
  <c r="Y633" i="1"/>
  <c r="Y634" i="1"/>
  <c r="Y635" i="1"/>
  <c r="Y636" i="1"/>
  <c r="Y637" i="1"/>
  <c r="Y638" i="1"/>
  <c r="Y639" i="1"/>
  <c r="Y640" i="1"/>
  <c r="Y641" i="1"/>
  <c r="Y642" i="1"/>
  <c r="Y643" i="1"/>
  <c r="Y644" i="1"/>
  <c r="Y645" i="1"/>
  <c r="Y646" i="1"/>
  <c r="Y647" i="1"/>
  <c r="Y648" i="1"/>
  <c r="Y649" i="1"/>
  <c r="Y650" i="1"/>
  <c r="Y651" i="1"/>
  <c r="Y652" i="1"/>
  <c r="Y653" i="1"/>
  <c r="Y654" i="1"/>
  <c r="Y655" i="1"/>
  <c r="Y656" i="1"/>
  <c r="Y657" i="1"/>
  <c r="Y658" i="1"/>
  <c r="Y659" i="1"/>
  <c r="Y660" i="1"/>
  <c r="Y661" i="1"/>
  <c r="Y662" i="1"/>
  <c r="Y663" i="1"/>
  <c r="Y664" i="1"/>
  <c r="Y665" i="1"/>
  <c r="Y666" i="1"/>
  <c r="Y667" i="1"/>
  <c r="Y668" i="1"/>
  <c r="Y669" i="1"/>
  <c r="Y670" i="1"/>
  <c r="Y671" i="1"/>
  <c r="Y672" i="1"/>
  <c r="Y673" i="1"/>
  <c r="Y674" i="1"/>
  <c r="Y675" i="1"/>
  <c r="Y676" i="1"/>
  <c r="Y677" i="1"/>
  <c r="Y678" i="1"/>
  <c r="Y679" i="1"/>
  <c r="Y680" i="1"/>
  <c r="Y681" i="1"/>
  <c r="Y682" i="1"/>
  <c r="Y683" i="1"/>
  <c r="Y684" i="1"/>
  <c r="Y685" i="1"/>
  <c r="Y686" i="1"/>
  <c r="Y687" i="1"/>
  <c r="Y688" i="1"/>
  <c r="Y689" i="1"/>
  <c r="Y690" i="1"/>
  <c r="Y691" i="1"/>
  <c r="Y692" i="1"/>
  <c r="Y693" i="1"/>
  <c r="Y694" i="1"/>
  <c r="Y695" i="1"/>
  <c r="Y696" i="1"/>
  <c r="Y697" i="1"/>
  <c r="Y698" i="1"/>
  <c r="Y699" i="1"/>
  <c r="Y700" i="1"/>
  <c r="Y701" i="1"/>
  <c r="Y702" i="1"/>
  <c r="Y703" i="1"/>
  <c r="Y704" i="1"/>
  <c r="Y705" i="1"/>
  <c r="Y706" i="1"/>
  <c r="Y707" i="1"/>
  <c r="Y708" i="1"/>
  <c r="Y709" i="1"/>
  <c r="Y710" i="1"/>
  <c r="Y711" i="1"/>
  <c r="Y712" i="1"/>
  <c r="Y713" i="1"/>
  <c r="Y714" i="1"/>
  <c r="Y715" i="1"/>
  <c r="Y716" i="1"/>
  <c r="Y717" i="1"/>
  <c r="Y718" i="1"/>
  <c r="Y719" i="1"/>
  <c r="Y720" i="1"/>
  <c r="Y721" i="1"/>
  <c r="Y722" i="1"/>
  <c r="Y723" i="1"/>
  <c r="Y724" i="1"/>
  <c r="Y725" i="1"/>
  <c r="Y726" i="1"/>
  <c r="Y727" i="1"/>
  <c r="Y728" i="1"/>
  <c r="Y729" i="1"/>
  <c r="Y730" i="1"/>
  <c r="Y731" i="1"/>
  <c r="Y732" i="1"/>
  <c r="Y733" i="1"/>
  <c r="Y734" i="1"/>
  <c r="Y735" i="1"/>
  <c r="Y736" i="1"/>
  <c r="Y737" i="1"/>
  <c r="Y738" i="1"/>
  <c r="Y739" i="1"/>
  <c r="Y740" i="1"/>
  <c r="Y741" i="1"/>
  <c r="Y742" i="1"/>
  <c r="Y743" i="1"/>
  <c r="Y744" i="1"/>
  <c r="Y745" i="1"/>
  <c r="Y746" i="1"/>
  <c r="Y747" i="1"/>
  <c r="Y748" i="1"/>
  <c r="Y749" i="1"/>
  <c r="Y750" i="1"/>
  <c r="Y751" i="1"/>
  <c r="Y752" i="1"/>
  <c r="Y753" i="1"/>
  <c r="Y754" i="1"/>
  <c r="Y755" i="1"/>
  <c r="Y756" i="1"/>
  <c r="Y757" i="1"/>
  <c r="Y758" i="1"/>
  <c r="Y759" i="1"/>
  <c r="Y760" i="1"/>
  <c r="Y761" i="1"/>
  <c r="Y762" i="1"/>
  <c r="Y763" i="1"/>
  <c r="Y764" i="1"/>
  <c r="Y765" i="1"/>
  <c r="Y766" i="1"/>
  <c r="Y767" i="1"/>
  <c r="Y768" i="1"/>
  <c r="Y769" i="1"/>
  <c r="Y770" i="1"/>
  <c r="Y771" i="1"/>
  <c r="Y772" i="1"/>
  <c r="Y773" i="1"/>
  <c r="Y774" i="1"/>
  <c r="Y775" i="1"/>
  <c r="Y776" i="1"/>
  <c r="Y777" i="1"/>
  <c r="Y778" i="1"/>
  <c r="Y779" i="1"/>
  <c r="Y780" i="1"/>
  <c r="Y781" i="1"/>
  <c r="Y782" i="1"/>
  <c r="Y783" i="1"/>
  <c r="Y784" i="1"/>
  <c r="Y785" i="1"/>
  <c r="Y786" i="1"/>
  <c r="Y787" i="1"/>
  <c r="Y788" i="1"/>
  <c r="Y789" i="1"/>
  <c r="Y790" i="1"/>
  <c r="Y791" i="1"/>
  <c r="Y792" i="1"/>
  <c r="Y793" i="1"/>
  <c r="Y794" i="1"/>
  <c r="Y795" i="1"/>
  <c r="Y796" i="1"/>
  <c r="Y797" i="1"/>
  <c r="Y798" i="1"/>
  <c r="Y799" i="1"/>
  <c r="Y800" i="1"/>
  <c r="Y801" i="1"/>
  <c r="Y802" i="1"/>
  <c r="Y803" i="1"/>
  <c r="Y804" i="1"/>
  <c r="Y805" i="1"/>
  <c r="Y806" i="1"/>
  <c r="Y807" i="1"/>
  <c r="Y808" i="1"/>
  <c r="Y809" i="1"/>
  <c r="Y810" i="1"/>
  <c r="Y811" i="1"/>
  <c r="Y812" i="1"/>
  <c r="Y813" i="1"/>
  <c r="Y814" i="1"/>
  <c r="Y815" i="1"/>
  <c r="Y816" i="1"/>
  <c r="Y817" i="1"/>
  <c r="Y818" i="1"/>
  <c r="Y819" i="1"/>
  <c r="Y820" i="1"/>
  <c r="Y821" i="1"/>
  <c r="Y822" i="1"/>
  <c r="Y823" i="1"/>
  <c r="Y824" i="1"/>
  <c r="Y825" i="1"/>
  <c r="Y826" i="1"/>
  <c r="Y827" i="1"/>
  <c r="Y828" i="1"/>
  <c r="Y829" i="1"/>
  <c r="Y830" i="1"/>
  <c r="Y831" i="1"/>
  <c r="Y832" i="1"/>
  <c r="Y833" i="1"/>
  <c r="Y834" i="1"/>
  <c r="Y835" i="1"/>
  <c r="Y836" i="1"/>
  <c r="Y837" i="1"/>
  <c r="Y838" i="1"/>
  <c r="Y839" i="1"/>
  <c r="Y840" i="1"/>
  <c r="Y841" i="1"/>
  <c r="Y842" i="1"/>
  <c r="Y843" i="1"/>
  <c r="Y844" i="1"/>
  <c r="Y845" i="1"/>
  <c r="Y846" i="1"/>
  <c r="Y847" i="1"/>
  <c r="Y848" i="1"/>
  <c r="Y849" i="1"/>
  <c r="Y850" i="1"/>
  <c r="Y851" i="1"/>
  <c r="Y852" i="1"/>
  <c r="Y853" i="1"/>
  <c r="Y854" i="1"/>
  <c r="Y855"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641" i="1"/>
  <c r="T642" i="1"/>
  <c r="T643" i="1"/>
  <c r="T644" i="1"/>
  <c r="T645" i="1"/>
  <c r="T646" i="1"/>
  <c r="T647" i="1"/>
  <c r="T648" i="1"/>
  <c r="T649" i="1"/>
  <c r="T650" i="1"/>
  <c r="T651" i="1"/>
  <c r="T652" i="1"/>
  <c r="T653" i="1"/>
  <c r="T654" i="1"/>
  <c r="T655" i="1"/>
  <c r="T656" i="1"/>
  <c r="T657" i="1"/>
  <c r="T658" i="1"/>
  <c r="T659" i="1"/>
  <c r="T660" i="1"/>
  <c r="T661" i="1"/>
  <c r="T662" i="1"/>
  <c r="T663" i="1"/>
  <c r="T664" i="1"/>
  <c r="T665" i="1"/>
  <c r="T666" i="1"/>
  <c r="T667" i="1"/>
  <c r="T668" i="1"/>
  <c r="T669" i="1"/>
  <c r="T670" i="1"/>
  <c r="T671" i="1"/>
  <c r="T672" i="1"/>
  <c r="T673" i="1"/>
  <c r="T674" i="1"/>
  <c r="T675" i="1"/>
  <c r="T676" i="1"/>
  <c r="T677" i="1"/>
  <c r="T678" i="1"/>
  <c r="T679" i="1"/>
  <c r="T680" i="1"/>
  <c r="T681" i="1"/>
  <c r="T682" i="1"/>
  <c r="T683" i="1"/>
  <c r="T684" i="1"/>
  <c r="T685" i="1"/>
  <c r="T686" i="1"/>
  <c r="T687" i="1"/>
  <c r="T688" i="1"/>
  <c r="T689" i="1"/>
  <c r="T690" i="1"/>
  <c r="T691" i="1"/>
  <c r="T692" i="1"/>
  <c r="T693" i="1"/>
  <c r="T694" i="1"/>
  <c r="T695" i="1"/>
  <c r="T696" i="1"/>
  <c r="T697" i="1"/>
  <c r="T698" i="1"/>
  <c r="T699" i="1"/>
  <c r="T700" i="1"/>
  <c r="T701" i="1"/>
  <c r="T702" i="1"/>
  <c r="T703" i="1"/>
  <c r="T704" i="1"/>
  <c r="T705" i="1"/>
  <c r="T706" i="1"/>
  <c r="T707" i="1"/>
  <c r="T708" i="1"/>
  <c r="T709" i="1"/>
  <c r="T710" i="1"/>
  <c r="T711" i="1"/>
  <c r="T712" i="1"/>
  <c r="T713" i="1"/>
  <c r="T714" i="1"/>
  <c r="T715" i="1"/>
  <c r="T716" i="1"/>
  <c r="T717" i="1"/>
  <c r="T718" i="1"/>
  <c r="T719" i="1"/>
  <c r="T720" i="1"/>
  <c r="T721" i="1"/>
  <c r="T722" i="1"/>
  <c r="T723" i="1"/>
  <c r="T724" i="1"/>
  <c r="T725" i="1"/>
  <c r="T726" i="1"/>
  <c r="T727" i="1"/>
  <c r="T728" i="1"/>
  <c r="T729" i="1"/>
  <c r="T730" i="1"/>
  <c r="T731" i="1"/>
  <c r="T732" i="1"/>
  <c r="T733" i="1"/>
  <c r="T734" i="1"/>
  <c r="T735" i="1"/>
  <c r="T736" i="1"/>
  <c r="T737" i="1"/>
  <c r="T738" i="1"/>
  <c r="T739" i="1"/>
  <c r="T740" i="1"/>
  <c r="T741" i="1"/>
  <c r="T742" i="1"/>
  <c r="T743" i="1"/>
  <c r="T744" i="1"/>
  <c r="T745" i="1"/>
  <c r="T746" i="1"/>
  <c r="T747" i="1"/>
  <c r="T748" i="1"/>
  <c r="T749" i="1"/>
  <c r="T750" i="1"/>
  <c r="T751" i="1"/>
  <c r="T752" i="1"/>
  <c r="T753" i="1"/>
  <c r="T754" i="1"/>
  <c r="T755" i="1"/>
  <c r="T756" i="1"/>
  <c r="T757" i="1"/>
  <c r="T758" i="1"/>
  <c r="T759" i="1"/>
  <c r="T760" i="1"/>
  <c r="T761" i="1"/>
  <c r="T762" i="1"/>
  <c r="T763" i="1"/>
  <c r="T764" i="1"/>
  <c r="T765" i="1"/>
  <c r="T766" i="1"/>
  <c r="T767" i="1"/>
  <c r="T768" i="1"/>
  <c r="T769" i="1"/>
  <c r="T770" i="1"/>
  <c r="T771" i="1"/>
  <c r="T772" i="1"/>
  <c r="T773" i="1"/>
  <c r="T774" i="1"/>
  <c r="T775" i="1"/>
  <c r="T776" i="1"/>
  <c r="T777" i="1"/>
  <c r="T778" i="1"/>
  <c r="T779" i="1"/>
  <c r="T780" i="1"/>
  <c r="T781" i="1"/>
  <c r="T782" i="1"/>
  <c r="T783" i="1"/>
  <c r="T784" i="1"/>
  <c r="T785" i="1"/>
  <c r="T786" i="1"/>
  <c r="T787" i="1"/>
  <c r="T788" i="1"/>
  <c r="T789" i="1"/>
  <c r="T790" i="1"/>
  <c r="T791" i="1"/>
  <c r="T792" i="1"/>
  <c r="T793" i="1"/>
  <c r="T794" i="1"/>
  <c r="T795" i="1"/>
  <c r="T796" i="1"/>
  <c r="T797" i="1"/>
  <c r="T798" i="1"/>
  <c r="T799" i="1"/>
  <c r="T800" i="1"/>
  <c r="T801" i="1"/>
  <c r="T802" i="1"/>
  <c r="T803" i="1"/>
  <c r="T804" i="1"/>
  <c r="T805" i="1"/>
  <c r="T806" i="1"/>
  <c r="T807" i="1"/>
  <c r="T808" i="1"/>
  <c r="T809" i="1"/>
  <c r="T810" i="1"/>
  <c r="T811" i="1"/>
  <c r="T812" i="1"/>
  <c r="T813" i="1"/>
  <c r="T814" i="1"/>
  <c r="T815" i="1"/>
  <c r="T816" i="1"/>
  <c r="T817" i="1"/>
  <c r="T818" i="1"/>
  <c r="T819" i="1"/>
  <c r="T820" i="1"/>
  <c r="T821" i="1"/>
  <c r="T822" i="1"/>
  <c r="T823" i="1"/>
  <c r="T824" i="1"/>
  <c r="T825" i="1"/>
  <c r="T826" i="1"/>
  <c r="T827" i="1"/>
  <c r="T828" i="1"/>
  <c r="T829" i="1"/>
  <c r="T830" i="1"/>
  <c r="T831" i="1"/>
  <c r="T832" i="1"/>
  <c r="T833" i="1"/>
  <c r="T834" i="1"/>
  <c r="T835" i="1"/>
  <c r="T836" i="1"/>
  <c r="T837" i="1"/>
  <c r="T838" i="1"/>
  <c r="T839" i="1"/>
  <c r="T840" i="1"/>
  <c r="T841" i="1"/>
  <c r="T842" i="1"/>
  <c r="T843" i="1"/>
  <c r="T844" i="1"/>
  <c r="T845" i="1"/>
  <c r="T846" i="1"/>
  <c r="T847" i="1"/>
  <c r="T848" i="1"/>
  <c r="T849" i="1"/>
  <c r="T850" i="1"/>
  <c r="T851" i="1"/>
  <c r="T852" i="1"/>
  <c r="T853" i="1"/>
  <c r="T854" i="1"/>
  <c r="T855" i="1"/>
  <c r="C15" i="1" l="1"/>
  <c r="D6" i="1"/>
  <c r="N15" i="1"/>
  <c r="M15" i="1"/>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101" i="5"/>
  <c r="Z102" i="5"/>
  <c r="Z103" i="5"/>
  <c r="Z104" i="5"/>
  <c r="Z105" i="5"/>
  <c r="Z106" i="5"/>
  <c r="Z107" i="5"/>
  <c r="Z108" i="5"/>
  <c r="Z109" i="5"/>
  <c r="Z110" i="5"/>
  <c r="Z111" i="5"/>
  <c r="Z112" i="5"/>
  <c r="Z113" i="5"/>
  <c r="Z114" i="5"/>
  <c r="Z115" i="5"/>
  <c r="Z116" i="5"/>
  <c r="Z117" i="5"/>
  <c r="Z118" i="5"/>
  <c r="Z119" i="5"/>
  <c r="Z120" i="5"/>
  <c r="Z121" i="5"/>
  <c r="Z122" i="5"/>
  <c r="Z123" i="5"/>
  <c r="Z124" i="5"/>
  <c r="Z125" i="5"/>
  <c r="Z126" i="5"/>
  <c r="Z127" i="5"/>
  <c r="Z128" i="5"/>
  <c r="Z129" i="5"/>
  <c r="Z130" i="5"/>
  <c r="Z9" i="5"/>
  <c r="Z8" i="5"/>
  <c r="D8" i="5" l="1"/>
  <c r="D9" i="5" s="1"/>
  <c r="D10" i="5" l="1"/>
  <c r="L6" i="1"/>
  <c r="C34" i="6" s="1"/>
  <c r="N8" i="1"/>
  <c r="D11" i="5" l="1"/>
  <c r="C58" i="6"/>
  <c r="C56" i="6"/>
  <c r="C52" i="6"/>
  <c r="C57" i="6"/>
  <c r="C54" i="6"/>
  <c r="C53" i="6"/>
  <c r="C49" i="6"/>
  <c r="C50" i="6"/>
  <c r="C55" i="6"/>
  <c r="D12" i="5" l="1"/>
  <c r="D13" i="5" s="1"/>
  <c r="D14" i="5" s="1"/>
  <c r="D15" i="5" s="1"/>
  <c r="D16" i="5" s="1"/>
  <c r="D17" i="5" s="1"/>
  <c r="D18" i="5" s="1"/>
  <c r="D19" i="5" s="1"/>
  <c r="D20" i="5" s="1"/>
  <c r="D21" i="5" s="1"/>
  <c r="D22" i="5" s="1"/>
  <c r="D23" i="5" s="1"/>
  <c r="D24" i="5" s="1"/>
  <c r="D25" i="5" s="1"/>
  <c r="D26" i="5" s="1"/>
  <c r="D27" i="5" s="1"/>
  <c r="D28" i="5" s="1"/>
  <c r="D29" i="5" s="1"/>
  <c r="D30" i="5" s="1"/>
  <c r="D31" i="5" s="1"/>
  <c r="D32" i="5" s="1"/>
  <c r="D33" i="5" s="1"/>
  <c r="D34" i="5" s="1"/>
  <c r="D35" i="5" s="1"/>
  <c r="D36" i="5" s="1"/>
  <c r="D37" i="5" s="1"/>
  <c r="D38" i="5" s="1"/>
  <c r="D39" i="5" s="1"/>
  <c r="D40" i="5" s="1"/>
  <c r="D41" i="5" s="1"/>
  <c r="D42" i="5" s="1"/>
  <c r="D43" i="5" s="1"/>
  <c r="D44" i="5" s="1"/>
  <c r="D45" i="5" s="1"/>
  <c r="D46" i="5" s="1"/>
  <c r="D47" i="5" s="1"/>
  <c r="D48" i="5" s="1"/>
  <c r="D49" i="5" s="1"/>
  <c r="D50" i="5" s="1"/>
  <c r="D51" i="5" s="1"/>
  <c r="D52" i="5" s="1"/>
  <c r="D53" i="5" s="1"/>
  <c r="D54" i="5" s="1"/>
  <c r="D55" i="5" s="1"/>
  <c r="D56" i="5" s="1"/>
  <c r="D57" i="5" s="1"/>
  <c r="D58" i="5" s="1"/>
  <c r="D59" i="5" s="1"/>
  <c r="D60" i="5" s="1"/>
  <c r="D61" i="5" s="1"/>
  <c r="D62" i="5" s="1"/>
  <c r="D63" i="5" s="1"/>
  <c r="D64" i="5" s="1"/>
  <c r="D65" i="5" s="1"/>
  <c r="D66" i="5" s="1"/>
  <c r="D67" i="5" s="1"/>
  <c r="D68" i="5" s="1"/>
  <c r="D69" i="5" s="1"/>
  <c r="D70" i="5" s="1"/>
  <c r="D71" i="5" s="1"/>
  <c r="D72" i="5" s="1"/>
  <c r="D73" i="5" s="1"/>
  <c r="D74" i="5" s="1"/>
  <c r="D75" i="5" s="1"/>
  <c r="D76" i="5" s="1"/>
  <c r="D77" i="5" s="1"/>
  <c r="D78" i="5" s="1"/>
  <c r="D79" i="5" s="1"/>
  <c r="D80" i="5" s="1"/>
  <c r="D81" i="5" s="1"/>
  <c r="D82" i="5" s="1"/>
  <c r="D83" i="5" s="1"/>
  <c r="D84" i="5" s="1"/>
  <c r="D85" i="5" s="1"/>
  <c r="D86" i="5" s="1"/>
  <c r="D87" i="5" s="1"/>
  <c r="D88" i="5" s="1"/>
  <c r="D89" i="5" s="1"/>
  <c r="D90" i="5" s="1"/>
  <c r="D91" i="5" s="1"/>
  <c r="D92" i="5" s="1"/>
  <c r="D93" i="5" s="1"/>
  <c r="D94" i="5" s="1"/>
  <c r="D95" i="5" s="1"/>
  <c r="D96" i="5" s="1"/>
  <c r="D97" i="5" s="1"/>
  <c r="D98" i="5" s="1"/>
  <c r="D99" i="5" s="1"/>
  <c r="D100" i="5" s="1"/>
  <c r="D101" i="5" s="1"/>
  <c r="D102" i="5" s="1"/>
  <c r="D103" i="5" s="1"/>
  <c r="D104" i="5" s="1"/>
  <c r="D105" i="5" s="1"/>
  <c r="D106" i="5" s="1"/>
  <c r="D107" i="5" s="1"/>
  <c r="D108" i="5" s="1"/>
  <c r="D109" i="5" s="1"/>
  <c r="D110" i="5" s="1"/>
  <c r="D111" i="5" s="1"/>
  <c r="D112" i="5" s="1"/>
  <c r="D113" i="5" s="1"/>
  <c r="D114" i="5" s="1"/>
  <c r="D115" i="5" s="1"/>
  <c r="D116" i="5" s="1"/>
  <c r="D117" i="5" s="1"/>
  <c r="D118" i="5" s="1"/>
  <c r="D119" i="5" s="1"/>
  <c r="D120" i="5" s="1"/>
  <c r="D121" i="5" s="1"/>
  <c r="D122" i="5" s="1"/>
  <c r="D123" i="5" s="1"/>
  <c r="D124" i="5" s="1"/>
  <c r="D125" i="5" s="1"/>
  <c r="D126" i="5" s="1"/>
  <c r="D127" i="5" s="1"/>
  <c r="D128" i="5" s="1"/>
  <c r="D129" i="5" s="1"/>
  <c r="D130" i="5" s="1"/>
  <c r="D131" i="5" s="1"/>
  <c r="D132" i="5" s="1"/>
  <c r="D133" i="5" s="1"/>
  <c r="D134" i="5" s="1"/>
  <c r="D135" i="5" s="1"/>
  <c r="D136" i="5" s="1"/>
  <c r="D137" i="5" s="1"/>
  <c r="D138" i="5" s="1"/>
  <c r="D139" i="5" s="1"/>
  <c r="D140" i="5" s="1"/>
  <c r="D141" i="5" s="1"/>
  <c r="D142" i="5" s="1"/>
  <c r="D143" i="5" s="1"/>
  <c r="D144" i="5" s="1"/>
  <c r="D145" i="5" s="1"/>
  <c r="D146" i="5" s="1"/>
  <c r="D147" i="5" s="1"/>
  <c r="D148" i="5" s="1"/>
  <c r="D149" i="5" s="1"/>
  <c r="D150" i="5" s="1"/>
  <c r="D151" i="5" s="1"/>
  <c r="D152" i="5" s="1"/>
  <c r="D153" i="5" s="1"/>
  <c r="D154" i="5" s="1"/>
  <c r="D155" i="5" s="1"/>
  <c r="D156" i="5" s="1"/>
  <c r="D157" i="5" s="1"/>
  <c r="D158" i="5" s="1"/>
  <c r="D159" i="5" s="1"/>
  <c r="D160" i="5" s="1"/>
  <c r="D161" i="5" s="1"/>
  <c r="D162" i="5" s="1"/>
  <c r="D163" i="5" s="1"/>
  <c r="D164" i="5" s="1"/>
  <c r="D165" i="5" s="1"/>
  <c r="D166" i="5" s="1"/>
  <c r="D167" i="5" s="1"/>
  <c r="D168" i="5" s="1"/>
  <c r="D169" i="5" s="1"/>
  <c r="D170" i="5" s="1"/>
  <c r="D171" i="5" s="1"/>
  <c r="D172" i="5" s="1"/>
  <c r="D173" i="5" s="1"/>
  <c r="D174" i="5" s="1"/>
  <c r="D175" i="5" s="1"/>
  <c r="D176" i="5" s="1"/>
  <c r="D177" i="5" s="1"/>
  <c r="D178" i="5" s="1"/>
  <c r="D179" i="5" s="1"/>
  <c r="D180" i="5" s="1"/>
  <c r="D181" i="5" s="1"/>
  <c r="D182" i="5" s="1"/>
  <c r="D183" i="5" s="1"/>
  <c r="D184" i="5" s="1"/>
  <c r="D185" i="5" s="1"/>
  <c r="D186" i="5" s="1"/>
  <c r="D187" i="5" s="1"/>
  <c r="D188" i="5" s="1"/>
  <c r="D189" i="5" s="1"/>
  <c r="D190" i="5" s="1"/>
  <c r="D191" i="5" s="1"/>
  <c r="D192" i="5" s="1"/>
  <c r="D193" i="5" s="1"/>
  <c r="D194" i="5" s="1"/>
  <c r="D195" i="5" s="1"/>
  <c r="D196" i="5" s="1"/>
  <c r="D197" i="5" s="1"/>
  <c r="D198" i="5" s="1"/>
  <c r="D199" i="5" s="1"/>
  <c r="D200" i="5" s="1"/>
  <c r="D201" i="5" s="1"/>
  <c r="D202" i="5" s="1"/>
  <c r="D203" i="5" s="1"/>
  <c r="D204" i="5" s="1"/>
  <c r="D205" i="5" s="1"/>
  <c r="D206" i="5" s="1"/>
  <c r="D207" i="5" s="1"/>
  <c r="D208" i="5" s="1"/>
  <c r="D209" i="5" s="1"/>
  <c r="D210" i="5" s="1"/>
  <c r="D211" i="5" s="1"/>
  <c r="D212" i="5" s="1"/>
  <c r="D213" i="5" s="1"/>
  <c r="D214" i="5" s="1"/>
  <c r="D215" i="5" s="1"/>
  <c r="D216" i="5" s="1"/>
  <c r="D217" i="5" s="1"/>
  <c r="D218" i="5" s="1"/>
  <c r="D219" i="5" s="1"/>
  <c r="D220" i="5" s="1"/>
  <c r="D221" i="5" s="1"/>
  <c r="D222" i="5" s="1"/>
  <c r="D223" i="5" s="1"/>
  <c r="D224" i="5" s="1"/>
  <c r="D225" i="5" s="1"/>
  <c r="D226" i="5" s="1"/>
  <c r="D227" i="5" s="1"/>
  <c r="D228" i="5" s="1"/>
  <c r="D229" i="5" s="1"/>
  <c r="D230" i="5" s="1"/>
  <c r="D231" i="5" s="1"/>
  <c r="D232" i="5" s="1"/>
  <c r="D233" i="5" s="1"/>
  <c r="D234" i="5" s="1"/>
  <c r="D235" i="5" s="1"/>
  <c r="D236" i="5" s="1"/>
  <c r="D237" i="5" s="1"/>
  <c r="D238" i="5" s="1"/>
  <c r="D239" i="5" s="1"/>
  <c r="D240" i="5" s="1"/>
  <c r="D241" i="5" s="1"/>
  <c r="D242" i="5" s="1"/>
  <c r="D243" i="5" s="1"/>
  <c r="D244" i="5" s="1"/>
  <c r="D245" i="5" s="1"/>
  <c r="D246" i="5" s="1"/>
  <c r="D247" i="5" s="1"/>
  <c r="D248" i="5" s="1"/>
  <c r="D249" i="5" s="1"/>
  <c r="D250" i="5" s="1"/>
  <c r="D251" i="5" s="1"/>
  <c r="D252" i="5" s="1"/>
  <c r="D253" i="5" s="1"/>
  <c r="D254" i="5" s="1"/>
  <c r="D255" i="5" s="1"/>
  <c r="D256" i="5" s="1"/>
  <c r="D257" i="5" s="1"/>
  <c r="D258" i="5" s="1"/>
  <c r="D259" i="5" s="1"/>
  <c r="D260" i="5" s="1"/>
  <c r="D261" i="5" s="1"/>
  <c r="D262" i="5" s="1"/>
  <c r="D263" i="5" s="1"/>
  <c r="D264" i="5" s="1"/>
  <c r="D265" i="5" s="1"/>
  <c r="D266" i="5" s="1"/>
  <c r="D267" i="5" s="1"/>
  <c r="D268" i="5" s="1"/>
  <c r="D269" i="5" s="1"/>
  <c r="D270" i="5" s="1"/>
  <c r="D271" i="5" s="1"/>
  <c r="D272" i="5" s="1"/>
  <c r="D273" i="5" s="1"/>
  <c r="D274" i="5" s="1"/>
  <c r="D275" i="5" s="1"/>
  <c r="D276" i="5" s="1"/>
  <c r="D277" i="5" s="1"/>
  <c r="D278" i="5" s="1"/>
  <c r="D279" i="5" s="1"/>
  <c r="D280" i="5" s="1"/>
  <c r="D281" i="5" s="1"/>
  <c r="D282" i="5" s="1"/>
  <c r="D283" i="5" s="1"/>
  <c r="D284" i="5" s="1"/>
  <c r="D285" i="5" s="1"/>
  <c r="D286" i="5" s="1"/>
  <c r="D287" i="5" s="1"/>
  <c r="D288" i="5" s="1"/>
  <c r="D289" i="5" s="1"/>
  <c r="D290" i="5" s="1"/>
  <c r="D291" i="5" s="1"/>
  <c r="D292" i="5" s="1"/>
  <c r="D293" i="5" s="1"/>
  <c r="D294" i="5" s="1"/>
  <c r="D295" i="5" s="1"/>
  <c r="D296" i="5" s="1"/>
  <c r="D297" i="5" s="1"/>
  <c r="D298" i="5" s="1"/>
  <c r="D299" i="5" s="1"/>
  <c r="D300" i="5" s="1"/>
  <c r="D301" i="5" s="1"/>
  <c r="D302" i="5" s="1"/>
  <c r="D303" i="5" s="1"/>
  <c r="D304" i="5" s="1"/>
  <c r="D305" i="5" s="1"/>
  <c r="D306" i="5" s="1"/>
  <c r="D307" i="5" s="1"/>
  <c r="D308" i="5" s="1"/>
  <c r="D309" i="5" s="1"/>
  <c r="D310" i="5" s="1"/>
  <c r="D311" i="5" s="1"/>
  <c r="D312" i="5" s="1"/>
  <c r="D313" i="5" s="1"/>
  <c r="D314" i="5" s="1"/>
  <c r="D315" i="5" s="1"/>
  <c r="D316" i="5" s="1"/>
  <c r="D317" i="5" s="1"/>
  <c r="D318" i="5" s="1"/>
  <c r="D319" i="5" s="1"/>
  <c r="D320" i="5" s="1"/>
  <c r="D321" i="5" s="1"/>
  <c r="D322" i="5" s="1"/>
  <c r="D323" i="5" s="1"/>
  <c r="D324" i="5" s="1"/>
  <c r="D325" i="5" s="1"/>
  <c r="D326" i="5" s="1"/>
  <c r="D327" i="5" s="1"/>
  <c r="D328" i="5" s="1"/>
  <c r="D329" i="5" s="1"/>
  <c r="D330" i="5" s="1"/>
  <c r="D331" i="5" s="1"/>
  <c r="D332" i="5" s="1"/>
  <c r="D333" i="5" s="1"/>
  <c r="D334" i="5" s="1"/>
  <c r="D335" i="5" s="1"/>
  <c r="D336" i="5" s="1"/>
  <c r="D337" i="5" s="1"/>
  <c r="D338" i="5" s="1"/>
  <c r="D339" i="5" s="1"/>
  <c r="D340" i="5" s="1"/>
  <c r="D341" i="5" s="1"/>
  <c r="D342" i="5" s="1"/>
  <c r="D343" i="5" s="1"/>
  <c r="D344" i="5" s="1"/>
  <c r="D345" i="5" s="1"/>
  <c r="D346" i="5" s="1"/>
  <c r="D347" i="5" s="1"/>
  <c r="D348" i="5" s="1"/>
  <c r="D349" i="5" s="1"/>
  <c r="D350" i="5" s="1"/>
  <c r="D351" i="5" s="1"/>
  <c r="D352" i="5" s="1"/>
  <c r="D353" i="5" s="1"/>
  <c r="D354" i="5" s="1"/>
  <c r="D355" i="5" s="1"/>
  <c r="D356" i="5" s="1"/>
  <c r="D357" i="5" s="1"/>
  <c r="D358" i="5" s="1"/>
  <c r="D359" i="5" s="1"/>
  <c r="D360" i="5" s="1"/>
  <c r="D361" i="5" s="1"/>
  <c r="D362" i="5" s="1"/>
  <c r="D363" i="5" s="1"/>
  <c r="D364" i="5" s="1"/>
  <c r="D365" i="5" s="1"/>
  <c r="D366" i="5" s="1"/>
  <c r="D367" i="5" s="1"/>
  <c r="D368" i="5" s="1"/>
  <c r="D369" i="5" s="1"/>
  <c r="D370" i="5" s="1"/>
  <c r="D371" i="5" s="1"/>
  <c r="D372" i="5" s="1"/>
  <c r="D373" i="5" s="1"/>
  <c r="D374" i="5" s="1"/>
  <c r="D375" i="5" s="1"/>
  <c r="D376" i="5" s="1"/>
  <c r="D377" i="5" s="1"/>
  <c r="D378" i="5" s="1"/>
  <c r="D379" i="5" s="1"/>
  <c r="D380" i="5" s="1"/>
  <c r="D381" i="5" s="1"/>
  <c r="D382" i="5" s="1"/>
  <c r="D383" i="5" s="1"/>
  <c r="D384" i="5" s="1"/>
  <c r="D385" i="5" s="1"/>
  <c r="D386" i="5" s="1"/>
  <c r="D387" i="5" s="1"/>
  <c r="D388" i="5" s="1"/>
  <c r="D389" i="5" s="1"/>
  <c r="D390" i="5" s="1"/>
  <c r="D391" i="5" s="1"/>
  <c r="D392" i="5" s="1"/>
  <c r="D393" i="5" s="1"/>
  <c r="D394" i="5" s="1"/>
  <c r="D395" i="5" s="1"/>
  <c r="D396" i="5" s="1"/>
  <c r="D397" i="5" s="1"/>
  <c r="D398" i="5" s="1"/>
  <c r="D399" i="5" s="1"/>
  <c r="D400" i="5" s="1"/>
  <c r="C51" i="6"/>
  <c r="F3" i="5" l="1"/>
  <c r="F2" i="5"/>
  <c r="E3" i="1"/>
  <c r="E2" i="1"/>
  <c r="N12" i="1"/>
  <c r="N11" i="1"/>
  <c r="N10" i="1"/>
  <c r="N9" i="1"/>
  <c r="M6" i="1"/>
  <c r="C33" i="6" s="1"/>
  <c r="N6" i="1" l="1"/>
  <c r="F3" i="7" l="1"/>
  <c r="F2" i="7"/>
  <c r="C48" i="6" l="1"/>
  <c r="C20" i="6"/>
  <c r="C19" i="6"/>
  <c r="C35" i="6" l="1"/>
  <c r="C21" i="6"/>
  <c r="Z131" i="5" l="1"/>
  <c r="Z132" i="5"/>
  <c r="Z133" i="5"/>
  <c r="Z134" i="5"/>
  <c r="Z135" i="5"/>
  <c r="Z136" i="5"/>
  <c r="Z137" i="5"/>
  <c r="Z138" i="5"/>
  <c r="Z139" i="5"/>
  <c r="Z140" i="5"/>
  <c r="Z141" i="5"/>
  <c r="Z142" i="5"/>
  <c r="Z143" i="5"/>
  <c r="Z144" i="5"/>
  <c r="Z145" i="5"/>
  <c r="Z146" i="5"/>
  <c r="Z147" i="5"/>
  <c r="Z148" i="5"/>
  <c r="Z149" i="5"/>
  <c r="Z150" i="5"/>
  <c r="Z151" i="5"/>
  <c r="Z152" i="5"/>
  <c r="Z153" i="5"/>
  <c r="Z154" i="5"/>
  <c r="Z155" i="5"/>
  <c r="Z156" i="5"/>
  <c r="Z157" i="5"/>
  <c r="Z158" i="5"/>
  <c r="Z159" i="5"/>
  <c r="Z160" i="5"/>
  <c r="Z161" i="5"/>
  <c r="Z162" i="5"/>
  <c r="Z163" i="5"/>
  <c r="Z164" i="5"/>
  <c r="Z165" i="5"/>
  <c r="Z166" i="5"/>
  <c r="Z167" i="5"/>
  <c r="Z168" i="5"/>
  <c r="Z169" i="5"/>
  <c r="Z170" i="5"/>
  <c r="Z171" i="5"/>
  <c r="Z172" i="5"/>
  <c r="Z173" i="5"/>
  <c r="Z174" i="5"/>
  <c r="Z175" i="5"/>
  <c r="Z176" i="5"/>
  <c r="Z177" i="5"/>
  <c r="Z178" i="5"/>
  <c r="Z179" i="5"/>
  <c r="Z180" i="5"/>
  <c r="Z181" i="5"/>
  <c r="Z182" i="5"/>
  <c r="Z183" i="5"/>
  <c r="Z184" i="5"/>
  <c r="Z185" i="5"/>
  <c r="Z186" i="5"/>
  <c r="Z187" i="5"/>
  <c r="Z188" i="5"/>
  <c r="Z189" i="5"/>
  <c r="Z190" i="5"/>
  <c r="Z191" i="5"/>
  <c r="Z192" i="5"/>
  <c r="Z193" i="5"/>
  <c r="Z194" i="5"/>
  <c r="Z195" i="5"/>
  <c r="Z196" i="5"/>
  <c r="Z197" i="5"/>
  <c r="Z198" i="5"/>
  <c r="Z199" i="5"/>
  <c r="Z200" i="5"/>
  <c r="Z201" i="5"/>
  <c r="Z202" i="5"/>
  <c r="Z203" i="5"/>
  <c r="Z204" i="5"/>
  <c r="Z205" i="5"/>
  <c r="Z206" i="5"/>
  <c r="Z207" i="5"/>
  <c r="Z208" i="5"/>
  <c r="Z209" i="5"/>
  <c r="Z210" i="5"/>
  <c r="Z211" i="5"/>
  <c r="Z212" i="5"/>
  <c r="Z213" i="5"/>
  <c r="Z214" i="5"/>
  <c r="Z215" i="5"/>
  <c r="Z216" i="5"/>
  <c r="Z217" i="5"/>
  <c r="Z218" i="5"/>
  <c r="Z219" i="5"/>
  <c r="Z220" i="5"/>
  <c r="Z221" i="5"/>
  <c r="Z222" i="5"/>
  <c r="Z223" i="5"/>
  <c r="Z224" i="5"/>
  <c r="Z225" i="5"/>
  <c r="Z226" i="5"/>
  <c r="Z227" i="5"/>
  <c r="Z228" i="5"/>
  <c r="Z229" i="5"/>
  <c r="Z230" i="5"/>
  <c r="Z231" i="5"/>
  <c r="Z232" i="5"/>
  <c r="Z233" i="5"/>
  <c r="Z234" i="5"/>
  <c r="Z235" i="5"/>
  <c r="Z236" i="5"/>
  <c r="Z237" i="5"/>
  <c r="Z238" i="5"/>
  <c r="Z239" i="5"/>
  <c r="Z240" i="5"/>
  <c r="Z241" i="5"/>
  <c r="Z242" i="5"/>
  <c r="Z243" i="5"/>
  <c r="Z244" i="5"/>
  <c r="Z245" i="5"/>
  <c r="Z246" i="5"/>
  <c r="Z247" i="5"/>
  <c r="Z248" i="5"/>
  <c r="Z249" i="5"/>
  <c r="Z250" i="5"/>
  <c r="Z251" i="5"/>
  <c r="Z252" i="5"/>
  <c r="Z253" i="5"/>
  <c r="Z254" i="5"/>
  <c r="Z255" i="5"/>
  <c r="Z256" i="5"/>
  <c r="Z257" i="5"/>
  <c r="Z258" i="5"/>
  <c r="Z259" i="5"/>
  <c r="Z260" i="5"/>
  <c r="Z261" i="5"/>
  <c r="Z262" i="5"/>
  <c r="Z263" i="5"/>
  <c r="Z264" i="5"/>
  <c r="Z265" i="5"/>
  <c r="Z266" i="5"/>
  <c r="Z267" i="5"/>
  <c r="Z268" i="5"/>
  <c r="Z269" i="5"/>
  <c r="Z270" i="5"/>
  <c r="Z271" i="5"/>
  <c r="Z272" i="5"/>
  <c r="Z273" i="5"/>
  <c r="Z274" i="5"/>
  <c r="Z275" i="5"/>
  <c r="Z276" i="5"/>
  <c r="Z277" i="5"/>
  <c r="Z278" i="5"/>
  <c r="Z279" i="5"/>
  <c r="Z280" i="5"/>
  <c r="Z281" i="5"/>
  <c r="Z282" i="5"/>
  <c r="Z283" i="5"/>
  <c r="Z284" i="5"/>
  <c r="Z285" i="5"/>
  <c r="Z286" i="5"/>
  <c r="Z287" i="5"/>
  <c r="Z288" i="5"/>
  <c r="Z289" i="5"/>
  <c r="Z290" i="5"/>
  <c r="Z291" i="5"/>
  <c r="Z292" i="5"/>
  <c r="Z293" i="5"/>
  <c r="Z294" i="5"/>
  <c r="Z295" i="5"/>
  <c r="Z296" i="5"/>
  <c r="Z297" i="5"/>
  <c r="Z298" i="5"/>
  <c r="Z299" i="5"/>
  <c r="Z300" i="5"/>
  <c r="Z301" i="5"/>
  <c r="Z302" i="5"/>
  <c r="Z303" i="5"/>
  <c r="Z304" i="5"/>
  <c r="Z305" i="5"/>
  <c r="Z306" i="5"/>
  <c r="Z307" i="5"/>
  <c r="Z308" i="5"/>
  <c r="Z309" i="5"/>
  <c r="Z310" i="5"/>
  <c r="Z311" i="5"/>
  <c r="Z312" i="5"/>
  <c r="Z313" i="5"/>
  <c r="Z314" i="5"/>
  <c r="Z315" i="5"/>
  <c r="Z316" i="5"/>
  <c r="Z317" i="5"/>
  <c r="Z318" i="5"/>
  <c r="Z319" i="5"/>
  <c r="Z320" i="5"/>
  <c r="Z321" i="5"/>
  <c r="Z322" i="5"/>
  <c r="Z323" i="5"/>
  <c r="Z324" i="5"/>
  <c r="Z325" i="5"/>
  <c r="Z326" i="5"/>
  <c r="Z327" i="5"/>
  <c r="Z328" i="5"/>
  <c r="Z329" i="5"/>
  <c r="Z330" i="5"/>
  <c r="Z331" i="5"/>
  <c r="Z332" i="5"/>
  <c r="Z333" i="5"/>
  <c r="Z334" i="5"/>
  <c r="Z335" i="5"/>
  <c r="Z336" i="5"/>
  <c r="Z337" i="5"/>
  <c r="Z338" i="5"/>
  <c r="Z339" i="5"/>
  <c r="Z340" i="5"/>
  <c r="Z341" i="5"/>
  <c r="Z342" i="5"/>
  <c r="Z343" i="5"/>
  <c r="Z344" i="5"/>
  <c r="Z345" i="5"/>
  <c r="Z346" i="5"/>
  <c r="Z347" i="5"/>
  <c r="Z348" i="5"/>
  <c r="Z349" i="5"/>
  <c r="Z350" i="5"/>
  <c r="Z351" i="5"/>
  <c r="Z352" i="5"/>
  <c r="Z353" i="5"/>
  <c r="Z354" i="5"/>
  <c r="Z355" i="5"/>
  <c r="Z356" i="5"/>
  <c r="Z357" i="5"/>
  <c r="Z358" i="5"/>
  <c r="Z359" i="5"/>
  <c r="Z360" i="5"/>
  <c r="Z361" i="5"/>
  <c r="Z362" i="5"/>
  <c r="Z363" i="5"/>
  <c r="Z364" i="5"/>
  <c r="Z365" i="5"/>
  <c r="Z366" i="5"/>
  <c r="Z367" i="5"/>
  <c r="Z368" i="5"/>
  <c r="Z369" i="5"/>
  <c r="Z370" i="5"/>
  <c r="Z371" i="5"/>
  <c r="Z372" i="5"/>
  <c r="Z373" i="5"/>
  <c r="Z374" i="5"/>
  <c r="Z375" i="5"/>
  <c r="Z376" i="5"/>
  <c r="Z377" i="5"/>
  <c r="Z378" i="5"/>
  <c r="Z379" i="5"/>
  <c r="Z380" i="5"/>
  <c r="Z381" i="5"/>
  <c r="Z382" i="5"/>
  <c r="Z383" i="5"/>
  <c r="Z384" i="5"/>
  <c r="Z385" i="5"/>
  <c r="Z386" i="5"/>
  <c r="Z387" i="5"/>
  <c r="Z388" i="5"/>
  <c r="Z389" i="5"/>
  <c r="Z390" i="5"/>
  <c r="Z391" i="5"/>
  <c r="Z392" i="5"/>
  <c r="Z393" i="5"/>
  <c r="Z394" i="5"/>
  <c r="Z395" i="5"/>
  <c r="Z396" i="5"/>
  <c r="Z397" i="5"/>
  <c r="Z398" i="5"/>
  <c r="Z399" i="5"/>
  <c r="Z400" i="5"/>
  <c r="B208" i="5"/>
  <c r="B209" i="5" s="1"/>
  <c r="B210" i="5" s="1"/>
  <c r="B211" i="5" s="1"/>
  <c r="B212" i="5" s="1"/>
  <c r="B213" i="5" s="1"/>
  <c r="B214" i="5" s="1"/>
  <c r="B215" i="5" s="1"/>
  <c r="B216" i="5" s="1"/>
  <c r="B217" i="5" s="1"/>
  <c r="B206" i="5"/>
  <c r="B207" i="5"/>
  <c r="B205"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9" i="5"/>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U818" i="1" l="1"/>
  <c r="U841" i="1"/>
  <c r="U855" i="1"/>
  <c r="U849" i="1"/>
  <c r="U770" i="1"/>
  <c r="U794" i="1"/>
  <c r="U847" i="1"/>
  <c r="U777" i="1"/>
  <c r="U791" i="1"/>
  <c r="U785" i="1"/>
  <c r="U799" i="1"/>
  <c r="U817" i="1"/>
  <c r="U843" i="1"/>
  <c r="U850" i="1"/>
  <c r="U775" i="1"/>
  <c r="U833" i="1"/>
  <c r="U819" i="1"/>
  <c r="U842" i="1"/>
  <c r="U779" i="1"/>
  <c r="U786" i="1"/>
  <c r="U787" i="1"/>
  <c r="U769" i="1"/>
  <c r="U747" i="1"/>
  <c r="U839" i="1"/>
  <c r="U831" i="1"/>
  <c r="U834" i="1"/>
  <c r="U810" i="1"/>
  <c r="U802" i="1"/>
  <c r="W641" i="1"/>
  <c r="W761" i="1"/>
  <c r="W762" i="1"/>
  <c r="W698" i="1"/>
  <c r="W680" i="1"/>
  <c r="W820" i="1"/>
  <c r="W743" i="1"/>
  <c r="W639" i="1"/>
  <c r="W607" i="1"/>
  <c r="W727" i="1"/>
  <c r="W763" i="1"/>
  <c r="W757" i="1"/>
  <c r="W693" i="1"/>
  <c r="W742" i="1"/>
  <c r="W778" i="1"/>
  <c r="W708" i="1"/>
  <c r="W686" i="1"/>
  <c r="W811" i="1"/>
  <c r="W832" i="1"/>
  <c r="W853" i="1"/>
  <c r="W789" i="1"/>
  <c r="W720" i="1"/>
  <c r="W839" i="1"/>
  <c r="W796" i="1"/>
  <c r="W664" i="1"/>
  <c r="W629" i="1"/>
  <c r="W597" i="1"/>
  <c r="W662" i="1"/>
  <c r="W723" i="1"/>
  <c r="W737" i="1"/>
  <c r="W834" i="1"/>
  <c r="W722" i="1"/>
  <c r="W704" i="1"/>
  <c r="W823" i="1"/>
  <c r="W780" i="1"/>
  <c r="W682" i="1"/>
  <c r="W619" i="1"/>
  <c r="W587" i="1"/>
  <c r="W687" i="1"/>
  <c r="W830" i="1"/>
  <c r="W717" i="1"/>
  <c r="W766" i="1"/>
  <c r="W702" i="1"/>
  <c r="W732" i="1"/>
  <c r="W659" i="1"/>
  <c r="W851" i="1"/>
  <c r="W787" i="1"/>
  <c r="W808" i="1"/>
  <c r="W829" i="1"/>
  <c r="W744" i="1"/>
  <c r="W679" i="1"/>
  <c r="W799" i="1"/>
  <c r="W772" i="1"/>
  <c r="W777" i="1"/>
  <c r="W608" i="1"/>
  <c r="W529" i="1"/>
  <c r="W576" i="1"/>
  <c r="W512" i="1"/>
  <c r="W480" i="1"/>
  <c r="W448" i="1"/>
  <c r="W416" i="1"/>
  <c r="W604" i="1"/>
  <c r="W527" i="1"/>
  <c r="W574" i="1"/>
  <c r="W493" i="1"/>
  <c r="W379" i="1"/>
  <c r="W465" i="1"/>
  <c r="W497" i="1"/>
  <c r="W380" i="1"/>
  <c r="W348" i="1"/>
  <c r="W316" i="1"/>
  <c r="W284" i="1"/>
  <c r="W431" i="1"/>
  <c r="W279" i="1"/>
  <c r="W247" i="1"/>
  <c r="W632" i="1"/>
  <c r="W541" i="1"/>
  <c r="W598" i="1"/>
  <c r="W524" i="1"/>
  <c r="W486" i="1"/>
  <c r="U827" i="1"/>
  <c r="U807" i="1"/>
  <c r="U823" i="1"/>
  <c r="U815" i="1"/>
  <c r="U778" i="1"/>
  <c r="W609" i="1"/>
  <c r="W729" i="1"/>
  <c r="W746" i="1"/>
  <c r="W794" i="1"/>
  <c r="W719" i="1"/>
  <c r="W788" i="1"/>
  <c r="W668" i="1"/>
  <c r="W631" i="1"/>
  <c r="W599" i="1"/>
  <c r="W658" i="1"/>
  <c r="W707" i="1"/>
  <c r="W741" i="1"/>
  <c r="W850" i="1"/>
  <c r="W726" i="1"/>
  <c r="W756" i="1"/>
  <c r="W692" i="1"/>
  <c r="W735" i="1"/>
  <c r="W795" i="1"/>
  <c r="W816" i="1"/>
  <c r="W837" i="1"/>
  <c r="W773" i="1"/>
  <c r="W688" i="1"/>
  <c r="W807" i="1"/>
  <c r="W849" i="1"/>
  <c r="W774" i="1"/>
  <c r="W621" i="1"/>
  <c r="W589" i="1"/>
  <c r="W678" i="1"/>
  <c r="W846" i="1"/>
  <c r="W721" i="1"/>
  <c r="W770" i="1"/>
  <c r="W706" i="1"/>
  <c r="W655" i="1"/>
  <c r="W791" i="1"/>
  <c r="W801" i="1"/>
  <c r="W643" i="1"/>
  <c r="W611" i="1"/>
  <c r="W579" i="1"/>
  <c r="W731" i="1"/>
  <c r="W765" i="1"/>
  <c r="W701" i="1"/>
  <c r="W750" i="1"/>
  <c r="W810" i="1"/>
  <c r="W716" i="1"/>
  <c r="W675" i="1"/>
  <c r="W835" i="1"/>
  <c r="W771" i="1"/>
  <c r="W792" i="1"/>
  <c r="W813" i="1"/>
  <c r="W712" i="1"/>
  <c r="W806" i="1"/>
  <c r="W852" i="1"/>
  <c r="W841" i="1"/>
  <c r="W817" i="1"/>
  <c r="W577" i="1"/>
  <c r="W513" i="1"/>
  <c r="W560" i="1"/>
  <c r="W504" i="1"/>
  <c r="W472" i="1"/>
  <c r="W440" i="1"/>
  <c r="W408" i="1"/>
  <c r="W575" i="1"/>
  <c r="W690" i="1"/>
  <c r="W558" i="1"/>
  <c r="W415" i="1"/>
  <c r="W371" i="1"/>
  <c r="W449" i="1"/>
  <c r="W419" i="1"/>
  <c r="W372" i="1"/>
  <c r="W340" i="1"/>
  <c r="W308" i="1"/>
  <c r="W487" i="1"/>
  <c r="W405" i="1"/>
  <c r="W271" i="1"/>
  <c r="W341" i="1"/>
  <c r="W600" i="1"/>
  <c r="W525" i="1"/>
  <c r="W572" i="1"/>
  <c r="W510" i="1"/>
  <c r="W478" i="1"/>
  <c r="U825" i="1"/>
  <c r="U795" i="1"/>
  <c r="U811" i="1"/>
  <c r="U803" i="1"/>
  <c r="U783" i="1"/>
  <c r="W759" i="1"/>
  <c r="W697" i="1"/>
  <c r="W730" i="1"/>
  <c r="W760" i="1"/>
  <c r="W831" i="1"/>
  <c r="W809" i="1"/>
  <c r="W652" i="1"/>
  <c r="W623" i="1"/>
  <c r="W591" i="1"/>
  <c r="W674" i="1"/>
  <c r="W822" i="1"/>
  <c r="W725" i="1"/>
  <c r="W786" i="1"/>
  <c r="W710" i="1"/>
  <c r="W740" i="1"/>
  <c r="W651" i="1"/>
  <c r="W843" i="1"/>
  <c r="W779" i="1"/>
  <c r="W800" i="1"/>
  <c r="W821" i="1"/>
  <c r="W826" i="1"/>
  <c r="W671" i="1"/>
  <c r="W775" i="1"/>
  <c r="W785" i="1"/>
  <c r="W645" i="1"/>
  <c r="W613" i="1"/>
  <c r="W581" i="1"/>
  <c r="W715" i="1"/>
  <c r="W782" i="1"/>
  <c r="W705" i="1"/>
  <c r="W754" i="1"/>
  <c r="W768" i="1"/>
  <c r="W694" i="1"/>
  <c r="W844" i="1"/>
  <c r="W676" i="1"/>
  <c r="W635" i="1"/>
  <c r="W603" i="1"/>
  <c r="W854" i="1"/>
  <c r="W683" i="1"/>
  <c r="W749" i="1"/>
  <c r="W685" i="1"/>
  <c r="W734" i="1"/>
  <c r="W764" i="1"/>
  <c r="W700" i="1"/>
  <c r="W703" i="1"/>
  <c r="W819" i="1"/>
  <c r="W840" i="1"/>
  <c r="W776" i="1"/>
  <c r="W797" i="1"/>
  <c r="W696" i="1"/>
  <c r="W847" i="1"/>
  <c r="W836" i="1"/>
  <c r="W825" i="1"/>
  <c r="W769" i="1"/>
  <c r="W561" i="1"/>
  <c r="W638" i="1"/>
  <c r="W544" i="1"/>
  <c r="W496" i="1"/>
  <c r="W464" i="1"/>
  <c r="W432" i="1"/>
  <c r="W400" i="1"/>
  <c r="W559" i="1"/>
  <c r="W634" i="1"/>
  <c r="W542" i="1"/>
  <c r="W395" i="1"/>
  <c r="W363" i="1"/>
  <c r="W433" i="1"/>
  <c r="W396" i="1"/>
  <c r="W364" i="1"/>
  <c r="W332" i="1"/>
  <c r="W300" i="1"/>
  <c r="W463" i="1"/>
  <c r="W331" i="1"/>
  <c r="W263" i="1"/>
  <c r="W309" i="1"/>
  <c r="W573" i="1"/>
  <c r="W673" i="1"/>
  <c r="W556" i="1"/>
  <c r="U826" i="1"/>
  <c r="U793" i="1"/>
  <c r="U809" i="1"/>
  <c r="U801" i="1"/>
  <c r="U771" i="1"/>
  <c r="W747" i="1"/>
  <c r="W802" i="1"/>
  <c r="W714" i="1"/>
  <c r="W728" i="1"/>
  <c r="W783" i="1"/>
  <c r="W833" i="1"/>
  <c r="W647" i="1"/>
  <c r="W615" i="1"/>
  <c r="W583" i="1"/>
  <c r="W699" i="1"/>
  <c r="W798" i="1"/>
  <c r="W709" i="1"/>
  <c r="W758" i="1"/>
  <c r="W842" i="1"/>
  <c r="W724" i="1"/>
  <c r="W667" i="1"/>
  <c r="W827" i="1"/>
  <c r="W848" i="1"/>
  <c r="W784" i="1"/>
  <c r="W805" i="1"/>
  <c r="W752" i="1"/>
  <c r="W751" i="1"/>
  <c r="W828" i="1"/>
  <c r="W711" i="1"/>
  <c r="W637" i="1"/>
  <c r="W605" i="1"/>
  <c r="W838" i="1"/>
  <c r="W790" i="1"/>
  <c r="W753" i="1"/>
  <c r="W689" i="1"/>
  <c r="W738" i="1"/>
  <c r="W736" i="1"/>
  <c r="W855" i="1"/>
  <c r="W812" i="1"/>
  <c r="W660" i="1"/>
  <c r="W627" i="1"/>
  <c r="W595" i="1"/>
  <c r="W666" i="1"/>
  <c r="W739" i="1"/>
  <c r="W733" i="1"/>
  <c r="W818" i="1"/>
  <c r="W718" i="1"/>
  <c r="W748" i="1"/>
  <c r="W684" i="1"/>
  <c r="W767" i="1"/>
  <c r="W803" i="1"/>
  <c r="W824" i="1"/>
  <c r="W845" i="1"/>
  <c r="W781" i="1"/>
  <c r="W663" i="1"/>
  <c r="W815" i="1"/>
  <c r="W804" i="1"/>
  <c r="W793" i="1"/>
  <c r="W640" i="1"/>
  <c r="W545" i="1"/>
  <c r="W606" i="1"/>
  <c r="W528" i="1"/>
  <c r="W488" i="1"/>
  <c r="W456" i="1"/>
  <c r="W424" i="1"/>
  <c r="W636" i="1"/>
  <c r="W543" i="1"/>
  <c r="W602" i="1"/>
  <c r="W526" i="1"/>
  <c r="W387" i="1"/>
  <c r="W491" i="1"/>
  <c r="W409" i="1"/>
  <c r="W388" i="1"/>
  <c r="W356" i="1"/>
  <c r="W324" i="1"/>
  <c r="W292" i="1"/>
  <c r="W447" i="1"/>
  <c r="W299" i="1"/>
  <c r="W255" i="1"/>
  <c r="W677" i="1"/>
  <c r="W557" i="1"/>
  <c r="W630" i="1"/>
  <c r="W540" i="1"/>
  <c r="W502" i="1"/>
  <c r="W454" i="1"/>
  <c r="W422" i="1"/>
  <c r="W628" i="1"/>
  <c r="W539" i="1"/>
  <c r="W594" i="1"/>
  <c r="W522" i="1"/>
  <c r="W385" i="1"/>
  <c r="W483" i="1"/>
  <c r="W401" i="1"/>
  <c r="W386" i="1"/>
  <c r="W354" i="1"/>
  <c r="W322" i="1"/>
  <c r="W290" i="1"/>
  <c r="W443" i="1"/>
  <c r="W291" i="1"/>
  <c r="W661" i="1"/>
  <c r="W553" i="1"/>
  <c r="W622" i="1"/>
  <c r="W536" i="1"/>
  <c r="W492" i="1"/>
  <c r="W460" i="1"/>
  <c r="W428" i="1"/>
  <c r="W653" i="1"/>
  <c r="W551" i="1"/>
  <c r="W618" i="1"/>
  <c r="W534" i="1"/>
  <c r="W391" i="1"/>
  <c r="W584" i="1"/>
  <c r="W517" i="1"/>
  <c r="W564" i="1"/>
  <c r="W506" i="1"/>
  <c r="W474" i="1"/>
  <c r="W515" i="1"/>
  <c r="W507" i="1"/>
  <c r="W392" i="1"/>
  <c r="W328" i="1"/>
  <c r="W455" i="1"/>
  <c r="W259" i="1"/>
  <c r="W335" i="1"/>
  <c r="W264" i="1"/>
  <c r="W232" i="1"/>
  <c r="W213" i="1"/>
  <c r="W563" i="1"/>
  <c r="W373" i="1"/>
  <c r="W473" i="1"/>
  <c r="W342" i="1"/>
  <c r="W495" i="1"/>
  <c r="W273" i="1"/>
  <c r="W285" i="1"/>
  <c r="W270" i="1"/>
  <c r="W238" i="1"/>
  <c r="W206" i="1"/>
  <c r="W345" i="1"/>
  <c r="W223" i="1"/>
  <c r="W241" i="1"/>
  <c r="W178" i="1"/>
  <c r="W166" i="1"/>
  <c r="W168" i="1"/>
  <c r="W195" i="1"/>
  <c r="W426" i="1"/>
  <c r="W530" i="1"/>
  <c r="W441" i="1"/>
  <c r="W368" i="1"/>
  <c r="W304" i="1"/>
  <c r="W347" i="1"/>
  <c r="W357" i="1"/>
  <c r="W287" i="1"/>
  <c r="W252" i="1"/>
  <c r="W220" i="1"/>
  <c r="W188" i="1"/>
  <c r="W167" i="1"/>
  <c r="W187" i="1"/>
  <c r="W205" i="1"/>
  <c r="W186" i="1"/>
  <c r="W185" i="1"/>
  <c r="W181" i="1"/>
  <c r="W531" i="1"/>
  <c r="W365" i="1"/>
  <c r="W398" i="1"/>
  <c r="W334" i="1"/>
  <c r="W467" i="1"/>
  <c r="W265" i="1"/>
  <c r="W343" i="1"/>
  <c r="W266" i="1"/>
  <c r="W234" i="1"/>
  <c r="W494" i="1"/>
  <c r="W446" i="1"/>
  <c r="W414" i="1"/>
  <c r="W596" i="1"/>
  <c r="W523" i="1"/>
  <c r="W570" i="1"/>
  <c r="W485" i="1"/>
  <c r="W377" i="1"/>
  <c r="W461" i="1"/>
  <c r="W489" i="1"/>
  <c r="W378" i="1"/>
  <c r="W346" i="1"/>
  <c r="W314" i="1"/>
  <c r="W511" i="1"/>
  <c r="W427" i="1"/>
  <c r="W277" i="1"/>
  <c r="W624" i="1"/>
  <c r="W537" i="1"/>
  <c r="W590" i="1"/>
  <c r="W520" i="1"/>
  <c r="W484" i="1"/>
  <c r="W452" i="1"/>
  <c r="W420" i="1"/>
  <c r="W620" i="1"/>
  <c r="W535" i="1"/>
  <c r="W586" i="1"/>
  <c r="W509" i="1"/>
  <c r="W383" i="1"/>
  <c r="W565" i="1"/>
  <c r="W646" i="1"/>
  <c r="W548" i="1"/>
  <c r="W498" i="1"/>
  <c r="W442" i="1"/>
  <c r="W562" i="1"/>
  <c r="W457" i="1"/>
  <c r="W376" i="1"/>
  <c r="W312" i="1"/>
  <c r="W421" i="1"/>
  <c r="W249" i="1"/>
  <c r="W303" i="1"/>
  <c r="W256" i="1"/>
  <c r="W224" i="1"/>
  <c r="W466" i="1"/>
  <c r="W642" i="1"/>
  <c r="W499" i="1"/>
  <c r="W390" i="1"/>
  <c r="W326" i="1"/>
  <c r="W451" i="1"/>
  <c r="W257" i="1"/>
  <c r="W327" i="1"/>
  <c r="W262" i="1"/>
  <c r="W230" i="1"/>
  <c r="W198" i="1"/>
  <c r="W313" i="1"/>
  <c r="W207" i="1"/>
  <c r="W225" i="1"/>
  <c r="W169" i="1"/>
  <c r="W199" i="1"/>
  <c r="W200" i="1"/>
  <c r="W229" i="1"/>
  <c r="W644" i="1"/>
  <c r="W389" i="1"/>
  <c r="W514" i="1"/>
  <c r="W352" i="1"/>
  <c r="W288" i="1"/>
  <c r="W283" i="1"/>
  <c r="W317" i="1"/>
  <c r="W276" i="1"/>
  <c r="W244" i="1"/>
  <c r="W212" i="1"/>
  <c r="W180" i="1"/>
  <c r="W235" i="1"/>
  <c r="W170" i="1"/>
  <c r="W189" i="1"/>
  <c r="W297" i="1"/>
  <c r="W208" i="1"/>
  <c r="W450" i="1"/>
  <c r="W578" i="1"/>
  <c r="W469" i="1"/>
  <c r="W382" i="1"/>
  <c r="W318" i="1"/>
  <c r="W435" i="1"/>
  <c r="W251" i="1"/>
  <c r="W311" i="1"/>
  <c r="W258" i="1"/>
  <c r="W470" i="1"/>
  <c r="W438" i="1"/>
  <c r="W406" i="1"/>
  <c r="W571" i="1"/>
  <c r="W665" i="1"/>
  <c r="W554" i="1"/>
  <c r="W407" i="1"/>
  <c r="W369" i="1"/>
  <c r="W445" i="1"/>
  <c r="W411" i="1"/>
  <c r="W370" i="1"/>
  <c r="W338" i="1"/>
  <c r="W306" i="1"/>
  <c r="W479" i="1"/>
  <c r="W355" i="1"/>
  <c r="W269" i="1"/>
  <c r="W592" i="1"/>
  <c r="W521" i="1"/>
  <c r="W568" i="1"/>
  <c r="W508" i="1"/>
  <c r="W476" i="1"/>
  <c r="W444" i="1"/>
  <c r="W412" i="1"/>
  <c r="W588" i="1"/>
  <c r="W519" i="1"/>
  <c r="W566" i="1"/>
  <c r="W477" i="1"/>
  <c r="W648" i="1"/>
  <c r="W549" i="1"/>
  <c r="W614" i="1"/>
  <c r="W532" i="1"/>
  <c r="W490" i="1"/>
  <c r="W410" i="1"/>
  <c r="W423" i="1"/>
  <c r="W425" i="1"/>
  <c r="W360" i="1"/>
  <c r="W296" i="1"/>
  <c r="W315" i="1"/>
  <c r="W333" i="1"/>
  <c r="W280" i="1"/>
  <c r="W248" i="1"/>
  <c r="W192" i="1"/>
  <c r="W434" i="1"/>
  <c r="W546" i="1"/>
  <c r="W453" i="1"/>
  <c r="W374" i="1"/>
  <c r="W310" i="1"/>
  <c r="W413" i="1"/>
  <c r="W361" i="1"/>
  <c r="W295" i="1"/>
  <c r="W254" i="1"/>
  <c r="W222" i="1"/>
  <c r="W190" i="1"/>
  <c r="W173" i="1"/>
  <c r="W191" i="1"/>
  <c r="W209" i="1"/>
  <c r="W202" i="1"/>
  <c r="W233" i="1"/>
  <c r="W353" i="1"/>
  <c r="W171" i="1"/>
  <c r="W547" i="1"/>
  <c r="W367" i="1"/>
  <c r="W403" i="1"/>
  <c r="W336" i="1"/>
  <c r="W471" i="1"/>
  <c r="W267" i="1"/>
  <c r="W351" i="1"/>
  <c r="W268" i="1"/>
  <c r="W236" i="1"/>
  <c r="W204" i="1"/>
  <c r="W337" i="1"/>
  <c r="W219" i="1"/>
  <c r="W237" i="1"/>
  <c r="W177" i="1"/>
  <c r="W215" i="1"/>
  <c r="W321" i="1"/>
  <c r="W418" i="1"/>
  <c r="W501" i="1"/>
  <c r="W437" i="1"/>
  <c r="W366" i="1"/>
  <c r="W302" i="1"/>
  <c r="W339" i="1"/>
  <c r="W462" i="1"/>
  <c r="W430" i="1"/>
  <c r="W669" i="1"/>
  <c r="W555" i="1"/>
  <c r="W626" i="1"/>
  <c r="W538" i="1"/>
  <c r="W393" i="1"/>
  <c r="W518" i="1"/>
  <c r="W429" i="1"/>
  <c r="W394" i="1"/>
  <c r="W362" i="1"/>
  <c r="W330" i="1"/>
  <c r="W298" i="1"/>
  <c r="W459" i="1"/>
  <c r="W323" i="1"/>
  <c r="W261" i="1"/>
  <c r="W569" i="1"/>
  <c r="W657" i="1"/>
  <c r="W552" i="1"/>
  <c r="W500" i="1"/>
  <c r="W468" i="1"/>
  <c r="W436" i="1"/>
  <c r="W404" i="1"/>
  <c r="W567" i="1"/>
  <c r="W650" i="1"/>
  <c r="W550" i="1"/>
  <c r="W399" i="1"/>
  <c r="W616" i="1"/>
  <c r="W533" i="1"/>
  <c r="W582" i="1"/>
  <c r="W516" i="1"/>
  <c r="W482" i="1"/>
  <c r="W580" i="1"/>
  <c r="W375" i="1"/>
  <c r="W481" i="1"/>
  <c r="W344" i="1"/>
  <c r="W503" i="1"/>
  <c r="W275" i="1"/>
  <c r="W293" i="1"/>
  <c r="W272" i="1"/>
  <c r="W240" i="1"/>
  <c r="W227" i="1"/>
  <c r="W402" i="1"/>
  <c r="W397" i="1"/>
  <c r="W417" i="1"/>
  <c r="W358" i="1"/>
  <c r="W294" i="1"/>
  <c r="W307" i="1"/>
  <c r="W325" i="1"/>
  <c r="W278" i="1"/>
  <c r="W246" i="1"/>
  <c r="W214" i="1"/>
  <c r="W182" i="1"/>
  <c r="W239" i="1"/>
  <c r="W176" i="1"/>
  <c r="W193" i="1"/>
  <c r="W359" i="1"/>
  <c r="W201" i="1"/>
  <c r="W243" i="1"/>
  <c r="W458" i="1"/>
  <c r="W610" i="1"/>
  <c r="W475" i="1"/>
  <c r="W384" i="1"/>
  <c r="W320" i="1"/>
  <c r="W439" i="1"/>
  <c r="W253" i="1"/>
  <c r="W319" i="1"/>
  <c r="W260" i="1"/>
  <c r="W228" i="1"/>
  <c r="W196" i="1"/>
  <c r="W305" i="1"/>
  <c r="W203" i="1"/>
  <c r="W221" i="1"/>
  <c r="W172" i="1"/>
  <c r="W174" i="1"/>
  <c r="W179" i="1"/>
  <c r="W612" i="1"/>
  <c r="W381" i="1"/>
  <c r="W505" i="1"/>
  <c r="W350" i="1"/>
  <c r="W286" i="1"/>
  <c r="W281" i="1"/>
  <c r="W301" i="1"/>
  <c r="W349" i="1"/>
  <c r="W242" i="1"/>
  <c r="W194" i="1"/>
  <c r="W217" i="1"/>
  <c r="W289" i="1"/>
  <c r="U683" i="1"/>
  <c r="U653" i="1"/>
  <c r="U681" i="1"/>
  <c r="U651" i="1"/>
  <c r="U612" i="1"/>
  <c r="U318" i="1"/>
  <c r="U359" i="1"/>
  <c r="U384" i="1"/>
  <c r="U421" i="1"/>
  <c r="U184" i="1"/>
  <c r="U852" i="1"/>
  <c r="U734" i="1"/>
  <c r="U503" i="1"/>
  <c r="U534" i="1"/>
  <c r="U505" i="1"/>
  <c r="U426" i="1"/>
  <c r="U479" i="1"/>
  <c r="U208" i="1"/>
  <c r="U238" i="1"/>
  <c r="U271" i="1"/>
  <c r="U691" i="1"/>
  <c r="U661" i="1"/>
  <c r="U697" i="1"/>
  <c r="U659" i="1"/>
  <c r="U620" i="1"/>
  <c r="U326" i="1"/>
  <c r="U367" i="1"/>
  <c r="U392" i="1"/>
  <c r="U429" i="1"/>
  <c r="U192" i="1"/>
  <c r="U751" i="1"/>
  <c r="U694" i="1"/>
  <c r="U466" i="1"/>
  <c r="U491" i="1"/>
  <c r="U680" i="1"/>
  <c r="U386" i="1"/>
  <c r="U427" i="1"/>
  <c r="U461" i="1"/>
  <c r="U511" i="1"/>
  <c r="U226" i="1"/>
  <c r="U526" i="1"/>
  <c r="U279" i="1"/>
  <c r="U792" i="1"/>
  <c r="U637" i="1"/>
  <c r="U666" i="1"/>
  <c r="U635" i="1"/>
  <c r="U596" i="1"/>
  <c r="U299" i="1"/>
  <c r="U343" i="1"/>
  <c r="U368" i="1"/>
  <c r="U405" i="1"/>
  <c r="U168" i="1"/>
  <c r="U788" i="1"/>
  <c r="U718" i="1"/>
  <c r="U490" i="1"/>
  <c r="U518" i="1"/>
  <c r="U753" i="1"/>
  <c r="U410" i="1"/>
  <c r="U460" i="1"/>
  <c r="U489" i="1"/>
  <c r="U217" i="1"/>
  <c r="U255" i="1"/>
  <c r="U824" i="1"/>
  <c r="U645" i="1"/>
  <c r="U674" i="1"/>
  <c r="U643" i="1"/>
  <c r="U604" i="1"/>
  <c r="U309" i="1"/>
  <c r="U351" i="1"/>
  <c r="U376" i="1"/>
  <c r="U413" i="1"/>
  <c r="U176" i="1"/>
  <c r="U735" i="1"/>
  <c r="U828" i="1"/>
  <c r="U450" i="1"/>
  <c r="U749" i="1"/>
  <c r="U664" i="1"/>
  <c r="U370" i="1"/>
  <c r="U435" i="1"/>
  <c r="U804" i="1"/>
  <c r="U722" i="1"/>
  <c r="W282" i="1"/>
  <c r="W226" i="1"/>
  <c r="W329" i="1"/>
  <c r="W175" i="1"/>
  <c r="W211" i="1"/>
  <c r="U728" i="1"/>
  <c r="U589" i="1"/>
  <c r="U618" i="1"/>
  <c r="U587" i="1"/>
  <c r="U548" i="1"/>
  <c r="U252" i="1"/>
  <c r="U295" i="1"/>
  <c r="U320" i="1"/>
  <c r="U357" i="1"/>
  <c r="U186" i="1"/>
  <c r="U727" i="1"/>
  <c r="U741" i="1"/>
  <c r="U442" i="1"/>
  <c r="U717" i="1"/>
  <c r="U656" i="1"/>
  <c r="U362" i="1"/>
  <c r="U403" i="1"/>
  <c r="U428" i="1"/>
  <c r="U471" i="1"/>
  <c r="U202" i="1"/>
  <c r="U736" i="1"/>
  <c r="U597" i="1"/>
  <c r="U626" i="1"/>
  <c r="U595" i="1"/>
  <c r="U557" i="1"/>
  <c r="U260" i="1"/>
  <c r="U305" i="1"/>
  <c r="U328" i="1"/>
  <c r="U365" i="1"/>
  <c r="U194" i="1"/>
  <c r="U687" i="1"/>
  <c r="U657" i="1"/>
  <c r="U689" i="1"/>
  <c r="U655" i="1"/>
  <c r="U616" i="1"/>
  <c r="U322" i="1"/>
  <c r="U363" i="1"/>
  <c r="U388" i="1"/>
  <c r="U425" i="1"/>
  <c r="U188" i="1"/>
  <c r="U285" i="1"/>
  <c r="U172" i="1"/>
  <c r="U712" i="1"/>
  <c r="U572" i="1"/>
  <c r="U602" i="1"/>
  <c r="U574" i="1"/>
  <c r="U532" i="1"/>
  <c r="U236" i="1"/>
  <c r="U281" i="1"/>
  <c r="U306" i="1"/>
  <c r="U341" i="1"/>
  <c r="U170" i="1"/>
  <c r="U711" i="1"/>
  <c r="U684" i="1"/>
  <c r="U780" i="1"/>
  <c r="U679" i="1"/>
  <c r="U640" i="1"/>
  <c r="U346" i="1"/>
  <c r="U387" i="1"/>
  <c r="U412" i="1"/>
  <c r="U452" i="1"/>
  <c r="U183" i="1"/>
  <c r="U720" i="1"/>
  <c r="U581" i="1"/>
  <c r="U610" i="1"/>
  <c r="U579" i="1"/>
  <c r="U542" i="1"/>
  <c r="U244" i="1"/>
  <c r="U289" i="1"/>
  <c r="U312" i="1"/>
  <c r="U349" i="1"/>
  <c r="U178" i="1"/>
  <c r="U808" i="1"/>
  <c r="U641" i="1"/>
  <c r="U670" i="1"/>
  <c r="U639" i="1"/>
  <c r="U600" i="1"/>
  <c r="U304" i="1"/>
  <c r="U246" i="1"/>
  <c r="U715" i="1"/>
  <c r="U692" i="1"/>
  <c r="W274" i="1"/>
  <c r="W218" i="1"/>
  <c r="W231" i="1"/>
  <c r="W216" i="1"/>
  <c r="W245" i="1"/>
  <c r="U754" i="1"/>
  <c r="U523" i="1"/>
  <c r="U551" i="1"/>
  <c r="U525" i="1"/>
  <c r="U453" i="1"/>
  <c r="U203" i="1"/>
  <c r="U233" i="1"/>
  <c r="U258" i="1"/>
  <c r="U292" i="1"/>
  <c r="U835" i="1"/>
  <c r="U776" i="1"/>
  <c r="U633" i="1"/>
  <c r="U662" i="1"/>
  <c r="U631" i="1"/>
  <c r="U592" i="1"/>
  <c r="U298" i="1"/>
  <c r="U339" i="1"/>
  <c r="U364" i="1"/>
  <c r="U401" i="1"/>
  <c r="U167" i="1"/>
  <c r="U762" i="1"/>
  <c r="U533" i="1"/>
  <c r="U559" i="1"/>
  <c r="U531" i="1"/>
  <c r="U459" i="1"/>
  <c r="U211" i="1"/>
  <c r="U241" i="1"/>
  <c r="U266" i="1"/>
  <c r="U302" i="1"/>
  <c r="U837" i="1"/>
  <c r="U732" i="1"/>
  <c r="U593" i="1"/>
  <c r="U622" i="1"/>
  <c r="U591" i="1"/>
  <c r="U553" i="1"/>
  <c r="U256" i="1"/>
  <c r="U300" i="1"/>
  <c r="U324" i="1"/>
  <c r="U361" i="1"/>
  <c r="U190" i="1"/>
  <c r="U372" i="1"/>
  <c r="U797" i="1"/>
  <c r="U738" i="1"/>
  <c r="U508" i="1"/>
  <c r="U535" i="1"/>
  <c r="U510" i="1"/>
  <c r="U430" i="1"/>
  <c r="U488" i="1"/>
  <c r="U212" i="1"/>
  <c r="U242" i="1"/>
  <c r="U275" i="1"/>
  <c r="U806" i="1"/>
  <c r="U756" i="1"/>
  <c r="U617" i="1"/>
  <c r="U646" i="1"/>
  <c r="U615" i="1"/>
  <c r="U576" i="1"/>
  <c r="U280" i="1"/>
  <c r="U323" i="1"/>
  <c r="U348" i="1"/>
  <c r="U385" i="1"/>
  <c r="U821" i="1"/>
  <c r="U746" i="1"/>
  <c r="U517" i="1"/>
  <c r="U545" i="1"/>
  <c r="U515" i="1"/>
  <c r="U440" i="1"/>
  <c r="U195" i="1"/>
  <c r="U220" i="1"/>
  <c r="U250" i="1"/>
  <c r="U283" i="1"/>
  <c r="U774" i="1"/>
  <c r="U716" i="1"/>
  <c r="U577" i="1"/>
  <c r="U606" i="1"/>
  <c r="U575" i="1"/>
  <c r="U537" i="1"/>
  <c r="W250" i="1"/>
  <c r="W210" i="1"/>
  <c r="W183" i="1"/>
  <c r="W184" i="1"/>
  <c r="W197" i="1"/>
  <c r="U690" i="1"/>
  <c r="U462" i="1"/>
  <c r="U487" i="1"/>
  <c r="U676" i="1"/>
  <c r="U382" i="1"/>
  <c r="U423" i="1"/>
  <c r="U451" i="1"/>
  <c r="U506" i="1"/>
  <c r="U222" i="1"/>
  <c r="U180" i="1"/>
  <c r="U708" i="1"/>
  <c r="U567" i="1"/>
  <c r="U598" i="1"/>
  <c r="U569" i="1"/>
  <c r="U527" i="1"/>
  <c r="U232" i="1"/>
  <c r="U277" i="1"/>
  <c r="U301" i="1"/>
  <c r="U337" i="1"/>
  <c r="U755" i="1"/>
  <c r="U698" i="1"/>
  <c r="U470" i="1"/>
  <c r="U495" i="1"/>
  <c r="U685" i="1"/>
  <c r="U390" i="1"/>
  <c r="U431" i="1"/>
  <c r="U464" i="1"/>
  <c r="U516" i="1"/>
  <c r="U235" i="1"/>
  <c r="U182" i="1"/>
  <c r="U758" i="1"/>
  <c r="U528" i="1"/>
  <c r="U555" i="1"/>
  <c r="U530" i="1"/>
  <c r="U456" i="1"/>
  <c r="U207" i="1"/>
  <c r="U237" i="1"/>
  <c r="U262" i="1"/>
  <c r="U297" i="1"/>
  <c r="U853" i="1"/>
  <c r="U484" i="1"/>
  <c r="U731" i="1"/>
  <c r="U757" i="1"/>
  <c r="U446" i="1"/>
  <c r="U733" i="1"/>
  <c r="U660" i="1"/>
  <c r="U366" i="1"/>
  <c r="U407" i="1"/>
  <c r="U432" i="1"/>
  <c r="U481" i="1"/>
  <c r="U206" i="1"/>
  <c r="U177" i="1"/>
  <c r="U832" i="1"/>
  <c r="U554" i="1"/>
  <c r="U582" i="1"/>
  <c r="U552" i="1"/>
  <c r="U493" i="1"/>
  <c r="U228" i="1"/>
  <c r="U261" i="1"/>
  <c r="U286" i="1"/>
  <c r="U321" i="1"/>
  <c r="U739" i="1"/>
  <c r="U682" i="1"/>
  <c r="U454" i="1"/>
  <c r="U765" i="1"/>
  <c r="U668" i="1"/>
  <c r="U374" i="1"/>
  <c r="U415" i="1"/>
  <c r="U445" i="1"/>
  <c r="U492" i="1"/>
  <c r="U214" i="1"/>
  <c r="U822" i="1"/>
  <c r="U742" i="1"/>
  <c r="U512" i="1"/>
  <c r="U540" i="1"/>
  <c r="U514" i="1"/>
  <c r="U437" i="1"/>
  <c r="U347" i="1"/>
  <c r="U790" i="1"/>
  <c r="U848" i="1"/>
  <c r="U240" i="1"/>
  <c r="U558" i="1"/>
  <c r="U586" i="1"/>
  <c r="U556" i="1"/>
  <c r="U502" i="1"/>
  <c r="U229" i="1"/>
  <c r="U265" i="1"/>
  <c r="U290" i="1"/>
  <c r="U325" i="1"/>
  <c r="U830" i="1"/>
  <c r="U695" i="1"/>
  <c r="U665" i="1"/>
  <c r="U713" i="1"/>
  <c r="U663" i="1"/>
  <c r="U624" i="1"/>
  <c r="U330" i="1"/>
  <c r="U371" i="1"/>
  <c r="U396" i="1"/>
  <c r="U433" i="1"/>
  <c r="U198" i="1"/>
  <c r="U704" i="1"/>
  <c r="U566" i="1"/>
  <c r="U594" i="1"/>
  <c r="U564" i="1"/>
  <c r="U521" i="1"/>
  <c r="U231" i="1"/>
  <c r="U273" i="1"/>
  <c r="U296" i="1"/>
  <c r="U333" i="1"/>
  <c r="U798" i="1"/>
  <c r="U764" i="1"/>
  <c r="U625" i="1"/>
  <c r="U654" i="1"/>
  <c r="U623" i="1"/>
  <c r="U584" i="1"/>
  <c r="U288" i="1"/>
  <c r="U331" i="1"/>
  <c r="U356" i="1"/>
  <c r="U393" i="1"/>
  <c r="U185" i="1"/>
  <c r="U744" i="1"/>
  <c r="U605" i="1"/>
  <c r="U634" i="1"/>
  <c r="U603" i="1"/>
  <c r="U565" i="1"/>
  <c r="U268" i="1"/>
  <c r="U311" i="1"/>
  <c r="U336" i="1"/>
  <c r="U373" i="1"/>
  <c r="U166" i="1"/>
  <c r="U743" i="1"/>
  <c r="U686" i="1"/>
  <c r="U458" i="1"/>
  <c r="U796" i="1"/>
  <c r="U672" i="1"/>
  <c r="U378" i="1"/>
  <c r="U419" i="1"/>
  <c r="U448" i="1"/>
  <c r="U497" i="1"/>
  <c r="U218" i="1"/>
  <c r="U752" i="1"/>
  <c r="U613" i="1"/>
  <c r="U642" i="1"/>
  <c r="U611" i="1"/>
  <c r="U571" i="1"/>
  <c r="U276" i="1"/>
  <c r="U319" i="1"/>
  <c r="U344" i="1"/>
  <c r="U381" i="1"/>
  <c r="U173" i="1"/>
  <c r="U703" i="1"/>
  <c r="U673" i="1"/>
  <c r="U745" i="1"/>
  <c r="U671" i="1"/>
  <c r="U632" i="1"/>
  <c r="U338" i="1"/>
  <c r="U379" i="1"/>
  <c r="U404" i="1"/>
  <c r="U439" i="1"/>
  <c r="U175" i="1"/>
  <c r="U846" i="1"/>
  <c r="U409" i="1"/>
  <c r="U345" i="1"/>
  <c r="U494" i="1"/>
  <c r="U519" i="1"/>
  <c r="U812" i="1"/>
  <c r="U414" i="1"/>
  <c r="U463" i="1"/>
  <c r="U196" i="1"/>
  <c r="U221" i="1"/>
  <c r="U259" i="1"/>
  <c r="U781" i="1"/>
  <c r="U740" i="1"/>
  <c r="U601" i="1"/>
  <c r="U630" i="1"/>
  <c r="U599" i="1"/>
  <c r="U561" i="1"/>
  <c r="U264" i="1"/>
  <c r="U310" i="1"/>
  <c r="U332" i="1"/>
  <c r="U369" i="1"/>
  <c r="U836" i="1"/>
  <c r="U730" i="1"/>
  <c r="U499" i="1"/>
  <c r="U529" i="1"/>
  <c r="U501" i="1"/>
  <c r="U422" i="1"/>
  <c r="U476" i="1"/>
  <c r="U204" i="1"/>
  <c r="U234" i="1"/>
  <c r="U267" i="1"/>
  <c r="U838" i="1"/>
  <c r="U700" i="1"/>
  <c r="U562" i="1"/>
  <c r="U590" i="1"/>
  <c r="U560" i="1"/>
  <c r="U507" i="1"/>
  <c r="U230" i="1"/>
  <c r="U269" i="1"/>
  <c r="U291" i="1"/>
  <c r="U329" i="1"/>
  <c r="U854" i="1"/>
  <c r="U784" i="1"/>
  <c r="U539" i="1"/>
  <c r="U568" i="1"/>
  <c r="U541" i="1"/>
  <c r="U472" i="1"/>
  <c r="U219" i="1"/>
  <c r="U249" i="1"/>
  <c r="U274" i="1"/>
  <c r="U308" i="1"/>
  <c r="U805" i="1"/>
  <c r="U840" i="1"/>
  <c r="U649" i="1"/>
  <c r="U678" i="1"/>
  <c r="U647" i="1"/>
  <c r="U608" i="1"/>
  <c r="U314" i="1"/>
  <c r="U355" i="1"/>
  <c r="U380" i="1"/>
  <c r="U417" i="1"/>
  <c r="U193" i="1"/>
  <c r="U816" i="1"/>
  <c r="U549" i="1"/>
  <c r="U578" i="1"/>
  <c r="U547" i="1"/>
  <c r="U485" i="1"/>
  <c r="U227" i="1"/>
  <c r="U257" i="1"/>
  <c r="U282" i="1"/>
  <c r="U317" i="1"/>
  <c r="U773" i="1"/>
  <c r="U748" i="1"/>
  <c r="U609" i="1"/>
  <c r="U638" i="1"/>
  <c r="U607" i="1"/>
  <c r="U570" i="1"/>
  <c r="U272" i="1"/>
  <c r="U315" i="1"/>
  <c r="U340" i="1"/>
  <c r="U377" i="1"/>
  <c r="U169" i="1"/>
  <c r="U411" i="1"/>
  <c r="U210" i="1"/>
  <c r="U760" i="1"/>
  <c r="U844" i="1"/>
  <c r="U688" i="1"/>
  <c r="U644" i="1"/>
  <c r="U350" i="1"/>
  <c r="U391" i="1"/>
  <c r="U416" i="1"/>
  <c r="U455" i="1"/>
  <c r="U187" i="1"/>
  <c r="U782" i="1"/>
  <c r="U766" i="1"/>
  <c r="U538" i="1"/>
  <c r="U563" i="1"/>
  <c r="U536" i="1"/>
  <c r="U469" i="1"/>
  <c r="U215" i="1"/>
  <c r="U245" i="1"/>
  <c r="U270" i="1"/>
  <c r="U303" i="1"/>
  <c r="U723" i="1"/>
  <c r="U725" i="1"/>
  <c r="U438" i="1"/>
  <c r="U701" i="1"/>
  <c r="U652" i="1"/>
  <c r="U358" i="1"/>
  <c r="U399" i="1"/>
  <c r="U424" i="1"/>
  <c r="U468" i="1"/>
  <c r="U197" i="1"/>
  <c r="U820" i="1"/>
  <c r="U726" i="1"/>
  <c r="U498" i="1"/>
  <c r="U524" i="1"/>
  <c r="U496" i="1"/>
  <c r="U418" i="1"/>
  <c r="U473" i="1"/>
  <c r="U200" i="1"/>
  <c r="U225" i="1"/>
  <c r="U263" i="1"/>
  <c r="U763" i="1"/>
  <c r="U706" i="1"/>
  <c r="U478" i="1"/>
  <c r="U504" i="1"/>
  <c r="U705" i="1"/>
  <c r="U398" i="1"/>
  <c r="U444" i="1"/>
  <c r="U477" i="1"/>
  <c r="U205" i="1"/>
  <c r="U243" i="1"/>
  <c r="U845" i="1"/>
  <c r="U724" i="1"/>
  <c r="U585" i="1"/>
  <c r="U614" i="1"/>
  <c r="U583" i="1"/>
  <c r="U543" i="1"/>
  <c r="U248" i="1"/>
  <c r="U294" i="1"/>
  <c r="U316" i="1"/>
  <c r="U353" i="1"/>
  <c r="U772" i="1"/>
  <c r="U714" i="1"/>
  <c r="U486" i="1"/>
  <c r="U513" i="1"/>
  <c r="U737" i="1"/>
  <c r="U406" i="1"/>
  <c r="U457" i="1"/>
  <c r="U483" i="1"/>
  <c r="U213" i="1"/>
  <c r="U251" i="1"/>
  <c r="U813" i="1"/>
  <c r="U800" i="1"/>
  <c r="U544" i="1"/>
  <c r="U573" i="1"/>
  <c r="U546" i="1"/>
  <c r="U475" i="1"/>
  <c r="U223" i="1"/>
  <c r="U253" i="1"/>
  <c r="U278" i="1"/>
  <c r="U313" i="1"/>
  <c r="U789" i="1"/>
  <c r="U216" i="1"/>
  <c r="U174" i="1"/>
  <c r="U814" i="1"/>
  <c r="U621" i="1"/>
  <c r="U650" i="1"/>
  <c r="U619" i="1"/>
  <c r="U580" i="1"/>
  <c r="U284" i="1"/>
  <c r="U327" i="1"/>
  <c r="U352" i="1"/>
  <c r="U389" i="1"/>
  <c r="U181" i="1"/>
  <c r="U759" i="1"/>
  <c r="U702" i="1"/>
  <c r="U474" i="1"/>
  <c r="U500" i="1"/>
  <c r="U693" i="1"/>
  <c r="U394" i="1"/>
  <c r="U441" i="1"/>
  <c r="U467" i="1"/>
  <c r="U201" i="1"/>
  <c r="U239" i="1"/>
  <c r="U768" i="1"/>
  <c r="U629" i="1"/>
  <c r="U658" i="1"/>
  <c r="U627" i="1"/>
  <c r="U588" i="1"/>
  <c r="U293" i="1"/>
  <c r="U335" i="1"/>
  <c r="U360" i="1"/>
  <c r="U397" i="1"/>
  <c r="U189" i="1"/>
  <c r="U719" i="1"/>
  <c r="U709" i="1"/>
  <c r="U434" i="1"/>
  <c r="U696" i="1"/>
  <c r="U648" i="1"/>
  <c r="U354" i="1"/>
  <c r="U395" i="1"/>
  <c r="U420" i="1"/>
  <c r="U465" i="1"/>
  <c r="U191" i="1"/>
  <c r="U699" i="1"/>
  <c r="U669" i="1"/>
  <c r="U729" i="1"/>
  <c r="U667" i="1"/>
  <c r="U628" i="1"/>
  <c r="U334" i="1"/>
  <c r="U375" i="1"/>
  <c r="U400" i="1"/>
  <c r="U436" i="1"/>
  <c r="U171" i="1"/>
  <c r="U851" i="1"/>
  <c r="U750" i="1"/>
  <c r="U522" i="1"/>
  <c r="U550" i="1"/>
  <c r="U520" i="1"/>
  <c r="U443" i="1"/>
  <c r="U199" i="1"/>
  <c r="U224" i="1"/>
  <c r="U254" i="1"/>
  <c r="U287" i="1"/>
  <c r="U707" i="1"/>
  <c r="U677" i="1"/>
  <c r="U761" i="1"/>
  <c r="U675" i="1"/>
  <c r="U636" i="1"/>
  <c r="U342" i="1"/>
  <c r="U383" i="1"/>
  <c r="U408" i="1"/>
  <c r="U449" i="1"/>
  <c r="U179" i="1"/>
  <c r="U767" i="1"/>
  <c r="U710" i="1"/>
  <c r="U482" i="1"/>
  <c r="U509" i="1"/>
  <c r="U721" i="1"/>
  <c r="U402" i="1"/>
  <c r="U447" i="1"/>
  <c r="U480" i="1"/>
  <c r="U209" i="1"/>
  <c r="U247" i="1"/>
  <c r="U829" i="1"/>
  <c r="U307" i="1"/>
  <c r="V648" i="1"/>
  <c r="V616" i="1"/>
  <c r="V584" i="1"/>
  <c r="V552" i="1"/>
  <c r="V520" i="1"/>
  <c r="V671" i="1"/>
  <c r="X671" i="1" s="1"/>
  <c r="V629" i="1"/>
  <c r="V597" i="1"/>
  <c r="V565" i="1"/>
  <c r="V533" i="1"/>
  <c r="V501" i="1"/>
  <c r="V469" i="1"/>
  <c r="V437" i="1"/>
  <c r="V496" i="1"/>
  <c r="X496" i="1" s="1"/>
  <c r="V458" i="1"/>
  <c r="V420" i="1"/>
  <c r="V377" i="1"/>
  <c r="X377" i="1" s="1"/>
  <c r="V444" i="1"/>
  <c r="X444" i="1" s="1"/>
  <c r="V408" i="1"/>
  <c r="V345" i="1"/>
  <c r="V817" i="1"/>
  <c r="V622" i="1"/>
  <c r="V590" i="1"/>
  <c r="V558" i="1"/>
  <c r="V526" i="1"/>
  <c r="V693" i="1"/>
  <c r="V635" i="1"/>
  <c r="V603" i="1"/>
  <c r="V571" i="1"/>
  <c r="X571" i="1" s="1"/>
  <c r="V539" i="1"/>
  <c r="V507" i="1"/>
  <c r="V475" i="1"/>
  <c r="V443" i="1"/>
  <c r="V502" i="1"/>
  <c r="V470" i="1"/>
  <c r="V405" i="1"/>
  <c r="V383" i="1"/>
  <c r="V456" i="1"/>
  <c r="V419" i="1"/>
  <c r="V358" i="1"/>
  <c r="V294" i="1"/>
  <c r="X294" i="1" s="1"/>
  <c r="V315" i="1"/>
  <c r="V626" i="1"/>
  <c r="X626" i="1" s="1"/>
  <c r="V594" i="1"/>
  <c r="V562" i="1"/>
  <c r="V530" i="1"/>
  <c r="V656" i="1"/>
  <c r="V639" i="1"/>
  <c r="V607" i="1"/>
  <c r="V575" i="1"/>
  <c r="V543" i="1"/>
  <c r="V511" i="1"/>
  <c r="V479" i="1"/>
  <c r="V447" i="1"/>
  <c r="V506" i="1"/>
  <c r="V474" i="1"/>
  <c r="V413" i="1"/>
  <c r="V387" i="1"/>
  <c r="V620" i="1"/>
  <c r="V680" i="1"/>
  <c r="V537" i="1"/>
  <c r="V500" i="1"/>
  <c r="V468" i="1"/>
  <c r="V378" i="1"/>
  <c r="V344" i="1"/>
  <c r="V277" i="1"/>
  <c r="V346" i="1"/>
  <c r="V380" i="1"/>
  <c r="V303" i="1"/>
  <c r="V262" i="1"/>
  <c r="V640" i="1"/>
  <c r="V608" i="1"/>
  <c r="V576" i="1"/>
  <c r="V544" i="1"/>
  <c r="V738" i="1"/>
  <c r="V655" i="1"/>
  <c r="V621" i="1"/>
  <c r="V589" i="1"/>
  <c r="X589" i="1" s="1"/>
  <c r="V557" i="1"/>
  <c r="V525" i="1"/>
  <c r="V493" i="1"/>
  <c r="X493" i="1" s="1"/>
  <c r="V461" i="1"/>
  <c r="V429" i="1"/>
  <c r="V488" i="1"/>
  <c r="V442" i="1"/>
  <c r="X442" i="1" s="1"/>
  <c r="V404" i="1"/>
  <c r="V369" i="1"/>
  <c r="V428" i="1"/>
  <c r="V396" i="1"/>
  <c r="V329" i="1"/>
  <c r="V646" i="1"/>
  <c r="V614" i="1"/>
  <c r="V582" i="1"/>
  <c r="V550" i="1"/>
  <c r="V518" i="1"/>
  <c r="V667" i="1"/>
  <c r="V627" i="1"/>
  <c r="V595" i="1"/>
  <c r="V563" i="1"/>
  <c r="V531" i="1"/>
  <c r="V499" i="1"/>
  <c r="V467" i="1"/>
  <c r="V435" i="1"/>
  <c r="V494" i="1"/>
  <c r="V454" i="1"/>
  <c r="V415" i="1"/>
  <c r="V375" i="1"/>
  <c r="V440" i="1"/>
  <c r="V403" i="1"/>
  <c r="V342" i="1"/>
  <c r="V376" i="1"/>
  <c r="V650" i="1"/>
  <c r="V618" i="1"/>
  <c r="V586" i="1"/>
  <c r="V554" i="1"/>
  <c r="V522" i="1"/>
  <c r="V675" i="1"/>
  <c r="V631" i="1"/>
  <c r="V599" i="1"/>
  <c r="V567" i="1"/>
  <c r="V535" i="1"/>
  <c r="V503" i="1"/>
  <c r="V471" i="1"/>
  <c r="V439" i="1"/>
  <c r="V498" i="1"/>
  <c r="V462" i="1"/>
  <c r="V423" i="1"/>
  <c r="V379" i="1"/>
  <c r="V588" i="1"/>
  <c r="V633" i="1"/>
  <c r="V505" i="1"/>
  <c r="V466" i="1"/>
  <c r="V436" i="1"/>
  <c r="V337" i="1"/>
  <c r="V323" i="1"/>
  <c r="V269" i="1"/>
  <c r="V330" i="1"/>
  <c r="V351" i="1"/>
  <c r="V287" i="1"/>
  <c r="V254" i="1"/>
  <c r="V222" i="1"/>
  <c r="X222" i="1" s="1"/>
  <c r="V190" i="1"/>
  <c r="V217" i="1"/>
  <c r="V215" i="1"/>
  <c r="V187" i="1"/>
  <c r="V690" i="1"/>
  <c r="V612" i="1"/>
  <c r="X612" i="1" s="1"/>
  <c r="V663" i="1"/>
  <c r="V529" i="1"/>
  <c r="V492" i="1"/>
  <c r="X492" i="1" s="1"/>
  <c r="V464" i="1"/>
  <c r="V370" i="1"/>
  <c r="V339" i="1"/>
  <c r="V275" i="1"/>
  <c r="V341" i="1"/>
  <c r="X341" i="1" s="1"/>
  <c r="V372" i="1"/>
  <c r="V300" i="1"/>
  <c r="V260" i="1"/>
  <c r="X260" i="1" s="1"/>
  <c r="V632" i="1"/>
  <c r="X632" i="1" s="1"/>
  <c r="V600" i="1"/>
  <c r="V568" i="1"/>
  <c r="V536" i="1"/>
  <c r="V668" i="1"/>
  <c r="V645" i="1"/>
  <c r="V613" i="1"/>
  <c r="V581" i="1"/>
  <c r="V549" i="1"/>
  <c r="V517" i="1"/>
  <c r="V485" i="1"/>
  <c r="V453" i="1"/>
  <c r="V512" i="1"/>
  <c r="V480" i="1"/>
  <c r="V426" i="1"/>
  <c r="V393" i="1"/>
  <c r="V361" i="1"/>
  <c r="V414" i="1"/>
  <c r="V388" i="1"/>
  <c r="V313" i="1"/>
  <c r="V638" i="1"/>
  <c r="X638" i="1" s="1"/>
  <c r="V606" i="1"/>
  <c r="V574" i="1"/>
  <c r="V542" i="1"/>
  <c r="V706" i="1"/>
  <c r="V651" i="1"/>
  <c r="V619" i="1"/>
  <c r="V587" i="1"/>
  <c r="V555" i="1"/>
  <c r="V523" i="1"/>
  <c r="V491" i="1"/>
  <c r="V459" i="1"/>
  <c r="V427" i="1"/>
  <c r="V486" i="1"/>
  <c r="V438" i="1"/>
  <c r="V399" i="1"/>
  <c r="V367" i="1"/>
  <c r="V425" i="1"/>
  <c r="V394" i="1"/>
  <c r="V326" i="1"/>
  <c r="V347" i="1"/>
  <c r="V642" i="1"/>
  <c r="V610" i="1"/>
  <c r="V578" i="1"/>
  <c r="V546" i="1"/>
  <c r="V514" i="1"/>
  <c r="V659" i="1"/>
  <c r="V623" i="1"/>
  <c r="X623" i="1" s="1"/>
  <c r="V591" i="1"/>
  <c r="V559" i="1"/>
  <c r="V527" i="1"/>
  <c r="V495" i="1"/>
  <c r="V463" i="1"/>
  <c r="V431" i="1"/>
  <c r="V490" i="1"/>
  <c r="X490" i="1" s="1"/>
  <c r="V446" i="1"/>
  <c r="V407" i="1"/>
  <c r="V371" i="1"/>
  <c r="V556" i="1"/>
  <c r="V601" i="1"/>
  <c r="V473" i="1"/>
  <c r="V402" i="1"/>
  <c r="V406" i="1"/>
  <c r="X406" i="1" s="1"/>
  <c r="V305" i="1"/>
  <c r="V304" i="1"/>
  <c r="V261" i="1"/>
  <c r="V314" i="1"/>
  <c r="V335" i="1"/>
  <c r="V278" i="1"/>
  <c r="V246" i="1"/>
  <c r="V214" i="1"/>
  <c r="V182" i="1"/>
  <c r="V201" i="1"/>
  <c r="V191" i="1"/>
  <c r="V172" i="1"/>
  <c r="V760" i="1"/>
  <c r="V580" i="1"/>
  <c r="X580" i="1" s="1"/>
  <c r="V625" i="1"/>
  <c r="V497" i="1"/>
  <c r="V450" i="1"/>
  <c r="V432" i="1"/>
  <c r="V334" i="1"/>
  <c r="V320" i="1"/>
  <c r="V267" i="1"/>
  <c r="V325" i="1"/>
  <c r="V624" i="1"/>
  <c r="V592" i="1"/>
  <c r="X592" i="1" s="1"/>
  <c r="V560" i="1"/>
  <c r="V528" i="1"/>
  <c r="V652" i="1"/>
  <c r="V637" i="1"/>
  <c r="V605" i="1"/>
  <c r="V573" i="1"/>
  <c r="V541" i="1"/>
  <c r="V509" i="1"/>
  <c r="V477" i="1"/>
  <c r="V445" i="1"/>
  <c r="V504" i="1"/>
  <c r="V472" i="1"/>
  <c r="V410" i="1"/>
  <c r="V385" i="1"/>
  <c r="V460" i="1"/>
  <c r="V424" i="1"/>
  <c r="V362" i="1"/>
  <c r="V297" i="1"/>
  <c r="V630" i="1"/>
  <c r="V598" i="1"/>
  <c r="X598" i="1" s="1"/>
  <c r="V566" i="1"/>
  <c r="V534" i="1"/>
  <c r="V664" i="1"/>
  <c r="V643" i="1"/>
  <c r="V611" i="1"/>
  <c r="V579" i="1"/>
  <c r="V547" i="1"/>
  <c r="V515" i="1"/>
  <c r="V483" i="1"/>
  <c r="V451" i="1"/>
  <c r="V510" i="1"/>
  <c r="V478" i="1"/>
  <c r="V421" i="1"/>
  <c r="V391" i="1"/>
  <c r="V359" i="1"/>
  <c r="V409" i="1"/>
  <c r="V386" i="1"/>
  <c r="X386" i="1" s="1"/>
  <c r="V310" i="1"/>
  <c r="X310" i="1" s="1"/>
  <c r="V331" i="1"/>
  <c r="V634" i="1"/>
  <c r="V602" i="1"/>
  <c r="V570" i="1"/>
  <c r="V538" i="1"/>
  <c r="X538" i="1" s="1"/>
  <c r="V672" i="1"/>
  <c r="V647" i="1"/>
  <c r="V615" i="1"/>
  <c r="V583" i="1"/>
  <c r="V551" i="1"/>
  <c r="V519" i="1"/>
  <c r="V487" i="1"/>
  <c r="X487" i="1" s="1"/>
  <c r="V455" i="1"/>
  <c r="V722" i="1"/>
  <c r="V482" i="1"/>
  <c r="V430" i="1"/>
  <c r="V395" i="1"/>
  <c r="V685" i="1"/>
  <c r="V524" i="1"/>
  <c r="V569" i="1"/>
  <c r="V441" i="1"/>
  <c r="V381" i="1"/>
  <c r="V400" i="1"/>
  <c r="V384" i="1"/>
  <c r="V288" i="1"/>
  <c r="X288" i="1" s="1"/>
  <c r="V360" i="1"/>
  <c r="V298" i="1"/>
  <c r="V319" i="1"/>
  <c r="V270" i="1"/>
  <c r="V238" i="1"/>
  <c r="X238" i="1" s="1"/>
  <c r="V206" i="1"/>
  <c r="V251" i="1"/>
  <c r="V249" i="1"/>
  <c r="V243" i="1"/>
  <c r="X243" i="1" s="1"/>
  <c r="V197" i="1"/>
  <c r="V728" i="1"/>
  <c r="V548" i="1"/>
  <c r="V593" i="1"/>
  <c r="V465" i="1"/>
  <c r="V412" i="1"/>
  <c r="V401" i="1"/>
  <c r="V302" i="1"/>
  <c r="V299" i="1"/>
  <c r="X299" i="1" s="1"/>
  <c r="V382" i="1"/>
  <c r="V309" i="1"/>
  <c r="V332" i="1"/>
  <c r="V230" i="1"/>
  <c r="V227" i="1"/>
  <c r="V561" i="1"/>
  <c r="V368" i="1"/>
  <c r="V348" i="1"/>
  <c r="X348" i="1" s="1"/>
  <c r="V268" i="1"/>
  <c r="V228" i="1"/>
  <c r="V196" i="1"/>
  <c r="V229" i="1"/>
  <c r="V169" i="1"/>
  <c r="V219" i="1"/>
  <c r="X219" i="1" s="1"/>
  <c r="V661" i="1"/>
  <c r="V688" i="1"/>
  <c r="V775" i="1"/>
  <c r="V793" i="1"/>
  <c r="V748" i="1"/>
  <c r="V705" i="1"/>
  <c r="V540" i="1"/>
  <c r="V585" i="1"/>
  <c r="V457" i="1"/>
  <c r="V397" i="1"/>
  <c r="V416" i="1"/>
  <c r="X416" i="1" s="1"/>
  <c r="V289" i="1"/>
  <c r="V296" i="1"/>
  <c r="V374" i="1"/>
  <c r="V306" i="1"/>
  <c r="V327" i="1"/>
  <c r="V274" i="1"/>
  <c r="V242" i="1"/>
  <c r="V210" i="1"/>
  <c r="V178" i="1"/>
  <c r="V181" i="1"/>
  <c r="V255" i="1"/>
  <c r="V168" i="1"/>
  <c r="V744" i="1"/>
  <c r="V701" i="1"/>
  <c r="V782" i="1"/>
  <c r="V665" i="1"/>
  <c r="V564" i="1"/>
  <c r="X564" i="1" s="1"/>
  <c r="V609" i="1"/>
  <c r="V481" i="1"/>
  <c r="V418" i="1"/>
  <c r="V417" i="1"/>
  <c r="V318" i="1"/>
  <c r="V307" i="1"/>
  <c r="V263" i="1"/>
  <c r="X263" i="1" s="1"/>
  <c r="V317" i="1"/>
  <c r="V340" i="1"/>
  <c r="V280" i="1"/>
  <c r="V248" i="1"/>
  <c r="V216" i="1"/>
  <c r="V184" i="1"/>
  <c r="V205" i="1"/>
  <c r="V199" i="1"/>
  <c r="V174" i="1"/>
  <c r="V768" i="1"/>
  <c r="V725" i="1"/>
  <c r="V731" i="1"/>
  <c r="V846" i="1"/>
  <c r="V799" i="1"/>
  <c r="V753" i="1"/>
  <c r="V835" i="1"/>
  <c r="V792" i="1"/>
  <c r="V838" i="1"/>
  <c r="V789" i="1"/>
  <c r="V818" i="1"/>
  <c r="X818" i="1" s="1"/>
  <c r="V820" i="1"/>
  <c r="V783" i="1"/>
  <c r="X783" i="1" s="1"/>
  <c r="V749" i="1"/>
  <c r="X749" i="1" s="1"/>
  <c r="V700" i="1"/>
  <c r="V849" i="1"/>
  <c r="X849" i="1" s="1"/>
  <c r="V816" i="1"/>
  <c r="V723" i="1"/>
  <c r="V797" i="1"/>
  <c r="V842" i="1"/>
  <c r="V807" i="1"/>
  <c r="V834" i="1"/>
  <c r="V654" i="1"/>
  <c r="V806" i="1"/>
  <c r="V658" i="1"/>
  <c r="X658" i="1" s="1"/>
  <c r="V787" i="1"/>
  <c r="V791" i="1"/>
  <c r="V702" i="1"/>
  <c r="V727" i="1"/>
  <c r="V682" i="1"/>
  <c r="V666" i="1"/>
  <c r="V779" i="1"/>
  <c r="V852" i="1"/>
  <c r="X852" i="1" s="1"/>
  <c r="V734" i="1"/>
  <c r="X734" i="1" s="1"/>
  <c r="V719" i="1"/>
  <c r="V844" i="1"/>
  <c r="W713" i="1"/>
  <c r="W617" i="1"/>
  <c r="W593" i="1"/>
  <c r="W745" i="1"/>
  <c r="W633" i="1"/>
  <c r="V681" i="1"/>
  <c r="V714" i="1"/>
  <c r="V729" i="1"/>
  <c r="V759" i="1"/>
  <c r="X759" i="1" s="1"/>
  <c r="V811" i="1"/>
  <c r="X811" i="1" s="1"/>
  <c r="V794" i="1"/>
  <c r="X794" i="1" s="1"/>
  <c r="W681" i="1"/>
  <c r="V198" i="1"/>
  <c r="V653" i="1"/>
  <c r="V433" i="1"/>
  <c r="X433" i="1" s="1"/>
  <c r="V283" i="1"/>
  <c r="V316" i="1"/>
  <c r="V252" i="1"/>
  <c r="X252" i="1" s="1"/>
  <c r="V220" i="1"/>
  <c r="X220" i="1" s="1"/>
  <c r="V188" i="1"/>
  <c r="X188" i="1" s="1"/>
  <c r="V213" i="1"/>
  <c r="V211" i="1"/>
  <c r="V253" i="1"/>
  <c r="V686" i="1"/>
  <c r="X686" i="1" s="1"/>
  <c r="V741" i="1"/>
  <c r="V837" i="1"/>
  <c r="V763" i="1"/>
  <c r="V716" i="1"/>
  <c r="V636" i="1"/>
  <c r="V676" i="1"/>
  <c r="V553" i="1"/>
  <c r="V754" i="1"/>
  <c r="V365" i="1"/>
  <c r="X365" i="1" s="1"/>
  <c r="V392" i="1"/>
  <c r="V355" i="1"/>
  <c r="X355" i="1" s="1"/>
  <c r="V281" i="1"/>
  <c r="V354" i="1"/>
  <c r="V290" i="1"/>
  <c r="V311" i="1"/>
  <c r="X311" i="1" s="1"/>
  <c r="V266" i="1"/>
  <c r="V234" i="1"/>
  <c r="V202" i="1"/>
  <c r="V241" i="1"/>
  <c r="V175" i="1"/>
  <c r="V235" i="1"/>
  <c r="X235" i="1" s="1"/>
  <c r="V185" i="1"/>
  <c r="V712" i="1"/>
  <c r="V839" i="1"/>
  <c r="V718" i="1"/>
  <c r="V694" i="1"/>
  <c r="V532" i="1"/>
  <c r="X532" i="1" s="1"/>
  <c r="V577" i="1"/>
  <c r="X577" i="1" s="1"/>
  <c r="V449" i="1"/>
  <c r="V389" i="1"/>
  <c r="V411" i="1"/>
  <c r="V286" i="1"/>
  <c r="V291" i="1"/>
  <c r="V366" i="1"/>
  <c r="V301" i="1"/>
  <c r="V324" i="1"/>
  <c r="V272" i="1"/>
  <c r="V240" i="1"/>
  <c r="V208" i="1"/>
  <c r="V259" i="1"/>
  <c r="V257" i="1"/>
  <c r="X257" i="1" s="1"/>
  <c r="V247" i="1"/>
  <c r="V166" i="1"/>
  <c r="V736" i="1"/>
  <c r="V670" i="1"/>
  <c r="V726" i="1"/>
  <c r="V673" i="1"/>
  <c r="V825" i="1"/>
  <c r="V713" i="1"/>
  <c r="V803" i="1"/>
  <c r="V689" i="1"/>
  <c r="V742" i="1"/>
  <c r="V743" i="1"/>
  <c r="V786" i="1"/>
  <c r="V739" i="1"/>
  <c r="V683" i="1"/>
  <c r="V788" i="1"/>
  <c r="V745" i="1"/>
  <c r="V827" i="1"/>
  <c r="X827" i="1" s="1"/>
  <c r="V784" i="1"/>
  <c r="V822" i="1"/>
  <c r="V767" i="1"/>
  <c r="V810" i="1"/>
  <c r="V796" i="1"/>
  <c r="V802" i="1"/>
  <c r="V773" i="1"/>
  <c r="V732" i="1"/>
  <c r="V698" i="1"/>
  <c r="V840" i="1"/>
  <c r="X840" i="1" s="1"/>
  <c r="V780" i="1"/>
  <c r="V809" i="1"/>
  <c r="V695" i="1"/>
  <c r="V724" i="1"/>
  <c r="V730" i="1"/>
  <c r="V832" i="1"/>
  <c r="V805" i="1"/>
  <c r="X805" i="1" s="1"/>
  <c r="V777" i="1"/>
  <c r="V687" i="1"/>
  <c r="W814" i="1"/>
  <c r="W649" i="1"/>
  <c r="W625" i="1"/>
  <c r="W691" i="1"/>
  <c r="W672" i="1"/>
  <c r="V830" i="1"/>
  <c r="V804" i="1"/>
  <c r="V774" i="1"/>
  <c r="X774" i="1" s="1"/>
  <c r="V819" i="1"/>
  <c r="X819" i="1" s="1"/>
  <c r="V758" i="1"/>
  <c r="V710" i="1"/>
  <c r="W670" i="1"/>
  <c r="V233" i="1"/>
  <c r="V644" i="1"/>
  <c r="X644" i="1" s="1"/>
  <c r="V373" i="1"/>
  <c r="V357" i="1"/>
  <c r="V284" i="1"/>
  <c r="V244" i="1"/>
  <c r="X244" i="1" s="1"/>
  <c r="V212" i="1"/>
  <c r="V180" i="1"/>
  <c r="X180" i="1" s="1"/>
  <c r="V189" i="1"/>
  <c r="V183" i="1"/>
  <c r="V170" i="1"/>
  <c r="V752" i="1"/>
  <c r="V709" i="1"/>
  <c r="V814" i="1"/>
  <c r="V657" i="1"/>
  <c r="V684" i="1"/>
  <c r="X684" i="1" s="1"/>
  <c r="V604" i="1"/>
  <c r="V649" i="1"/>
  <c r="V521" i="1"/>
  <c r="V484" i="1"/>
  <c r="V452" i="1"/>
  <c r="V353" i="1"/>
  <c r="V336" i="1"/>
  <c r="V273" i="1"/>
  <c r="V338" i="1"/>
  <c r="V364" i="1"/>
  <c r="V295" i="1"/>
  <c r="V258" i="1"/>
  <c r="X258" i="1" s="1"/>
  <c r="V226" i="1"/>
  <c r="V194" i="1"/>
  <c r="V225" i="1"/>
  <c r="V167" i="1"/>
  <c r="V207" i="1"/>
  <c r="V669" i="1"/>
  <c r="V765" i="1"/>
  <c r="X765" i="1" s="1"/>
  <c r="V836" i="1"/>
  <c r="X836" i="1" s="1"/>
  <c r="V845" i="1"/>
  <c r="V628" i="1"/>
  <c r="V660" i="1"/>
  <c r="V545" i="1"/>
  <c r="V508" i="1"/>
  <c r="V363" i="1"/>
  <c r="V390" i="1"/>
  <c r="X390" i="1" s="1"/>
  <c r="V352" i="1"/>
  <c r="V279" i="1"/>
  <c r="V349" i="1"/>
  <c r="V285" i="1"/>
  <c r="X285" i="1" s="1"/>
  <c r="V308" i="1"/>
  <c r="V264" i="1"/>
  <c r="V232" i="1"/>
  <c r="X232" i="1" s="1"/>
  <c r="V200" i="1"/>
  <c r="V237" i="1"/>
  <c r="V173" i="1"/>
  <c r="V231" i="1"/>
  <c r="V179" i="1"/>
  <c r="V704" i="1"/>
  <c r="V815" i="1"/>
  <c r="X815" i="1" s="1"/>
  <c r="V750" i="1"/>
  <c r="V764" i="1"/>
  <c r="V756" i="1"/>
  <c r="V674" i="1"/>
  <c r="X674" i="1" s="1"/>
  <c r="V771" i="1"/>
  <c r="X771" i="1" s="1"/>
  <c r="V828" i="1"/>
  <c r="V766" i="1"/>
  <c r="V711" i="1"/>
  <c r="V678" i="1"/>
  <c r="V798" i="1"/>
  <c r="V855" i="1"/>
  <c r="V781" i="1"/>
  <c r="V697" i="1"/>
  <c r="V795" i="1"/>
  <c r="X795" i="1" s="1"/>
  <c r="V823" i="1"/>
  <c r="V769" i="1"/>
  <c r="X769" i="1" s="1"/>
  <c r="V735" i="1"/>
  <c r="V778" i="1"/>
  <c r="X778" i="1" s="1"/>
  <c r="V715" i="1"/>
  <c r="X715" i="1" s="1"/>
  <c r="V785" i="1"/>
  <c r="X785" i="1" s="1"/>
  <c r="V717" i="1"/>
  <c r="V692" i="1"/>
  <c r="X692" i="1" s="1"/>
  <c r="V851" i="1"/>
  <c r="V808" i="1"/>
  <c r="V691" i="1"/>
  <c r="V853" i="1"/>
  <c r="V746" i="1"/>
  <c r="V761" i="1"/>
  <c r="V843" i="1"/>
  <c r="V800" i="1"/>
  <c r="V854" i="1"/>
  <c r="X854" i="1" s="1"/>
  <c r="V821" i="1"/>
  <c r="V826" i="1"/>
  <c r="W695" i="1"/>
  <c r="W755" i="1"/>
  <c r="W656" i="1"/>
  <c r="W654" i="1"/>
  <c r="V740" i="1"/>
  <c r="X740" i="1" s="1"/>
  <c r="V841" i="1"/>
  <c r="X841" i="1" s="1"/>
  <c r="V772" i="1"/>
  <c r="V776" i="1"/>
  <c r="V721" i="1"/>
  <c r="X721" i="1" s="1"/>
  <c r="V751" i="1"/>
  <c r="W585" i="1"/>
  <c r="W601" i="1"/>
  <c r="V171" i="1"/>
  <c r="V516" i="1"/>
  <c r="V398" i="1"/>
  <c r="V293" i="1"/>
  <c r="V276" i="1"/>
  <c r="V236" i="1"/>
  <c r="V204" i="1"/>
  <c r="V245" i="1"/>
  <c r="V177" i="1"/>
  <c r="V239" i="1"/>
  <c r="X239" i="1" s="1"/>
  <c r="V193" i="1"/>
  <c r="V720" i="1"/>
  <c r="V847" i="1"/>
  <c r="X847" i="1" s="1"/>
  <c r="V833" i="1"/>
  <c r="V679" i="1"/>
  <c r="V737" i="1"/>
  <c r="X737" i="1" s="1"/>
  <c r="V572" i="1"/>
  <c r="V617" i="1"/>
  <c r="V489" i="1"/>
  <c r="V434" i="1"/>
  <c r="V422" i="1"/>
  <c r="V321" i="1"/>
  <c r="V312" i="1"/>
  <c r="V265" i="1"/>
  <c r="V322" i="1"/>
  <c r="V343" i="1"/>
  <c r="V282" i="1"/>
  <c r="V250" i="1"/>
  <c r="X250" i="1" s="1"/>
  <c r="V218" i="1"/>
  <c r="V186" i="1"/>
  <c r="X186" i="1" s="1"/>
  <c r="V209" i="1"/>
  <c r="V203" i="1"/>
  <c r="V176" i="1"/>
  <c r="V801" i="1"/>
  <c r="X801" i="1" s="1"/>
  <c r="V733" i="1"/>
  <c r="V755" i="1"/>
  <c r="V707" i="1"/>
  <c r="V596" i="1"/>
  <c r="V641" i="1"/>
  <c r="V513" i="1"/>
  <c r="V476" i="1"/>
  <c r="V448" i="1"/>
  <c r="X448" i="1" s="1"/>
  <c r="V350" i="1"/>
  <c r="V328" i="1"/>
  <c r="X328" i="1" s="1"/>
  <c r="V271" i="1"/>
  <c r="V333" i="1"/>
  <c r="V356" i="1"/>
  <c r="V292" i="1"/>
  <c r="V256" i="1"/>
  <c r="V224" i="1"/>
  <c r="V192" i="1"/>
  <c r="V221" i="1"/>
  <c r="V223" i="1"/>
  <c r="V195" i="1"/>
  <c r="V677" i="1"/>
  <c r="V757" i="1"/>
  <c r="V812" i="1"/>
  <c r="V813" i="1"/>
  <c r="X813" i="1" s="1"/>
  <c r="V696" i="1"/>
  <c r="V708" i="1"/>
  <c r="V762" i="1"/>
  <c r="V824" i="1"/>
  <c r="V747" i="1"/>
  <c r="V829" i="1"/>
  <c r="V850" i="1"/>
  <c r="X850" i="1" s="1"/>
  <c r="V831" i="1"/>
  <c r="V770" i="1"/>
  <c r="X770" i="1" s="1"/>
  <c r="V848" i="1"/>
  <c r="V703" i="1"/>
  <c r="V699" i="1"/>
  <c r="V790" i="1"/>
  <c r="X790" i="1" s="1"/>
  <c r="V662" i="1"/>
  <c r="C28" i="6"/>
  <c r="C29" i="6"/>
  <c r="C39" i="6" s="1"/>
  <c r="X662" i="1" l="1"/>
  <c r="X292" i="1"/>
  <c r="X720" i="1"/>
  <c r="X735" i="1"/>
  <c r="X352" i="1"/>
  <c r="X683" i="1"/>
  <c r="X286" i="1"/>
  <c r="X175" i="1"/>
  <c r="X230" i="1"/>
  <c r="X298" i="1"/>
  <c r="X455" i="1"/>
  <c r="X652" i="1"/>
  <c r="X370" i="1"/>
  <c r="X215" i="1"/>
  <c r="X380" i="1"/>
  <c r="X182" i="1"/>
  <c r="X462" i="1"/>
  <c r="X754" i="1"/>
  <c r="X326" i="1"/>
  <c r="X756" i="1"/>
  <c r="X308" i="1"/>
  <c r="X545" i="1"/>
  <c r="X273" i="1"/>
  <c r="X366" i="1"/>
  <c r="X676" i="1"/>
  <c r="X837" i="1"/>
  <c r="X211" i="1"/>
  <c r="X753" i="1"/>
  <c r="X280" i="1"/>
  <c r="X242" i="1"/>
  <c r="X587" i="1"/>
  <c r="X542" i="1"/>
  <c r="X503" i="1"/>
  <c r="X595" i="1"/>
  <c r="X461" i="1"/>
  <c r="X616" i="1"/>
  <c r="X762" i="1"/>
  <c r="X212" i="1"/>
  <c r="X777" i="1"/>
  <c r="X802" i="1"/>
  <c r="X788" i="1"/>
  <c r="X727" i="1"/>
  <c r="X807" i="1"/>
  <c r="X799" i="1"/>
  <c r="X748" i="1"/>
  <c r="X722" i="1"/>
  <c r="X610" i="1"/>
  <c r="X568" i="1"/>
  <c r="X529" i="1"/>
  <c r="X403" i="1"/>
  <c r="X817" i="1"/>
  <c r="X766" i="1"/>
  <c r="X708" i="1"/>
  <c r="X757" i="1"/>
  <c r="X265" i="1"/>
  <c r="X758" i="1"/>
  <c r="X716" i="1"/>
  <c r="X178" i="1"/>
  <c r="X510" i="1"/>
  <c r="X334" i="1"/>
  <c r="X425" i="1"/>
  <c r="X639" i="1"/>
  <c r="X322" i="1"/>
  <c r="X572" i="1"/>
  <c r="X821" i="1"/>
  <c r="X828" i="1"/>
  <c r="X279" i="1"/>
  <c r="X657" i="1"/>
  <c r="X170" i="1"/>
  <c r="X208" i="1"/>
  <c r="X718" i="1"/>
  <c r="X741" i="1"/>
  <c r="X318" i="1"/>
  <c r="X661" i="1"/>
  <c r="X196" i="1"/>
  <c r="X368" i="1"/>
  <c r="X412" i="1"/>
  <c r="X381" i="1"/>
  <c r="X643" i="1"/>
  <c r="X534" i="1"/>
  <c r="X491" i="1"/>
  <c r="X376" i="1"/>
  <c r="X271" i="1"/>
  <c r="X176" i="1"/>
  <c r="X853" i="1"/>
  <c r="X200" i="1"/>
  <c r="X295" i="1"/>
  <c r="X521" i="1"/>
  <c r="X373" i="1"/>
  <c r="X804" i="1"/>
  <c r="X551" i="1"/>
  <c r="X637" i="1"/>
  <c r="X320" i="1"/>
  <c r="X187" i="1"/>
  <c r="X192" i="1"/>
  <c r="X207" i="1"/>
  <c r="X411" i="1"/>
  <c r="X427" i="1"/>
  <c r="X293" i="1"/>
  <c r="X826" i="1"/>
  <c r="X697" i="1"/>
  <c r="X364" i="1"/>
  <c r="X736" i="1"/>
  <c r="X839" i="1"/>
  <c r="X281" i="1"/>
  <c r="X842" i="1"/>
  <c r="X792" i="1"/>
  <c r="X480" i="1"/>
  <c r="X733" i="1"/>
  <c r="X679" i="1"/>
  <c r="X831" i="1"/>
  <c r="X824" i="1"/>
  <c r="X195" i="1"/>
  <c r="X333" i="1"/>
  <c r="X596" i="1"/>
  <c r="X343" i="1"/>
  <c r="X321" i="1"/>
  <c r="X833" i="1"/>
  <c r="X236" i="1"/>
  <c r="X751" i="1"/>
  <c r="X746" i="1"/>
  <c r="X823" i="1"/>
  <c r="X855" i="1"/>
  <c r="X237" i="1"/>
  <c r="X167" i="1"/>
  <c r="X484" i="1"/>
  <c r="X357" i="1"/>
  <c r="X687" i="1"/>
  <c r="X780" i="1"/>
  <c r="X786" i="1"/>
  <c r="X803" i="1"/>
  <c r="X247" i="1"/>
  <c r="X694" i="1"/>
  <c r="X202" i="1"/>
  <c r="X392" i="1"/>
  <c r="X787" i="1"/>
  <c r="X834" i="1"/>
  <c r="X481" i="1"/>
  <c r="X782" i="1"/>
  <c r="X255" i="1"/>
  <c r="X400" i="1"/>
  <c r="X602" i="1"/>
  <c r="X421" i="1"/>
  <c r="X362" i="1"/>
  <c r="X410" i="1"/>
  <c r="X605" i="1"/>
  <c r="X450" i="1"/>
  <c r="X305" i="1"/>
  <c r="X399" i="1"/>
  <c r="X453" i="1"/>
  <c r="X536" i="1"/>
  <c r="X190" i="1"/>
  <c r="X404" i="1"/>
  <c r="X776" i="1"/>
  <c r="X669" i="1"/>
  <c r="X324" i="1"/>
  <c r="X848" i="1"/>
  <c r="X843" i="1"/>
  <c r="X363" i="1"/>
  <c r="X825" i="1"/>
  <c r="X779" i="1"/>
  <c r="X548" i="1"/>
  <c r="X460" i="1"/>
  <c r="X246" i="1"/>
  <c r="X747" i="1"/>
  <c r="X808" i="1"/>
  <c r="X711" i="1"/>
  <c r="X452" i="1"/>
  <c r="X604" i="1"/>
  <c r="X809" i="1"/>
  <c r="X732" i="1"/>
  <c r="X810" i="1"/>
  <c r="X689" i="1"/>
  <c r="X712" i="1"/>
  <c r="X241" i="1"/>
  <c r="X553" i="1"/>
  <c r="X666" i="1"/>
  <c r="X791" i="1"/>
  <c r="X797" i="1"/>
  <c r="X835" i="1"/>
  <c r="X199" i="1"/>
  <c r="X418" i="1"/>
  <c r="X540" i="1"/>
  <c r="X775" i="1"/>
  <c r="X728" i="1"/>
  <c r="X319" i="1"/>
  <c r="X385" i="1"/>
  <c r="X505" i="1"/>
  <c r="X471" i="1"/>
  <c r="X543" i="1"/>
  <c r="X730" i="1"/>
  <c r="X682" i="1"/>
  <c r="X374" i="1"/>
  <c r="X206" i="1"/>
  <c r="X459" i="1"/>
  <c r="X387" i="1"/>
  <c r="X698" i="1"/>
  <c r="X832" i="1"/>
  <c r="X851" i="1"/>
  <c r="X704" i="1"/>
  <c r="X752" i="1"/>
  <c r="X767" i="1"/>
  <c r="X240" i="1"/>
  <c r="X350" i="1"/>
  <c r="X185" i="1"/>
  <c r="X290" i="1"/>
  <c r="X581" i="1"/>
  <c r="X223" i="1"/>
  <c r="X476" i="1"/>
  <c r="X218" i="1"/>
  <c r="X336" i="1"/>
  <c r="X822" i="1"/>
  <c r="X515" i="1"/>
  <c r="X781" i="1"/>
  <c r="X338" i="1"/>
  <c r="X812" i="1"/>
  <c r="X225" i="1"/>
  <c r="X234" i="1"/>
  <c r="X388" i="1"/>
  <c r="X276" i="1"/>
  <c r="X798" i="1"/>
  <c r="X272" i="1"/>
  <c r="X574" i="1"/>
  <c r="X221" i="1"/>
  <c r="X203" i="1"/>
  <c r="X717" i="1"/>
  <c r="X750" i="1"/>
  <c r="X231" i="1"/>
  <c r="X349" i="1"/>
  <c r="X194" i="1"/>
  <c r="X183" i="1"/>
  <c r="X830" i="1"/>
  <c r="X796" i="1"/>
  <c r="X266" i="1"/>
  <c r="X844" i="1"/>
  <c r="X702" i="1"/>
  <c r="X806" i="1"/>
  <c r="X820" i="1"/>
  <c r="X174" i="1"/>
  <c r="X228" i="1"/>
  <c r="X309" i="1"/>
  <c r="X270" i="1"/>
  <c r="X583" i="1"/>
  <c r="X547" i="1"/>
  <c r="X541" i="1"/>
  <c r="X191" i="1"/>
  <c r="X431" i="1"/>
  <c r="X486" i="1"/>
  <c r="X517" i="1"/>
  <c r="X466" i="1"/>
  <c r="X567" i="1"/>
  <c r="X531" i="1"/>
  <c r="X428" i="1"/>
  <c r="X525" i="1"/>
  <c r="X655" i="1"/>
  <c r="X597" i="1"/>
  <c r="X256" i="1"/>
  <c r="X660" i="1"/>
  <c r="X172" i="1"/>
  <c r="X356" i="1"/>
  <c r="X641" i="1"/>
  <c r="X209" i="1"/>
  <c r="X282" i="1"/>
  <c r="X312" i="1"/>
  <c r="X489" i="1"/>
  <c r="X193" i="1"/>
  <c r="X398" i="1"/>
  <c r="X761" i="1"/>
  <c r="X173" i="1"/>
  <c r="X264" i="1"/>
  <c r="X508" i="1"/>
  <c r="X845" i="1"/>
  <c r="X226" i="1"/>
  <c r="X709" i="1"/>
  <c r="X739" i="1"/>
  <c r="X166" i="1"/>
  <c r="X301" i="1"/>
  <c r="X253" i="1"/>
  <c r="X714" i="1"/>
  <c r="X719" i="1"/>
  <c r="X700" i="1"/>
  <c r="X731" i="1"/>
  <c r="X168" i="1"/>
  <c r="X306" i="1"/>
  <c r="X169" i="1"/>
  <c r="X268" i="1"/>
  <c r="X382" i="1"/>
  <c r="X251" i="1"/>
  <c r="X384" i="1"/>
  <c r="X569" i="1"/>
  <c r="X430" i="1"/>
  <c r="X615" i="1"/>
  <c r="X570" i="1"/>
  <c r="X391" i="1"/>
  <c r="X579" i="1"/>
  <c r="X445" i="1"/>
  <c r="X573" i="1"/>
  <c r="X325" i="1"/>
  <c r="X432" i="1"/>
  <c r="X201" i="1"/>
  <c r="X278" i="1"/>
  <c r="X304" i="1"/>
  <c r="X546" i="1"/>
  <c r="X347" i="1"/>
  <c r="X367" i="1"/>
  <c r="X555" i="1"/>
  <c r="X706" i="1"/>
  <c r="X361" i="1"/>
  <c r="X512" i="1"/>
  <c r="X287" i="1"/>
  <c r="X323" i="1"/>
  <c r="X554" i="1"/>
  <c r="X435" i="1"/>
  <c r="X563" i="1"/>
  <c r="X518" i="1"/>
  <c r="X557" i="1"/>
  <c r="X640" i="1"/>
  <c r="X346" i="1"/>
  <c r="X507" i="1"/>
  <c r="X699" i="1"/>
  <c r="X726" i="1"/>
  <c r="X703" i="1"/>
  <c r="X707" i="1"/>
  <c r="X422" i="1"/>
  <c r="X800" i="1"/>
  <c r="X764" i="1"/>
  <c r="X710" i="1"/>
  <c r="X724" i="1"/>
  <c r="X743" i="1"/>
  <c r="X449" i="1"/>
  <c r="X354" i="1"/>
  <c r="X636" i="1"/>
  <c r="X316" i="1"/>
  <c r="X816" i="1"/>
  <c r="X768" i="1"/>
  <c r="X184" i="1"/>
  <c r="X609" i="1"/>
  <c r="X701" i="1"/>
  <c r="X274" i="1"/>
  <c r="X457" i="1"/>
  <c r="X302" i="1"/>
  <c r="X360" i="1"/>
  <c r="X634" i="1"/>
  <c r="X409" i="1"/>
  <c r="X478" i="1"/>
  <c r="X424" i="1"/>
  <c r="X472" i="1"/>
  <c r="X497" i="1"/>
  <c r="X214" i="1"/>
  <c r="X314" i="1"/>
  <c r="X394" i="1"/>
  <c r="X438" i="1"/>
  <c r="X619" i="1"/>
  <c r="X485" i="1"/>
  <c r="X613" i="1"/>
  <c r="X300" i="1"/>
  <c r="X339" i="1"/>
  <c r="X535" i="1"/>
  <c r="X675" i="1"/>
  <c r="X618" i="1"/>
  <c r="X627" i="1"/>
  <c r="X582" i="1"/>
  <c r="X396" i="1"/>
  <c r="X576" i="1"/>
  <c r="X303" i="1"/>
  <c r="X389" i="1"/>
  <c r="X725" i="1"/>
  <c r="X397" i="1"/>
  <c r="X688" i="1"/>
  <c r="X197" i="1"/>
  <c r="X524" i="1"/>
  <c r="X519" i="1"/>
  <c r="X483" i="1"/>
  <c r="X477" i="1"/>
  <c r="X267" i="1"/>
  <c r="X760" i="1"/>
  <c r="X335" i="1"/>
  <c r="X578" i="1"/>
  <c r="X313" i="1"/>
  <c r="X393" i="1"/>
  <c r="X275" i="1"/>
  <c r="X690" i="1"/>
  <c r="X586" i="1"/>
  <c r="X329" i="1"/>
  <c r="X315" i="1"/>
  <c r="X829" i="1"/>
  <c r="X513" i="1"/>
  <c r="X434" i="1"/>
  <c r="X245" i="1"/>
  <c r="X678" i="1"/>
  <c r="X628" i="1"/>
  <c r="X353" i="1"/>
  <c r="X784" i="1"/>
  <c r="X742" i="1"/>
  <c r="X259" i="1"/>
  <c r="X283" i="1"/>
  <c r="X729" i="1"/>
  <c r="X846" i="1"/>
  <c r="X216" i="1"/>
  <c r="X317" i="1"/>
  <c r="X417" i="1"/>
  <c r="X744" i="1"/>
  <c r="X327" i="1"/>
  <c r="X289" i="1"/>
  <c r="X561" i="1"/>
  <c r="X249" i="1"/>
  <c r="X395" i="1"/>
  <c r="X630" i="1"/>
  <c r="X504" i="1"/>
  <c r="X624" i="1"/>
  <c r="X261" i="1"/>
  <c r="X402" i="1"/>
  <c r="X371" i="1"/>
  <c r="X559" i="1"/>
  <c r="X642" i="1"/>
  <c r="X606" i="1"/>
  <c r="X600" i="1"/>
  <c r="X372" i="1"/>
  <c r="X269" i="1"/>
  <c r="X379" i="1"/>
  <c r="X439" i="1"/>
  <c r="X667" i="1"/>
  <c r="X614" i="1"/>
  <c r="X608" i="1"/>
  <c r="X358" i="1"/>
  <c r="X475" i="1"/>
  <c r="X469" i="1"/>
  <c r="X342" i="1"/>
  <c r="X550" i="1"/>
  <c r="X629" i="1"/>
  <c r="X773" i="1"/>
  <c r="X723" i="1"/>
  <c r="X789" i="1"/>
  <c r="X205" i="1"/>
  <c r="X307" i="1"/>
  <c r="X705" i="1"/>
  <c r="X647" i="1"/>
  <c r="X611" i="1"/>
  <c r="X560" i="1"/>
  <c r="X415" i="1"/>
  <c r="X544" i="1"/>
  <c r="X539" i="1"/>
  <c r="X224" i="1"/>
  <c r="X179" i="1"/>
  <c r="X291" i="1"/>
  <c r="X213" i="1"/>
  <c r="X838" i="1"/>
  <c r="X340" i="1"/>
  <c r="X181" i="1"/>
  <c r="X296" i="1"/>
  <c r="X332" i="1"/>
  <c r="X685" i="1"/>
  <c r="X556" i="1"/>
  <c r="X330" i="1"/>
  <c r="X498" i="1"/>
  <c r="X344" i="1"/>
  <c r="X696" i="1"/>
  <c r="X677" i="1"/>
  <c r="X772" i="1"/>
  <c r="X284" i="1"/>
  <c r="X673" i="1"/>
  <c r="X763" i="1"/>
  <c r="X248" i="1"/>
  <c r="X665" i="1"/>
  <c r="X210" i="1"/>
  <c r="X227" i="1"/>
  <c r="X473" i="1"/>
  <c r="X407" i="1"/>
  <c r="X463" i="1"/>
  <c r="X549" i="1"/>
  <c r="X468" i="1"/>
  <c r="X509" i="1"/>
  <c r="X436" i="1"/>
  <c r="X621" i="1"/>
  <c r="X607" i="1"/>
  <c r="X467" i="1"/>
  <c r="X447" i="1"/>
  <c r="X408" i="1"/>
  <c r="X443" i="1"/>
  <c r="X649" i="1"/>
  <c r="X562" i="1"/>
  <c r="X501" i="1"/>
  <c r="X601" i="1"/>
  <c r="X566" i="1"/>
  <c r="X663" i="1"/>
  <c r="X229" i="1"/>
  <c r="X558" i="1"/>
  <c r="X668" i="1"/>
  <c r="X262" i="1"/>
  <c r="X530" i="1"/>
  <c r="X470" i="1"/>
  <c r="X423" i="1"/>
  <c r="X575" i="1"/>
  <c r="X488" i="1"/>
  <c r="X593" i="1"/>
  <c r="X633" i="1"/>
  <c r="X645" i="1"/>
  <c r="X659" i="1"/>
  <c r="X426" i="1"/>
  <c r="X651" i="1"/>
  <c r="X383" i="1"/>
  <c r="X254" i="1"/>
  <c r="X520" i="1"/>
  <c r="X375" i="1"/>
  <c r="X465" i="1"/>
  <c r="X648" i="1"/>
  <c r="X693" i="1"/>
  <c r="X650" i="1"/>
  <c r="X204" i="1"/>
  <c r="X369" i="1"/>
  <c r="X745" i="1"/>
  <c r="X419" i="1"/>
  <c r="X458" i="1"/>
  <c r="X565" i="1"/>
  <c r="X331" i="1"/>
  <c r="X654" i="1"/>
  <c r="X713" i="1"/>
  <c r="X502" i="1"/>
  <c r="X437" i="1"/>
  <c r="X277" i="1"/>
  <c r="X440" i="1"/>
  <c r="X646" i="1"/>
  <c r="X738" i="1"/>
  <c r="X401" i="1"/>
  <c r="X233" i="1"/>
  <c r="X413" i="1"/>
  <c r="X405" i="1"/>
  <c r="X511" i="1"/>
  <c r="X680" i="1"/>
  <c r="X359" i="1"/>
  <c r="X681" i="1"/>
  <c r="X171" i="1"/>
  <c r="X420" i="1"/>
  <c r="X189" i="1"/>
  <c r="X500" i="1"/>
  <c r="X585" i="1"/>
  <c r="X499" i="1"/>
  <c r="X599" i="1"/>
  <c r="X494" i="1"/>
  <c r="X378" i="1"/>
  <c r="X603" i="1"/>
  <c r="X625" i="1"/>
  <c r="X198" i="1"/>
  <c r="X514" i="1"/>
  <c r="X454" i="1"/>
  <c r="X552" i="1"/>
  <c r="X177" i="1"/>
  <c r="X446" i="1"/>
  <c r="X528" i="1"/>
  <c r="X516" i="1"/>
  <c r="X755" i="1"/>
  <c r="X506" i="1"/>
  <c r="X617" i="1"/>
  <c r="X591" i="1"/>
  <c r="X533" i="1"/>
  <c r="X631" i="1"/>
  <c r="X523" i="1"/>
  <c r="X635" i="1"/>
  <c r="X653" i="1"/>
  <c r="X793" i="1"/>
  <c r="X482" i="1"/>
  <c r="X522" i="1"/>
  <c r="X588" i="1"/>
  <c r="X441" i="1"/>
  <c r="X474" i="1"/>
  <c r="X814" i="1"/>
  <c r="X590" i="1"/>
  <c r="X414" i="1"/>
  <c r="X345" i="1"/>
  <c r="X672" i="1"/>
  <c r="X584" i="1"/>
  <c r="X594" i="1"/>
  <c r="X695" i="1"/>
  <c r="X297" i="1"/>
  <c r="X456" i="1"/>
  <c r="X464" i="1"/>
  <c r="X495" i="1"/>
  <c r="X337" i="1"/>
  <c r="X527" i="1"/>
  <c r="X451" i="1"/>
  <c r="X537" i="1"/>
  <c r="X622" i="1"/>
  <c r="X670" i="1"/>
  <c r="X656" i="1"/>
  <c r="X664" i="1"/>
  <c r="X351" i="1"/>
  <c r="X217" i="1"/>
  <c r="X526" i="1"/>
  <c r="X429" i="1"/>
  <c r="X620" i="1"/>
  <c r="X691" i="1"/>
  <c r="X479" i="1"/>
  <c r="C30" i="6"/>
  <c r="C38" i="6"/>
  <c r="W117" i="1" l="1"/>
  <c r="W153" i="1"/>
  <c r="W108" i="1"/>
  <c r="U73" i="1"/>
  <c r="U86" i="1"/>
  <c r="U51" i="1"/>
  <c r="U29" i="1"/>
  <c r="U20" i="1"/>
  <c r="U52" i="1"/>
  <c r="U34" i="1"/>
  <c r="U71" i="1"/>
  <c r="U96" i="1"/>
  <c r="U78" i="1"/>
  <c r="U95" i="1"/>
  <c r="U92" i="1"/>
  <c r="U21" i="1"/>
  <c r="U88" i="1"/>
  <c r="U48" i="1"/>
  <c r="U26" i="1"/>
  <c r="U60" i="1"/>
  <c r="U36" i="1"/>
  <c r="U67" i="1"/>
  <c r="U40" i="1"/>
  <c r="U97" i="1"/>
  <c r="U62" i="1"/>
  <c r="U66" i="1"/>
  <c r="U59" i="1"/>
  <c r="U42" i="1"/>
  <c r="U93" i="1"/>
  <c r="U91" i="1"/>
  <c r="U46" i="1"/>
  <c r="U65" i="1"/>
  <c r="U80" i="1"/>
  <c r="U19" i="1"/>
  <c r="U39" i="1"/>
  <c r="U64" i="1"/>
  <c r="U45" i="1"/>
  <c r="U94" i="1"/>
  <c r="U27" i="1"/>
  <c r="U24" i="1"/>
  <c r="U85" i="1"/>
  <c r="U81" i="1"/>
  <c r="U32" i="1"/>
  <c r="U89" i="1"/>
  <c r="U43" i="1"/>
  <c r="U54" i="1"/>
  <c r="U44" i="1"/>
  <c r="U55" i="1"/>
  <c r="U53" i="1"/>
  <c r="U22" i="1"/>
  <c r="U72" i="1"/>
  <c r="U69" i="1"/>
  <c r="U18" i="1"/>
  <c r="U58" i="1"/>
  <c r="U76" i="1"/>
  <c r="U87" i="1"/>
  <c r="U57" i="1"/>
  <c r="U79" i="1"/>
  <c r="U84" i="1"/>
  <c r="U47" i="1"/>
  <c r="U70" i="1"/>
  <c r="U82" i="1"/>
  <c r="U30" i="1"/>
  <c r="U25" i="1"/>
  <c r="U33" i="1"/>
  <c r="U41" i="1"/>
  <c r="U49" i="1"/>
  <c r="U50" i="1"/>
  <c r="U83" i="1"/>
  <c r="U35" i="1"/>
  <c r="U56" i="1"/>
  <c r="U74" i="1"/>
  <c r="U75" i="1"/>
  <c r="U28" i="1"/>
  <c r="U90" i="1"/>
  <c r="U37" i="1"/>
  <c r="U23" i="1"/>
  <c r="U77" i="1"/>
  <c r="U38" i="1"/>
  <c r="U31" i="1"/>
  <c r="U61" i="1"/>
  <c r="U63" i="1"/>
  <c r="U68" i="1"/>
  <c r="W28" i="1"/>
  <c r="W36" i="1"/>
  <c r="W53" i="1"/>
  <c r="W55" i="1"/>
  <c r="W75" i="1"/>
  <c r="W84" i="1"/>
  <c r="W67" i="1"/>
  <c r="W80" i="1"/>
  <c r="W27" i="1"/>
  <c r="W42" i="1"/>
  <c r="W51" i="1"/>
  <c r="W81" i="1"/>
  <c r="W49" i="1"/>
  <c r="W76" i="1"/>
  <c r="W34" i="1"/>
  <c r="W160" i="1" l="1"/>
  <c r="W150" i="1"/>
  <c r="W125" i="1"/>
  <c r="W148" i="1"/>
  <c r="W159" i="1"/>
  <c r="W106" i="1"/>
  <c r="W149" i="1"/>
  <c r="W129" i="1"/>
  <c r="W142" i="1"/>
  <c r="W165" i="1"/>
  <c r="W162" i="1"/>
  <c r="W109" i="1"/>
  <c r="W127" i="1"/>
  <c r="W115" i="1"/>
  <c r="W98" i="1"/>
  <c r="W120" i="1"/>
  <c r="W123" i="1"/>
  <c r="W145" i="1"/>
  <c r="W132" i="1"/>
  <c r="W134" i="1"/>
  <c r="W137" i="1"/>
  <c r="W133" i="1"/>
  <c r="W152" i="1"/>
  <c r="W101" i="1"/>
  <c r="W163" i="1"/>
  <c r="W126" i="1"/>
  <c r="W144" i="1"/>
  <c r="W146" i="1"/>
  <c r="W130" i="1"/>
  <c r="W111" i="1"/>
  <c r="W99" i="1"/>
  <c r="W135" i="1"/>
  <c r="W104" i="1"/>
  <c r="W107" i="1"/>
  <c r="W118" i="1"/>
  <c r="W154" i="1"/>
  <c r="W138" i="1"/>
  <c r="W128" i="1"/>
  <c r="W158" i="1"/>
  <c r="W147" i="1"/>
  <c r="W110" i="1"/>
  <c r="W156" i="1"/>
  <c r="W121" i="1"/>
  <c r="W114" i="1"/>
  <c r="W112" i="1"/>
  <c r="W116" i="1"/>
  <c r="W119" i="1"/>
  <c r="W102" i="1"/>
  <c r="W124" i="1"/>
  <c r="W157" i="1"/>
  <c r="W155" i="1"/>
  <c r="W164" i="1"/>
  <c r="W140" i="1"/>
  <c r="W122" i="1"/>
  <c r="W113" i="1"/>
  <c r="W105" i="1"/>
  <c r="W141" i="1"/>
  <c r="W161" i="1"/>
  <c r="W136" i="1"/>
  <c r="W151" i="1"/>
  <c r="W143" i="1"/>
  <c r="W131" i="1"/>
  <c r="W100" i="1"/>
  <c r="W103" i="1"/>
  <c r="W139" i="1"/>
  <c r="W62" i="1"/>
  <c r="W48" i="1"/>
  <c r="W56" i="1"/>
  <c r="W24" i="1"/>
  <c r="W89" i="1"/>
  <c r="W88" i="1"/>
  <c r="W61" i="1"/>
  <c r="W44" i="1"/>
  <c r="W73" i="1"/>
  <c r="W92" i="1"/>
  <c r="W64" i="1"/>
  <c r="W94" i="1"/>
  <c r="W47" i="1"/>
  <c r="W33" i="1"/>
  <c r="W87" i="1"/>
  <c r="W31" i="1"/>
  <c r="W23" i="1"/>
  <c r="W63" i="1"/>
  <c r="W30" i="1"/>
  <c r="W86" i="1"/>
  <c r="W41" i="1"/>
  <c r="W22" i="1"/>
  <c r="W21" i="1"/>
  <c r="W96" i="1"/>
  <c r="W93" i="1"/>
  <c r="W74" i="1"/>
  <c r="W52" i="1"/>
  <c r="W82" i="1"/>
  <c r="W54" i="1"/>
  <c r="W29" i="1"/>
  <c r="W60" i="1"/>
  <c r="W40" i="1"/>
  <c r="W58" i="1"/>
  <c r="W26" i="1"/>
  <c r="W46" i="1"/>
  <c r="W70" i="1"/>
  <c r="W43" i="1"/>
  <c r="W79" i="1"/>
  <c r="W66" i="1"/>
  <c r="W50" i="1"/>
  <c r="W32" i="1"/>
  <c r="W38" i="1"/>
  <c r="W37" i="1"/>
  <c r="W25" i="1"/>
  <c r="W95" i="1"/>
  <c r="W97" i="1"/>
  <c r="W91" i="1"/>
  <c r="W69" i="1"/>
  <c r="W57" i="1"/>
  <c r="W77" i="1"/>
  <c r="W45" i="1"/>
  <c r="W85" i="1"/>
  <c r="W18" i="1"/>
  <c r="W71" i="1"/>
  <c r="W68" i="1"/>
  <c r="W83" i="1"/>
  <c r="W65" i="1"/>
  <c r="W35" i="1"/>
  <c r="W19" i="1"/>
  <c r="W78" i="1"/>
  <c r="W39" i="1"/>
  <c r="W59" i="1"/>
  <c r="W90" i="1"/>
  <c r="W20" i="1"/>
  <c r="W72" i="1"/>
  <c r="W15" i="1" l="1"/>
  <c r="C45" i="6" s="1"/>
  <c r="V155" i="1" l="1"/>
  <c r="V46" i="1"/>
  <c r="X46" i="1" s="1"/>
  <c r="V19" i="1"/>
  <c r="X19" i="1" s="1"/>
  <c r="V79" i="1"/>
  <c r="X79" i="1" s="1"/>
  <c r="V43" i="1"/>
  <c r="X43" i="1" s="1"/>
  <c r="V44" i="1"/>
  <c r="X44" i="1" s="1"/>
  <c r="V74" i="1"/>
  <c r="X74" i="1" s="1"/>
  <c r="V27" i="1"/>
  <c r="X27" i="1" s="1"/>
  <c r="V64" i="1"/>
  <c r="X64" i="1" s="1"/>
  <c r="V57" i="1"/>
  <c r="X57" i="1" s="1"/>
  <c r="V97" i="1"/>
  <c r="X97" i="1" s="1"/>
  <c r="V73" i="1"/>
  <c r="X73" i="1" s="1"/>
  <c r="V89" i="1"/>
  <c r="X89" i="1" s="1"/>
  <c r="V23" i="1"/>
  <c r="X23" i="1" s="1"/>
  <c r="V51" i="1"/>
  <c r="X51" i="1" s="1"/>
  <c r="V62" i="1"/>
  <c r="X62" i="1" s="1"/>
  <c r="V56" i="1"/>
  <c r="X56" i="1" s="1"/>
  <c r="V54" i="1"/>
  <c r="X54" i="1" s="1"/>
  <c r="V65" i="1"/>
  <c r="X65" i="1" s="1"/>
  <c r="V41" i="1"/>
  <c r="X41" i="1" s="1"/>
  <c r="V93" i="1"/>
  <c r="X93" i="1" s="1"/>
  <c r="V20" i="1"/>
  <c r="X20" i="1" s="1"/>
  <c r="V85" i="1"/>
  <c r="X85" i="1" s="1"/>
  <c r="V69" i="1"/>
  <c r="X69" i="1" s="1"/>
  <c r="V76" i="1"/>
  <c r="X76" i="1" s="1"/>
  <c r="V55" i="1"/>
  <c r="X55" i="1" s="1"/>
  <c r="V82" i="1"/>
  <c r="X82" i="1" s="1"/>
  <c r="V80" i="1"/>
  <c r="X80" i="1" s="1"/>
  <c r="V96" i="1"/>
  <c r="X96" i="1" s="1"/>
  <c r="V71" i="1"/>
  <c r="X71" i="1" s="1"/>
  <c r="V25" i="1"/>
  <c r="X25" i="1" s="1"/>
  <c r="V92" i="1"/>
  <c r="X92" i="1" s="1"/>
  <c r="V40" i="1"/>
  <c r="X40" i="1" s="1"/>
  <c r="V18" i="1"/>
  <c r="V58" i="1"/>
  <c r="X58" i="1" s="1"/>
  <c r="V77" i="1"/>
  <c r="X77" i="1" s="1"/>
  <c r="V48" i="1"/>
  <c r="X48" i="1" s="1"/>
  <c r="V24" i="1"/>
  <c r="X24" i="1" s="1"/>
  <c r="V78" i="1"/>
  <c r="X78" i="1" s="1"/>
  <c r="V90" i="1"/>
  <c r="X90" i="1" s="1"/>
  <c r="V39" i="1"/>
  <c r="X39" i="1" s="1"/>
  <c r="V86" i="1"/>
  <c r="X86" i="1" s="1"/>
  <c r="V70" i="1"/>
  <c r="X70" i="1" s="1"/>
  <c r="V87" i="1"/>
  <c r="X87" i="1" s="1"/>
  <c r="V66" i="1"/>
  <c r="X66" i="1" s="1"/>
  <c r="V38" i="1"/>
  <c r="X38" i="1" s="1"/>
  <c r="V36" i="1"/>
  <c r="X36" i="1" s="1"/>
  <c r="V95" i="1"/>
  <c r="X95" i="1" s="1"/>
  <c r="V72" i="1"/>
  <c r="X72" i="1" s="1"/>
  <c r="V53" i="1"/>
  <c r="X53" i="1" s="1"/>
  <c r="V37" i="1"/>
  <c r="X37" i="1" s="1"/>
  <c r="V31" i="1"/>
  <c r="X31" i="1" s="1"/>
  <c r="V47" i="1"/>
  <c r="X47" i="1" s="1"/>
  <c r="V81" i="1"/>
  <c r="X81" i="1" s="1"/>
  <c r="V67" i="1"/>
  <c r="X67" i="1" s="1"/>
  <c r="V26" i="1"/>
  <c r="X26" i="1" s="1"/>
  <c r="V75" i="1"/>
  <c r="X75" i="1" s="1"/>
  <c r="V33" i="1"/>
  <c r="X33" i="1" s="1"/>
  <c r="V68" i="1"/>
  <c r="X68" i="1" s="1"/>
  <c r="V45" i="1"/>
  <c r="X45" i="1" s="1"/>
  <c r="V32" i="1"/>
  <c r="X32" i="1" s="1"/>
  <c r="V22" i="1"/>
  <c r="X22" i="1" s="1"/>
  <c r="V34" i="1"/>
  <c r="X34" i="1" s="1"/>
  <c r="V94" i="1"/>
  <c r="X94" i="1" s="1"/>
  <c r="V83" i="1"/>
  <c r="X83" i="1" s="1"/>
  <c r="V60" i="1"/>
  <c r="X60" i="1" s="1"/>
  <c r="V52" i="1"/>
  <c r="X52" i="1" s="1"/>
  <c r="V91" i="1"/>
  <c r="X91" i="1" s="1"/>
  <c r="V28" i="1"/>
  <c r="X28" i="1" s="1"/>
  <c r="V84" i="1"/>
  <c r="X84" i="1" s="1"/>
  <c r="V42" i="1"/>
  <c r="X42" i="1" s="1"/>
  <c r="V29" i="1"/>
  <c r="X29" i="1" s="1"/>
  <c r="V30" i="1"/>
  <c r="X30" i="1" s="1"/>
  <c r="V88" i="1"/>
  <c r="X88" i="1" s="1"/>
  <c r="V61" i="1"/>
  <c r="X61" i="1" s="1"/>
  <c r="V21" i="1"/>
  <c r="X21" i="1" s="1"/>
  <c r="V59" i="1"/>
  <c r="X59" i="1" s="1"/>
  <c r="V50" i="1"/>
  <c r="X50" i="1" s="1"/>
  <c r="V63" i="1"/>
  <c r="X63" i="1" s="1"/>
  <c r="V49" i="1"/>
  <c r="X49" i="1" s="1"/>
  <c r="V35" i="1"/>
  <c r="X35" i="1" s="1"/>
  <c r="X18" i="1" l="1"/>
  <c r="U108" i="1" l="1"/>
  <c r="U107" i="1"/>
  <c r="U100" i="1"/>
  <c r="U145" i="1"/>
  <c r="U153" i="1"/>
  <c r="U147" i="1"/>
  <c r="U164" i="1"/>
  <c r="U127" i="1"/>
  <c r="U158" i="1"/>
  <c r="U150" i="1"/>
  <c r="U165" i="1"/>
  <c r="U122" i="1"/>
  <c r="U99" i="1"/>
  <c r="U117" i="1"/>
  <c r="U111" i="1"/>
  <c r="U106" i="1"/>
  <c r="U161" i="1"/>
  <c r="U114" i="1"/>
  <c r="U110" i="1"/>
  <c r="U160" i="1"/>
  <c r="U138" i="1"/>
  <c r="U132" i="1"/>
  <c r="U103" i="1"/>
  <c r="U137" i="1"/>
  <c r="U115" i="1"/>
  <c r="U121" i="1"/>
  <c r="U126" i="1"/>
  <c r="U139" i="1"/>
  <c r="U112" i="1"/>
  <c r="U109" i="1"/>
  <c r="U149" i="1"/>
  <c r="U136" i="1"/>
  <c r="U116" i="1"/>
  <c r="U131" i="1"/>
  <c r="U105" i="1"/>
  <c r="U98" i="1"/>
  <c r="U102" i="1"/>
  <c r="U140" i="1"/>
  <c r="U119" i="1"/>
  <c r="U133" i="1"/>
  <c r="U118" i="1"/>
  <c r="U113" i="1"/>
  <c r="U128" i="1"/>
  <c r="U125" i="1"/>
  <c r="U154" i="1"/>
  <c r="U148" i="1"/>
  <c r="U141" i="1"/>
  <c r="U129" i="1"/>
  <c r="U146" i="1"/>
  <c r="U163" i="1"/>
  <c r="U135" i="1"/>
  <c r="U162" i="1"/>
  <c r="U123" i="1"/>
  <c r="U152" i="1"/>
  <c r="U151" i="1"/>
  <c r="U134" i="1"/>
  <c r="U155" i="1"/>
  <c r="X155" i="1" s="1"/>
  <c r="U124" i="1"/>
  <c r="U159" i="1"/>
  <c r="U130" i="1"/>
  <c r="U143" i="1"/>
  <c r="U142" i="1"/>
  <c r="U101" i="1"/>
  <c r="U120" i="1"/>
  <c r="U156" i="1"/>
  <c r="U157" i="1"/>
  <c r="U104" i="1"/>
  <c r="U144" i="1"/>
  <c r="V152" i="1"/>
  <c r="V103" i="1"/>
  <c r="V164" i="1"/>
  <c r="V126" i="1"/>
  <c r="V113" i="1"/>
  <c r="V134" i="1"/>
  <c r="V154" i="1"/>
  <c r="V161" i="1"/>
  <c r="V160" i="1"/>
  <c r="V133" i="1"/>
  <c r="V159" i="1"/>
  <c r="V132" i="1"/>
  <c r="V111" i="1"/>
  <c r="V141" i="1"/>
  <c r="V121" i="1"/>
  <c r="V107" i="1"/>
  <c r="V128" i="1"/>
  <c r="V104" i="1"/>
  <c r="V118" i="1"/>
  <c r="V123" i="1"/>
  <c r="V144" i="1"/>
  <c r="V139" i="1"/>
  <c r="V108" i="1"/>
  <c r="V135" i="1"/>
  <c r="V100" i="1"/>
  <c r="V140" i="1"/>
  <c r="V117" i="1"/>
  <c r="V120" i="1"/>
  <c r="V116" i="1"/>
  <c r="V122" i="1"/>
  <c r="V127" i="1"/>
  <c r="V147" i="1"/>
  <c r="V125" i="1"/>
  <c r="V109" i="1"/>
  <c r="V115" i="1"/>
  <c r="V138" i="1"/>
  <c r="V163" i="1"/>
  <c r="V150" i="1"/>
  <c r="V102" i="1"/>
  <c r="V165" i="1"/>
  <c r="V157" i="1"/>
  <c r="V137" i="1"/>
  <c r="V143" i="1"/>
  <c r="V124" i="1"/>
  <c r="V106" i="1"/>
  <c r="V148" i="1"/>
  <c r="V153" i="1"/>
  <c r="V119" i="1"/>
  <c r="V142" i="1"/>
  <c r="V162" i="1"/>
  <c r="V99" i="1"/>
  <c r="V136" i="1"/>
  <c r="V129" i="1"/>
  <c r="V130" i="1"/>
  <c r="V149" i="1"/>
  <c r="V105" i="1"/>
  <c r="V158" i="1"/>
  <c r="V112" i="1"/>
  <c r="V151" i="1"/>
  <c r="V98" i="1"/>
  <c r="V101" i="1"/>
  <c r="V110" i="1"/>
  <c r="V131" i="1"/>
  <c r="V114" i="1"/>
  <c r="V145" i="1"/>
  <c r="V156" i="1"/>
  <c r="V146" i="1"/>
  <c r="V15" i="1" l="1"/>
  <c r="C44" i="6" s="1"/>
  <c r="U15" i="1"/>
  <c r="C43" i="6" s="1"/>
  <c r="X144" i="1"/>
  <c r="X104" i="1"/>
  <c r="X143" i="1"/>
  <c r="X124" i="1"/>
  <c r="X163" i="1"/>
  <c r="X146" i="1"/>
  <c r="X141" i="1"/>
  <c r="X133" i="1"/>
  <c r="X140" i="1"/>
  <c r="X105" i="1"/>
  <c r="X131" i="1"/>
  <c r="X151" i="1"/>
  <c r="X156" i="1"/>
  <c r="X101" i="1"/>
  <c r="X142" i="1"/>
  <c r="X159" i="1"/>
  <c r="X134" i="1"/>
  <c r="X123" i="1"/>
  <c r="X129" i="1"/>
  <c r="X128" i="1"/>
  <c r="X113" i="1"/>
  <c r="X102" i="1"/>
  <c r="X109" i="1"/>
  <c r="X139" i="1"/>
  <c r="X126" i="1"/>
  <c r="X110" i="1"/>
  <c r="X117" i="1"/>
  <c r="X145" i="1"/>
  <c r="X108" i="1"/>
  <c r="X148" i="1"/>
  <c r="X132" i="1"/>
  <c r="X161" i="1"/>
  <c r="X122" i="1"/>
  <c r="X150" i="1"/>
  <c r="X162" i="1"/>
  <c r="X118" i="1"/>
  <c r="X119" i="1"/>
  <c r="X116" i="1"/>
  <c r="X121" i="1"/>
  <c r="X137" i="1"/>
  <c r="X138" i="1"/>
  <c r="X160" i="1"/>
  <c r="X114" i="1"/>
  <c r="X106" i="1"/>
  <c r="X99" i="1"/>
  <c r="X164" i="1"/>
  <c r="X147" i="1"/>
  <c r="X157" i="1"/>
  <c r="X120" i="1"/>
  <c r="X130" i="1"/>
  <c r="X152" i="1"/>
  <c r="X135" i="1"/>
  <c r="X154" i="1"/>
  <c r="X125" i="1"/>
  <c r="X98" i="1"/>
  <c r="X136" i="1"/>
  <c r="X149" i="1"/>
  <c r="X112" i="1"/>
  <c r="X115" i="1"/>
  <c r="X103" i="1"/>
  <c r="X111" i="1"/>
  <c r="X165" i="1"/>
  <c r="X158" i="1"/>
  <c r="X127" i="1"/>
  <c r="X153" i="1"/>
  <c r="X100" i="1"/>
  <c r="X107" i="1"/>
  <c r="X15" i="1" l="1"/>
  <c r="C46" i="6"/>
  <c r="R152" i="1" l="1"/>
  <c r="S152" i="1" s="1"/>
  <c r="R123" i="1"/>
  <c r="S123" i="1" s="1"/>
  <c r="P102" i="1"/>
  <c r="Q151" i="1"/>
  <c r="R26" i="1"/>
  <c r="S26" i="1" s="1"/>
  <c r="Q102" i="1"/>
  <c r="O164" i="1"/>
  <c r="O80" i="1"/>
  <c r="O120" i="1"/>
  <c r="O163" i="1"/>
  <c r="R159" i="1"/>
  <c r="S159" i="1" s="1"/>
  <c r="R110" i="1"/>
  <c r="S110" i="1" s="1"/>
  <c r="Q108" i="1"/>
  <c r="O60" i="1"/>
  <c r="O102" i="1"/>
  <c r="R121" i="1"/>
  <c r="S121" i="1" s="1"/>
  <c r="O71" i="1"/>
  <c r="O147" i="1"/>
  <c r="Q156" i="1"/>
  <c r="R134" i="1"/>
  <c r="S134" i="1" s="1"/>
  <c r="Q135" i="1"/>
  <c r="Q111" i="1"/>
  <c r="P154" i="1"/>
  <c r="O77" i="1"/>
  <c r="Q159" i="1"/>
  <c r="R109" i="1"/>
  <c r="S109" i="1" s="1"/>
  <c r="Q121" i="1"/>
  <c r="R101" i="1"/>
  <c r="S101" i="1" s="1"/>
  <c r="O88" i="1"/>
  <c r="R133" i="1"/>
  <c r="S133" i="1" s="1"/>
  <c r="Q140" i="1"/>
  <c r="O132" i="1"/>
  <c r="Q150" i="1"/>
  <c r="O42" i="1"/>
  <c r="R135" i="1"/>
  <c r="S135" i="1" s="1"/>
  <c r="Q147" i="1"/>
  <c r="R80" i="1"/>
  <c r="S80" i="1" s="1"/>
  <c r="Q153" i="1"/>
  <c r="Q165" i="1"/>
  <c r="O67" i="1"/>
  <c r="R140" i="1"/>
  <c r="S140" i="1" s="1"/>
  <c r="R111" i="1"/>
  <c r="S111" i="1" s="1"/>
  <c r="O81" i="1"/>
  <c r="O82" i="1"/>
  <c r="Q100" i="1"/>
  <c r="O129" i="1"/>
  <c r="R122" i="1"/>
  <c r="S122" i="1" s="1"/>
  <c r="Q137" i="1"/>
  <c r="P108" i="1"/>
  <c r="Q139" i="1"/>
  <c r="Q157" i="1"/>
  <c r="Q101" i="1"/>
  <c r="Q103" i="1"/>
  <c r="O89" i="1"/>
  <c r="P114" i="1"/>
  <c r="R124" i="1"/>
  <c r="S124" i="1" s="1"/>
  <c r="Q141" i="1"/>
  <c r="O153" i="1"/>
  <c r="P137" i="1"/>
  <c r="P120" i="1"/>
  <c r="O134" i="1"/>
  <c r="P153" i="1"/>
  <c r="P133" i="1"/>
  <c r="Q110" i="1"/>
  <c r="R119" i="1"/>
  <c r="S119" i="1" s="1"/>
  <c r="O36" i="1"/>
  <c r="O162" i="1"/>
  <c r="P156" i="1"/>
  <c r="P130" i="1"/>
  <c r="O34" i="1"/>
  <c r="P127" i="1"/>
  <c r="P125" i="1"/>
  <c r="Q114" i="1"/>
  <c r="O59" i="1"/>
  <c r="R163" i="1"/>
  <c r="S163" i="1" s="1"/>
  <c r="Q164" i="1"/>
  <c r="O63" i="1"/>
  <c r="P109" i="1"/>
  <c r="Q131" i="1"/>
  <c r="R99" i="1"/>
  <c r="S99" i="1" s="1"/>
  <c r="P138" i="1"/>
  <c r="O62" i="1"/>
  <c r="Q145" i="1"/>
  <c r="O41" i="1"/>
  <c r="O29" i="1"/>
  <c r="P151" i="1"/>
  <c r="O125" i="1"/>
  <c r="O113" i="1"/>
  <c r="R116" i="1"/>
  <c r="S116" i="1" s="1"/>
  <c r="R127" i="1"/>
  <c r="S127" i="1" s="1"/>
  <c r="R142" i="1"/>
  <c r="S142" i="1" s="1"/>
  <c r="O78" i="1"/>
  <c r="O138" i="1"/>
  <c r="P117" i="1"/>
  <c r="Q120" i="1"/>
  <c r="P124" i="1"/>
  <c r="O128" i="1"/>
  <c r="R144" i="1"/>
  <c r="S144" i="1" s="1"/>
  <c r="O104" i="1"/>
  <c r="R137" i="1"/>
  <c r="S137" i="1" s="1"/>
  <c r="P69" i="1"/>
  <c r="Q163" i="1"/>
  <c r="O64" i="1"/>
  <c r="O133" i="1"/>
  <c r="R117" i="1"/>
  <c r="S117" i="1" s="1"/>
  <c r="P99" i="1"/>
  <c r="O27" i="1"/>
  <c r="Q57" i="1"/>
  <c r="Q119" i="1"/>
  <c r="O154" i="1"/>
  <c r="O73" i="1"/>
  <c r="Q21" i="1"/>
  <c r="O72" i="1"/>
  <c r="O100" i="1"/>
  <c r="R113" i="1"/>
  <c r="S113" i="1" s="1"/>
  <c r="O103" i="1"/>
  <c r="R141" i="1"/>
  <c r="S141" i="1" s="1"/>
  <c r="Q136" i="1"/>
  <c r="Q105" i="1"/>
  <c r="R155" i="1"/>
  <c r="S155" i="1" s="1"/>
  <c r="R151" i="1"/>
  <c r="S151" i="1" s="1"/>
  <c r="P123" i="1"/>
  <c r="P105" i="1"/>
  <c r="Q154" i="1"/>
  <c r="O45" i="1"/>
  <c r="R25" i="1"/>
  <c r="S25" i="1" s="1"/>
  <c r="O35" i="1"/>
  <c r="P158" i="1"/>
  <c r="O151" i="1"/>
  <c r="Q117" i="1"/>
  <c r="O119" i="1"/>
  <c r="O161" i="1"/>
  <c r="Q112" i="1"/>
  <c r="R161" i="1"/>
  <c r="S161" i="1" s="1"/>
  <c r="P162" i="1"/>
  <c r="O65" i="1"/>
  <c r="O75" i="1"/>
  <c r="R164" i="1"/>
  <c r="S164" i="1" s="1"/>
  <c r="O39" i="1"/>
  <c r="P126" i="1"/>
  <c r="Q126" i="1"/>
  <c r="R136" i="1"/>
  <c r="S136" i="1" s="1"/>
  <c r="O131" i="1"/>
  <c r="P111" i="1"/>
  <c r="O74" i="1"/>
  <c r="P119" i="1"/>
  <c r="O165" i="1"/>
  <c r="O130" i="1"/>
  <c r="P131" i="1"/>
  <c r="O140" i="1"/>
  <c r="P101" i="1"/>
  <c r="R162" i="1"/>
  <c r="S162" i="1" s="1"/>
  <c r="R102" i="1"/>
  <c r="S102" i="1" s="1"/>
  <c r="O142" i="1"/>
  <c r="O21" i="1"/>
  <c r="O99" i="1"/>
  <c r="O92" i="1"/>
  <c r="Q138" i="1"/>
  <c r="R130" i="1"/>
  <c r="S130" i="1" s="1"/>
  <c r="R149" i="1"/>
  <c r="S149" i="1" s="1"/>
  <c r="O135" i="1"/>
  <c r="P150" i="1"/>
  <c r="O106" i="1"/>
  <c r="P142" i="1"/>
  <c r="O25" i="1"/>
  <c r="O116" i="1"/>
  <c r="O160" i="1"/>
  <c r="O47" i="1"/>
  <c r="O123" i="1"/>
  <c r="O111" i="1"/>
  <c r="R114" i="1"/>
  <c r="S114" i="1" s="1"/>
  <c r="O69" i="1"/>
  <c r="O98" i="1"/>
  <c r="Q115" i="1"/>
  <c r="P149" i="1"/>
  <c r="Q124" i="1"/>
  <c r="R126" i="1"/>
  <c r="S126" i="1" s="1"/>
  <c r="P160" i="1"/>
  <c r="O143" i="1"/>
  <c r="Q128" i="1"/>
  <c r="O157" i="1"/>
  <c r="P122" i="1"/>
  <c r="P144" i="1"/>
  <c r="P110" i="1"/>
  <c r="Q99" i="1"/>
  <c r="P146" i="1"/>
  <c r="Q152" i="1"/>
  <c r="O28" i="1"/>
  <c r="Q127" i="1"/>
  <c r="R160" i="1"/>
  <c r="S160" i="1" s="1"/>
  <c r="R150" i="1"/>
  <c r="S150" i="1" s="1"/>
  <c r="R129" i="1"/>
  <c r="S129" i="1" s="1"/>
  <c r="O121" i="1"/>
  <c r="O124" i="1"/>
  <c r="R146" i="1"/>
  <c r="S146" i="1" s="1"/>
  <c r="O159" i="1"/>
  <c r="O93" i="1"/>
  <c r="O127" i="1"/>
  <c r="O70" i="1"/>
  <c r="O68" i="1"/>
  <c r="Q113" i="1"/>
  <c r="O44" i="1"/>
  <c r="P147" i="1"/>
  <c r="O148" i="1"/>
  <c r="R132" i="1"/>
  <c r="S132" i="1" s="1"/>
  <c r="Q116" i="1"/>
  <c r="O105" i="1"/>
  <c r="R153" i="1"/>
  <c r="S153" i="1" s="1"/>
  <c r="Q161" i="1"/>
  <c r="Q133" i="1"/>
  <c r="Q148" i="1"/>
  <c r="P104" i="1"/>
  <c r="R139" i="1"/>
  <c r="S139" i="1" s="1"/>
  <c r="Q155" i="1"/>
  <c r="O117" i="1"/>
  <c r="O53" i="1"/>
  <c r="Q142" i="1"/>
  <c r="P143" i="1"/>
  <c r="P141" i="1"/>
  <c r="O87" i="1"/>
  <c r="P135" i="1"/>
  <c r="P164" i="1"/>
  <c r="P57" i="1"/>
  <c r="P139" i="1"/>
  <c r="O155" i="1"/>
  <c r="Q149" i="1"/>
  <c r="O30" i="1"/>
  <c r="R108" i="1"/>
  <c r="S108" i="1" s="1"/>
  <c r="Q160" i="1"/>
  <c r="R100" i="1"/>
  <c r="S100" i="1" s="1"/>
  <c r="P100" i="1"/>
  <c r="O54" i="1"/>
  <c r="P129" i="1"/>
  <c r="O91" i="1"/>
  <c r="O109" i="1"/>
  <c r="Q125" i="1"/>
  <c r="R105" i="1"/>
  <c r="S105" i="1" s="1"/>
  <c r="R165" i="1"/>
  <c r="S165" i="1" s="1"/>
  <c r="O136" i="1"/>
  <c r="P121" i="1"/>
  <c r="Q143" i="1"/>
  <c r="O49" i="1"/>
  <c r="P115" i="1"/>
  <c r="O139" i="1"/>
  <c r="P118" i="1"/>
  <c r="Q146" i="1"/>
  <c r="O20" i="1"/>
  <c r="O90" i="1"/>
  <c r="O101" i="1"/>
  <c r="Q158" i="1"/>
  <c r="P163" i="1"/>
  <c r="P140" i="1"/>
  <c r="R104" i="1"/>
  <c r="S104" i="1" s="1"/>
  <c r="R107" i="1"/>
  <c r="S107" i="1" s="1"/>
  <c r="O108" i="1"/>
  <c r="O152" i="1"/>
  <c r="O144" i="1"/>
  <c r="O118" i="1"/>
  <c r="O114" i="1"/>
  <c r="P145" i="1"/>
  <c r="P103" i="1"/>
  <c r="O150" i="1"/>
  <c r="P132" i="1"/>
  <c r="O37" i="1"/>
  <c r="R148" i="1"/>
  <c r="S148" i="1" s="1"/>
  <c r="O137" i="1"/>
  <c r="R143" i="1"/>
  <c r="S143" i="1" s="1"/>
  <c r="R118" i="1"/>
  <c r="S118" i="1" s="1"/>
  <c r="O149" i="1"/>
  <c r="P157" i="1"/>
  <c r="O40" i="1"/>
  <c r="O31" i="1"/>
  <c r="P161" i="1"/>
  <c r="O33" i="1"/>
  <c r="O50" i="1"/>
  <c r="P116" i="1"/>
  <c r="R158" i="1"/>
  <c r="S158" i="1" s="1"/>
  <c r="Q104" i="1"/>
  <c r="O145" i="1"/>
  <c r="Q109" i="1"/>
  <c r="R128" i="1"/>
  <c r="S128" i="1" s="1"/>
  <c r="Q162" i="1"/>
  <c r="R79" i="1"/>
  <c r="S79" i="1" s="1"/>
  <c r="Q130" i="1"/>
  <c r="O61" i="1"/>
  <c r="P113" i="1"/>
  <c r="P159" i="1"/>
  <c r="P136" i="1"/>
  <c r="Q107" i="1"/>
  <c r="O22" i="1"/>
  <c r="O56" i="1"/>
  <c r="Q134" i="1"/>
  <c r="O110" i="1"/>
  <c r="P155" i="1"/>
  <c r="O94" i="1"/>
  <c r="R120" i="1"/>
  <c r="S120" i="1" s="1"/>
  <c r="O83" i="1"/>
  <c r="O66" i="1"/>
  <c r="R145" i="1"/>
  <c r="S145" i="1" s="1"/>
  <c r="R18" i="1" l="1"/>
  <c r="S18" i="1" s="1"/>
  <c r="O18" i="1"/>
  <c r="O122" i="1"/>
  <c r="R156" i="1"/>
  <c r="S156" i="1" s="1"/>
  <c r="P134" i="1"/>
  <c r="R125" i="1"/>
  <c r="S125" i="1" s="1"/>
  <c r="R112" i="1"/>
  <c r="S112" i="1" s="1"/>
  <c r="P98" i="1"/>
  <c r="R106" i="1"/>
  <c r="S106" i="1" s="1"/>
  <c r="Q98" i="1"/>
  <c r="P148" i="1"/>
  <c r="O23" i="1"/>
  <c r="O115" i="1"/>
  <c r="O32" i="1"/>
  <c r="R138" i="1"/>
  <c r="S138" i="1" s="1"/>
  <c r="O156" i="1"/>
  <c r="R147" i="1"/>
  <c r="S147" i="1" s="1"/>
  <c r="Q118" i="1"/>
  <c r="Q122" i="1"/>
  <c r="O58" i="1"/>
  <c r="R131" i="1"/>
  <c r="S131" i="1" s="1"/>
  <c r="O95" i="1"/>
  <c r="O107" i="1"/>
  <c r="O146" i="1"/>
  <c r="O55" i="1"/>
  <c r="O97" i="1"/>
  <c r="Q132" i="1"/>
  <c r="Q106" i="1"/>
  <c r="P152" i="1"/>
  <c r="O141" i="1"/>
  <c r="P165" i="1"/>
  <c r="O52" i="1"/>
  <c r="Q144" i="1"/>
  <c r="O158" i="1"/>
  <c r="P128" i="1"/>
  <c r="Q129" i="1"/>
  <c r="P107" i="1"/>
  <c r="R154" i="1"/>
  <c r="S154" i="1" s="1"/>
  <c r="O96" i="1"/>
  <c r="R98" i="1"/>
  <c r="S98" i="1" s="1"/>
  <c r="R157" i="1"/>
  <c r="S157" i="1" s="1"/>
  <c r="P112" i="1"/>
  <c r="Q123" i="1"/>
  <c r="O46" i="1"/>
  <c r="P106" i="1"/>
  <c r="R115" i="1"/>
  <c r="S115" i="1" s="1"/>
  <c r="R103" i="1"/>
  <c r="S103" i="1" s="1"/>
  <c r="O112" i="1"/>
  <c r="O51" i="1"/>
  <c r="O126" i="1"/>
  <c r="P805" i="1"/>
  <c r="Q828" i="1"/>
  <c r="P708" i="1"/>
  <c r="P561" i="1"/>
  <c r="Q494" i="1"/>
  <c r="P674" i="1"/>
  <c r="P637" i="1"/>
  <c r="R772" i="1"/>
  <c r="S772" i="1" s="1"/>
  <c r="O577" i="1"/>
  <c r="O530" i="1"/>
  <c r="O555" i="1"/>
  <c r="P563" i="1"/>
  <c r="Q235" i="1"/>
  <c r="O790" i="1"/>
  <c r="P772" i="1"/>
  <c r="P723" i="1"/>
  <c r="R537" i="1"/>
  <c r="S537" i="1" s="1"/>
  <c r="Q457" i="1"/>
  <c r="P542" i="1"/>
  <c r="Q530" i="1"/>
  <c r="P183" i="1"/>
  <c r="O339" i="1"/>
  <c r="Q754" i="1"/>
  <c r="Q799" i="1"/>
  <c r="R682" i="1"/>
  <c r="S682" i="1" s="1"/>
  <c r="O501" i="1"/>
  <c r="P421" i="1"/>
  <c r="P506" i="1"/>
  <c r="O494" i="1"/>
  <c r="P205" i="1"/>
  <c r="R282" i="1"/>
  <c r="S282" i="1" s="1"/>
  <c r="O497" i="1"/>
  <c r="P174" i="1"/>
  <c r="Q227" i="1"/>
  <c r="R304" i="1"/>
  <c r="S304" i="1" s="1"/>
  <c r="Q225" i="1"/>
  <c r="Q192" i="1"/>
  <c r="Q804" i="1"/>
  <c r="O825" i="1"/>
  <c r="O754" i="1"/>
  <c r="R506" i="1"/>
  <c r="S506" i="1" s="1"/>
  <c r="Q391" i="1"/>
  <c r="O725" i="1"/>
  <c r="P632" i="1"/>
  <c r="R783" i="1"/>
  <c r="S783" i="1" s="1"/>
  <c r="Q574" i="1"/>
  <c r="O532" i="1"/>
  <c r="O649" i="1"/>
  <c r="Q326" i="1"/>
  <c r="P321" i="1"/>
  <c r="R829" i="1"/>
  <c r="S829" i="1" s="1"/>
  <c r="O554" i="1"/>
  <c r="Q748" i="1"/>
  <c r="Q590" i="1"/>
  <c r="P512" i="1"/>
  <c r="O492" i="1"/>
  <c r="Q583" i="1"/>
  <c r="R394" i="1"/>
  <c r="S394" i="1" s="1"/>
  <c r="O464" i="1"/>
  <c r="R793" i="1"/>
  <c r="S793" i="1" s="1"/>
  <c r="P585" i="1"/>
  <c r="P762" i="1"/>
  <c r="R587" i="1"/>
  <c r="S587" i="1" s="1"/>
  <c r="P443" i="1"/>
  <c r="Q580" i="1"/>
  <c r="P573" i="1"/>
  <c r="P342" i="1"/>
  <c r="O392" i="1"/>
  <c r="Q594" i="1"/>
  <c r="R450" i="1"/>
  <c r="S450" i="1" s="1"/>
  <c r="Q309" i="1"/>
  <c r="O420" i="1"/>
  <c r="O285" i="1"/>
  <c r="Q297" i="1"/>
  <c r="O332" i="1"/>
  <c r="P239" i="1"/>
  <c r="R706" i="1"/>
  <c r="S706" i="1" s="1"/>
  <c r="O556" i="1"/>
  <c r="P827" i="1"/>
  <c r="Q709" i="1"/>
  <c r="R569" i="1"/>
  <c r="S569" i="1" s="1"/>
  <c r="Q816" i="1"/>
  <c r="P713" i="1"/>
  <c r="P789" i="1"/>
  <c r="O598" i="1"/>
  <c r="O591" i="1"/>
  <c r="R311" i="1"/>
  <c r="S311" i="1" s="1"/>
  <c r="Q524" i="1"/>
  <c r="Q421" i="1"/>
  <c r="O737" i="1"/>
  <c r="P644" i="1"/>
  <c r="R795" i="1"/>
  <c r="S795" i="1" s="1"/>
  <c r="P588" i="1"/>
  <c r="O544" i="1"/>
  <c r="O673" i="1"/>
  <c r="Q338" i="1"/>
  <c r="P345" i="1"/>
  <c r="Q206" i="1"/>
  <c r="O701" i="1"/>
  <c r="O608" i="1"/>
  <c r="Q831" i="1"/>
  <c r="P540" i="1"/>
  <c r="P508" i="1"/>
  <c r="P624" i="1"/>
  <c r="Q302" i="1"/>
  <c r="Q347" i="1"/>
  <c r="O176" i="1"/>
  <c r="P249" i="1"/>
  <c r="Q538" i="1"/>
  <c r="R306" i="1"/>
  <c r="S306" i="1" s="1"/>
  <c r="O289" i="1"/>
  <c r="Q379" i="1"/>
  <c r="Q731" i="1"/>
  <c r="O656" i="1"/>
  <c r="O848" i="1"/>
  <c r="Q607" i="1"/>
  <c r="R513" i="1"/>
  <c r="S513" i="1" s="1"/>
  <c r="O819" i="1"/>
  <c r="Q738" i="1"/>
  <c r="Q769" i="1"/>
  <c r="Q703" i="1"/>
  <c r="Q504" i="1"/>
  <c r="R435" i="1"/>
  <c r="S435" i="1" s="1"/>
  <c r="Q429" i="1"/>
  <c r="P497" i="1"/>
  <c r="R753" i="1"/>
  <c r="S753" i="1" s="1"/>
  <c r="P702" i="1"/>
  <c r="R691" i="1"/>
  <c r="S691" i="1" s="1"/>
  <c r="R609" i="1"/>
  <c r="S609" i="1" s="1"/>
  <c r="Q604" i="1"/>
  <c r="O351" i="1"/>
  <c r="P396" i="1"/>
  <c r="R431" i="1"/>
  <c r="S431" i="1" s="1"/>
  <c r="R332" i="1"/>
  <c r="S332" i="1" s="1"/>
  <c r="P798" i="1"/>
  <c r="Q723" i="1"/>
  <c r="R712" i="1"/>
  <c r="S712" i="1" s="1"/>
  <c r="P659" i="1"/>
  <c r="P609" i="1"/>
  <c r="P303" i="1"/>
  <c r="Q485" i="1"/>
  <c r="Q360" i="1"/>
  <c r="R290" i="1"/>
  <c r="S290" i="1" s="1"/>
  <c r="R283" i="1"/>
  <c r="S283" i="1" s="1"/>
  <c r="O249" i="1"/>
  <c r="P309" i="1"/>
  <c r="P260" i="1"/>
  <c r="P484" i="1"/>
  <c r="Q532" i="1"/>
  <c r="Q234" i="1"/>
  <c r="Q265" i="1"/>
  <c r="O355" i="1"/>
  <c r="R789" i="1"/>
  <c r="S789" i="1" s="1"/>
  <c r="P581" i="1"/>
  <c r="O757" i="1"/>
  <c r="R578" i="1"/>
  <c r="S578" i="1" s="1"/>
  <c r="P439" i="1"/>
  <c r="P785" i="1"/>
  <c r="Q628" i="1"/>
  <c r="R831" i="1"/>
  <c r="S831" i="1" s="1"/>
  <c r="P556" i="1"/>
  <c r="R590" i="1"/>
  <c r="S590" i="1" s="1"/>
  <c r="Q702" i="1"/>
  <c r="Q374" i="1"/>
  <c r="O417" i="1"/>
  <c r="O842" i="1"/>
  <c r="Q601" i="1"/>
  <c r="P811" i="1"/>
  <c r="O692" i="1"/>
  <c r="P454" i="1"/>
  <c r="O549" i="1"/>
  <c r="Q675" i="1"/>
  <c r="Q191" i="1"/>
  <c r="R442" i="1"/>
  <c r="S442" i="1" s="1"/>
  <c r="R841" i="1"/>
  <c r="S841" i="1" s="1"/>
  <c r="R566" i="1"/>
  <c r="S566" i="1" s="1"/>
  <c r="R762" i="1"/>
  <c r="S762" i="1" s="1"/>
  <c r="Q614" i="1"/>
  <c r="R418" i="1"/>
  <c r="S418" i="1" s="1"/>
  <c r="O504" i="1"/>
  <c r="Q600" i="1"/>
  <c r="R406" i="1"/>
  <c r="S406" i="1" s="1"/>
  <c r="P495" i="1"/>
  <c r="P680" i="1"/>
  <c r="O405" i="1"/>
  <c r="P398" i="1"/>
  <c r="O197" i="1"/>
  <c r="Q549" i="1"/>
  <c r="R472" i="1"/>
  <c r="S472" i="1" s="1"/>
  <c r="P366" i="1"/>
  <c r="P764" i="1"/>
  <c r="P710" i="1"/>
  <c r="R699" i="1"/>
  <c r="S699" i="1" s="1"/>
  <c r="R617" i="1"/>
  <c r="S617" i="1" s="1"/>
  <c r="Q620" i="1"/>
  <c r="O367" i="1"/>
  <c r="Q775" i="1"/>
  <c r="Q791" i="1"/>
  <c r="R674" i="1"/>
  <c r="S674" i="1" s="1"/>
  <c r="O493" i="1"/>
  <c r="P413" i="1"/>
  <c r="P498" i="1"/>
  <c r="P486" i="1"/>
  <c r="Q840" i="1"/>
  <c r="P725" i="1"/>
  <c r="P741" i="1"/>
  <c r="O610" i="1"/>
  <c r="O615" i="1"/>
  <c r="Q335" i="1"/>
  <c r="O338" i="1"/>
  <c r="R433" i="1"/>
  <c r="S433" i="1" s="1"/>
  <c r="O210" i="1"/>
  <c r="O791" i="1"/>
  <c r="P591" i="1"/>
  <c r="P227" i="1"/>
  <c r="O347" i="1"/>
  <c r="R184" i="1"/>
  <c r="S184" i="1" s="1"/>
  <c r="O483" i="1"/>
  <c r="O448" i="1"/>
  <c r="Q817" i="1"/>
  <c r="P522" i="1"/>
  <c r="P436" i="1"/>
  <c r="O257" i="1"/>
  <c r="P201" i="1"/>
  <c r="O221" i="1"/>
  <c r="R715" i="1"/>
  <c r="S715" i="1" s="1"/>
  <c r="Q676" i="1"/>
  <c r="O780" i="1"/>
  <c r="R649" i="1"/>
  <c r="S649" i="1" s="1"/>
  <c r="O499" i="1"/>
  <c r="P784" i="1"/>
  <c r="P722" i="1"/>
  <c r="O711" i="1"/>
  <c r="Q633" i="1"/>
  <c r="R644" i="1"/>
  <c r="S644" i="1" s="1"/>
  <c r="P213" i="1"/>
  <c r="P416" i="1"/>
  <c r="R357" i="1"/>
  <c r="S357" i="1" s="1"/>
  <c r="R731" i="1"/>
  <c r="S731" i="1" s="1"/>
  <c r="O580" i="1"/>
  <c r="Q794" i="1"/>
  <c r="Q718" i="1"/>
  <c r="R480" i="1"/>
  <c r="S480" i="1" s="1"/>
  <c r="O621" i="1"/>
  <c r="R713" i="1"/>
  <c r="S713" i="1" s="1"/>
  <c r="Q287" i="1"/>
  <c r="O691" i="1"/>
  <c r="Q653" i="1"/>
  <c r="Q849" i="1"/>
  <c r="O677" i="1"/>
  <c r="O551" i="1"/>
  <c r="Q663" i="1"/>
  <c r="O663" i="1"/>
  <c r="O196" i="1"/>
  <c r="O573" i="1"/>
  <c r="R285" i="1"/>
  <c r="S285" i="1" s="1"/>
  <c r="R416" i="1"/>
  <c r="S416" i="1" s="1"/>
  <c r="R174" i="1"/>
  <c r="S174" i="1" s="1"/>
  <c r="R225" i="1"/>
  <c r="S225" i="1" s="1"/>
  <c r="O280" i="1"/>
  <c r="P763" i="1"/>
  <c r="P615" i="1"/>
  <c r="R819" i="1"/>
  <c r="S819" i="1" s="1"/>
  <c r="Q544" i="1"/>
  <c r="P570" i="1"/>
  <c r="R790" i="1"/>
  <c r="S790" i="1" s="1"/>
  <c r="Q776" i="1"/>
  <c r="P808" i="1"/>
  <c r="O634" i="1"/>
  <c r="R721" i="1"/>
  <c r="S721" i="1" s="1"/>
  <c r="R371" i="1"/>
  <c r="S371" i="1" s="1"/>
  <c r="O438" i="1"/>
  <c r="R460" i="1"/>
  <c r="S460" i="1" s="1"/>
  <c r="O756" i="1"/>
  <c r="O680" i="1"/>
  <c r="R679" i="1"/>
  <c r="S679" i="1" s="1"/>
  <c r="P631" i="1"/>
  <c r="O545" i="1"/>
  <c r="P272" i="1"/>
  <c r="Q450" i="1"/>
  <c r="O451" i="1"/>
  <c r="O262" i="1"/>
  <c r="O774" i="1"/>
  <c r="O644" i="1"/>
  <c r="O836" i="1"/>
  <c r="Q595" i="1"/>
  <c r="P501" i="1"/>
  <c r="Q236" i="1"/>
  <c r="O414" i="1"/>
  <c r="O379" i="1"/>
  <c r="R226" i="1"/>
  <c r="S226" i="1" s="1"/>
  <c r="R223" i="1"/>
  <c r="S223" i="1" s="1"/>
  <c r="Q185" i="1"/>
  <c r="O240" i="1"/>
  <c r="R368" i="1"/>
  <c r="S368" i="1" s="1"/>
  <c r="R242" i="1"/>
  <c r="S242" i="1" s="1"/>
  <c r="Q346" i="1"/>
  <c r="Q325" i="1"/>
  <c r="O185" i="1"/>
  <c r="Q253" i="1"/>
  <c r="P845" i="1"/>
  <c r="P844" i="1"/>
  <c r="O738" i="1"/>
  <c r="Q490" i="1"/>
  <c r="P375" i="1"/>
  <c r="O709" i="1"/>
  <c r="O616" i="1"/>
  <c r="Q847" i="1"/>
  <c r="P548" i="1"/>
  <c r="O516" i="1"/>
  <c r="Q654" i="1"/>
  <c r="Q310" i="1"/>
  <c r="Q371" i="1"/>
  <c r="R813" i="1"/>
  <c r="S813" i="1" s="1"/>
  <c r="O538" i="1"/>
  <c r="Q732" i="1"/>
  <c r="R559" i="1"/>
  <c r="S559" i="1" s="1"/>
  <c r="P463" i="1"/>
  <c r="O476" i="1"/>
  <c r="P545" i="1"/>
  <c r="P378" i="1"/>
  <c r="O432" i="1"/>
  <c r="R777" i="1"/>
  <c r="S777" i="1" s="1"/>
  <c r="P854" i="1"/>
  <c r="P744" i="1"/>
  <c r="Q551" i="1"/>
  <c r="O427" i="1"/>
  <c r="O559" i="1"/>
  <c r="R542" i="1"/>
  <c r="S542" i="1" s="1"/>
  <c r="P312" i="1"/>
  <c r="O360" i="1"/>
  <c r="R538" i="1"/>
  <c r="S538" i="1" s="1"/>
  <c r="P386" i="1"/>
  <c r="P352" i="1"/>
  <c r="O388" i="1"/>
  <c r="P253" i="1"/>
  <c r="Q199" i="1"/>
  <c r="P302" i="1"/>
  <c r="P207" i="1"/>
  <c r="R766" i="1"/>
  <c r="S766" i="1" s="1"/>
  <c r="R689" i="1"/>
  <c r="S689" i="1" s="1"/>
  <c r="P689" i="1"/>
  <c r="P639" i="1"/>
  <c r="Q559" i="1"/>
  <c r="O851" i="1"/>
  <c r="O787" i="1"/>
  <c r="R680" i="1"/>
  <c r="S680" i="1" s="1"/>
  <c r="O747" i="1"/>
  <c r="O570" i="1"/>
  <c r="Q635" i="1"/>
  <c r="O278" i="1"/>
  <c r="O794" i="1"/>
  <c r="R776" i="1"/>
  <c r="S776" i="1" s="1"/>
  <c r="P727" i="1"/>
  <c r="R541" i="1"/>
  <c r="S541" i="1" s="1"/>
  <c r="Q461" i="1"/>
  <c r="P546" i="1"/>
  <c r="Q534" i="1"/>
  <c r="Q801" i="1"/>
  <c r="O716" i="1"/>
  <c r="Q741" i="1"/>
  <c r="P658" i="1"/>
  <c r="O635" i="1"/>
  <c r="R319" i="1"/>
  <c r="S319" i="1" s="1"/>
  <c r="Q386" i="1"/>
  <c r="R408" i="1"/>
  <c r="S408" i="1" s="1"/>
  <c r="O168" i="1"/>
  <c r="P258" i="1"/>
  <c r="R822" i="1"/>
  <c r="S822" i="1" s="1"/>
  <c r="R738" i="1"/>
  <c r="S738" i="1" s="1"/>
  <c r="P753" i="1"/>
  <c r="O622" i="1"/>
  <c r="R639" i="1"/>
  <c r="S639" i="1" s="1"/>
  <c r="Q359" i="1"/>
  <c r="O350" i="1"/>
  <c r="R445" i="1"/>
  <c r="S445" i="1" s="1"/>
  <c r="O222" i="1"/>
  <c r="Q408" i="1"/>
  <c r="R181" i="1"/>
  <c r="S181" i="1" s="1"/>
  <c r="P236" i="1"/>
  <c r="P283" i="1"/>
  <c r="O563" i="1"/>
  <c r="Q426" i="1"/>
  <c r="Q301" i="1"/>
  <c r="O412" i="1"/>
  <c r="P826" i="1"/>
  <c r="R759" i="1"/>
  <c r="S759" i="1" s="1"/>
  <c r="O767" i="1"/>
  <c r="O670" i="1"/>
  <c r="Q476" i="1"/>
  <c r="O407" i="1"/>
  <c r="R833" i="1"/>
  <c r="S833" i="1" s="1"/>
  <c r="R558" i="1"/>
  <c r="S558" i="1" s="1"/>
  <c r="Q752" i="1"/>
  <c r="Q598" i="1"/>
  <c r="R410" i="1"/>
  <c r="S410" i="1" s="1"/>
  <c r="O496" i="1"/>
  <c r="R600" i="1"/>
  <c r="S600" i="1" s="1"/>
  <c r="R398" i="1"/>
  <c r="S398" i="1" s="1"/>
  <c r="P813" i="1"/>
  <c r="Q844" i="1"/>
  <c r="P716" i="1"/>
  <c r="P571" i="1"/>
  <c r="Q377" i="1"/>
  <c r="P529" i="1"/>
  <c r="P562" i="1"/>
  <c r="O321" i="1"/>
  <c r="Q223" i="1"/>
  <c r="O843" i="1"/>
  <c r="P765" i="1"/>
  <c r="O793" i="1"/>
  <c r="P675" i="1"/>
  <c r="R528" i="1"/>
  <c r="S528" i="1" s="1"/>
  <c r="R459" i="1"/>
  <c r="S459" i="1" s="1"/>
  <c r="O453" i="1"/>
  <c r="Q521" i="1"/>
  <c r="Q279" i="1"/>
  <c r="P182" i="1"/>
  <c r="O603" i="1"/>
  <c r="P230" i="1"/>
  <c r="R392" i="1"/>
  <c r="S392" i="1" s="1"/>
  <c r="R196" i="1"/>
  <c r="S196" i="1" s="1"/>
  <c r="R269" i="1"/>
  <c r="S269" i="1" s="1"/>
  <c r="P196" i="1"/>
  <c r="Q827" i="1"/>
  <c r="O841" i="1"/>
  <c r="Q780" i="1"/>
  <c r="O525" i="1"/>
  <c r="Q407" i="1"/>
  <c r="O741" i="1"/>
  <c r="P648" i="1"/>
  <c r="R799" i="1"/>
  <c r="S799" i="1" s="1"/>
  <c r="P596" i="1"/>
  <c r="O548" i="1"/>
  <c r="O681" i="1"/>
  <c r="Q342" i="1"/>
  <c r="P353" i="1"/>
  <c r="R845" i="1"/>
  <c r="S845" i="1" s="1"/>
  <c r="P572" i="1"/>
  <c r="O768" i="1"/>
  <c r="Q622" i="1"/>
  <c r="R422" i="1"/>
  <c r="S422" i="1" s="1"/>
  <c r="Q508" i="1"/>
  <c r="Q608" i="1"/>
  <c r="P177" i="1"/>
  <c r="R378" i="1"/>
  <c r="S378" i="1" s="1"/>
  <c r="R809" i="1"/>
  <c r="S809" i="1" s="1"/>
  <c r="P610" i="1"/>
  <c r="Q728" i="1"/>
  <c r="R551" i="1"/>
  <c r="S551" i="1" s="1"/>
  <c r="P459" i="1"/>
  <c r="O472" i="1"/>
  <c r="P613" i="1"/>
  <c r="P374" i="1"/>
  <c r="O424" i="1"/>
  <c r="Q647" i="1"/>
  <c r="Q372" i="1"/>
  <c r="P341" i="1"/>
  <c r="O452" i="1"/>
  <c r="P362" i="1"/>
  <c r="O435" i="1"/>
  <c r="O396" i="1"/>
  <c r="R271" i="1"/>
  <c r="S271" i="1" s="1"/>
  <c r="O245" i="1"/>
  <c r="O304" i="1"/>
  <c r="P698" i="1"/>
  <c r="P657" i="1"/>
  <c r="Q764" i="1"/>
  <c r="O617" i="1"/>
  <c r="P483" i="1"/>
  <c r="O759" i="1"/>
  <c r="P706" i="1"/>
  <c r="P695" i="1"/>
  <c r="R613" i="1"/>
  <c r="S613" i="1" s="1"/>
  <c r="Q612" i="1"/>
  <c r="O359" i="1"/>
  <c r="P400" i="1"/>
  <c r="Q447" i="1"/>
  <c r="R714" i="1"/>
  <c r="S714" i="1" s="1"/>
  <c r="O564" i="1"/>
  <c r="P835" i="1"/>
  <c r="P672" i="1"/>
  <c r="R579" i="1"/>
  <c r="S579" i="1" s="1"/>
  <c r="O589" i="1"/>
  <c r="Q713" i="1"/>
  <c r="R265" i="1"/>
  <c r="S265" i="1" s="1"/>
  <c r="R673" i="1"/>
  <c r="S673" i="1" s="1"/>
  <c r="R623" i="1"/>
  <c r="S623" i="1" s="1"/>
  <c r="Q818" i="1"/>
  <c r="O645" i="1"/>
  <c r="O535" i="1"/>
  <c r="R612" i="1"/>
  <c r="S612" i="1" s="1"/>
  <c r="O631" i="1"/>
  <c r="R342" i="1"/>
  <c r="S342" i="1" s="1"/>
  <c r="R423" i="1"/>
  <c r="S423" i="1" s="1"/>
  <c r="R567" i="1"/>
  <c r="S567" i="1" s="1"/>
  <c r="O253" i="1"/>
  <c r="R425" i="1"/>
  <c r="S425" i="1" s="1"/>
  <c r="R175" i="1"/>
  <c r="S175" i="1" s="1"/>
  <c r="R209" i="1"/>
  <c r="S209" i="1" s="1"/>
  <c r="O839" i="1"/>
  <c r="O760" i="1"/>
  <c r="O789" i="1"/>
  <c r="P671" i="1"/>
  <c r="R524" i="1"/>
  <c r="S524" i="1" s="1"/>
  <c r="R455" i="1"/>
  <c r="S455" i="1" s="1"/>
  <c r="O846" i="1"/>
  <c r="Q605" i="1"/>
  <c r="P815" i="1"/>
  <c r="R608" i="1"/>
  <c r="S608" i="1" s="1"/>
  <c r="P458" i="1"/>
  <c r="P558" i="1"/>
  <c r="R683" i="1"/>
  <c r="S683" i="1" s="1"/>
  <c r="Q195" i="1"/>
  <c r="Q758" i="1"/>
  <c r="Q803" i="1"/>
  <c r="O688" i="1"/>
  <c r="Q505" i="1"/>
  <c r="Q425" i="1"/>
  <c r="R510" i="1"/>
  <c r="S510" i="1" s="1"/>
  <c r="Q498" i="1"/>
  <c r="P217" i="1"/>
  <c r="P287" i="1"/>
  <c r="R744" i="1"/>
  <c r="S744" i="1" s="1"/>
  <c r="R824" i="1"/>
  <c r="S824" i="1" s="1"/>
  <c r="P728" i="1"/>
  <c r="P584" i="1"/>
  <c r="P389" i="1"/>
  <c r="O474" i="1"/>
  <c r="R577" i="1"/>
  <c r="S577" i="1" s="1"/>
  <c r="O333" i="1"/>
  <c r="Q239" i="1"/>
  <c r="Q362" i="1"/>
  <c r="Q349" i="1"/>
  <c r="O189" i="1"/>
  <c r="Q258" i="1"/>
  <c r="R238" i="1"/>
  <c r="S238" i="1" s="1"/>
  <c r="R458" i="1"/>
  <c r="S458" i="1" s="1"/>
  <c r="R330" i="1"/>
  <c r="S330" i="1" s="1"/>
  <c r="R722" i="1"/>
  <c r="S722" i="1" s="1"/>
  <c r="O572" i="1"/>
  <c r="P843" i="1"/>
  <c r="R709" i="1"/>
  <c r="S709" i="1" s="1"/>
  <c r="R589" i="1"/>
  <c r="S589" i="1" s="1"/>
  <c r="Q848" i="1"/>
  <c r="R730" i="1"/>
  <c r="S730" i="1" s="1"/>
  <c r="P745" i="1"/>
  <c r="O614" i="1"/>
  <c r="O623" i="1"/>
  <c r="Q343" i="1"/>
  <c r="O342" i="1"/>
  <c r="R437" i="1"/>
  <c r="S437" i="1" s="1"/>
  <c r="O753" i="1"/>
  <c r="P660" i="1"/>
  <c r="R811" i="1"/>
  <c r="S811" i="1" s="1"/>
  <c r="P612" i="1"/>
  <c r="P560" i="1"/>
  <c r="Q717" i="1"/>
  <c r="Q354" i="1"/>
  <c r="P377" i="1"/>
  <c r="R166" i="1"/>
  <c r="S166" i="1" s="1"/>
  <c r="Q851" i="1"/>
  <c r="P347" i="1"/>
  <c r="P275" i="1"/>
  <c r="P294" i="1"/>
  <c r="O259" i="1"/>
  <c r="P232" i="1"/>
  <c r="O191" i="1"/>
  <c r="P703" i="1"/>
  <c r="O510" i="1"/>
  <c r="Q207" i="1"/>
  <c r="O331" i="1"/>
  <c r="Q471" i="1"/>
  <c r="R222" i="1"/>
  <c r="S222" i="1" s="1"/>
  <c r="Q846" i="1"/>
  <c r="R812" i="1"/>
  <c r="S812" i="1" s="1"/>
  <c r="O706" i="1"/>
  <c r="Q584" i="1"/>
  <c r="P343" i="1"/>
  <c r="R735" i="1"/>
  <c r="S735" i="1" s="1"/>
  <c r="O584" i="1"/>
  <c r="Q798" i="1"/>
  <c r="P516" i="1"/>
  <c r="R484" i="1"/>
  <c r="S484" i="1" s="1"/>
  <c r="R629" i="1"/>
  <c r="S629" i="1" s="1"/>
  <c r="P697" i="1"/>
  <c r="O293" i="1"/>
  <c r="R781" i="1"/>
  <c r="S781" i="1" s="1"/>
  <c r="R850" i="1"/>
  <c r="S850" i="1" s="1"/>
  <c r="P748" i="1"/>
  <c r="P565" i="1"/>
  <c r="Q431" i="1"/>
  <c r="R563" i="1"/>
  <c r="S563" i="1" s="1"/>
  <c r="Q547" i="1"/>
  <c r="P319" i="1"/>
  <c r="O368" i="1"/>
  <c r="Q808" i="1"/>
  <c r="O829" i="1"/>
  <c r="P759" i="1"/>
  <c r="P510" i="1"/>
  <c r="Q395" i="1"/>
  <c r="P527" i="1"/>
  <c r="O503" i="1"/>
  <c r="R275" i="1"/>
  <c r="S275" i="1" s="1"/>
  <c r="Q296" i="1"/>
  <c r="P523" i="1"/>
  <c r="O376" i="1"/>
  <c r="Q284" i="1"/>
  <c r="O324" i="1"/>
  <c r="R221" i="1"/>
  <c r="S221" i="1" s="1"/>
  <c r="P191" i="1"/>
  <c r="R334" i="1"/>
  <c r="S334" i="1" s="1"/>
  <c r="Q194" i="1"/>
  <c r="Q181" i="1"/>
  <c r="O236" i="1"/>
  <c r="O834" i="1"/>
  <c r="Q593" i="1"/>
  <c r="P803" i="1"/>
  <c r="Q673" i="1"/>
  <c r="P446" i="1"/>
  <c r="P761" i="1"/>
  <c r="P684" i="1"/>
  <c r="O684" i="1"/>
  <c r="P635" i="1"/>
  <c r="R550" i="1"/>
  <c r="S550" i="1" s="1"/>
  <c r="P276" i="1"/>
  <c r="Q454" i="1"/>
  <c r="O459" i="1"/>
  <c r="R723" i="1"/>
  <c r="S723" i="1" s="1"/>
  <c r="O685" i="1"/>
  <c r="O788" i="1"/>
  <c r="R667" i="1"/>
  <c r="S667" i="1" s="1"/>
  <c r="O507" i="1"/>
  <c r="R642" i="1"/>
  <c r="S642" i="1" s="1"/>
  <c r="R651" i="1"/>
  <c r="S651" i="1" s="1"/>
  <c r="P295" i="1"/>
  <c r="R499" i="1"/>
  <c r="S499" i="1" s="1"/>
  <c r="P682" i="1"/>
  <c r="P645" i="1"/>
  <c r="Q787" i="1"/>
  <c r="O593" i="1"/>
  <c r="P471" i="1"/>
  <c r="Q573" i="1"/>
  <c r="O579" i="1"/>
  <c r="Q246" i="1"/>
  <c r="Q404" i="1"/>
  <c r="O447" i="1"/>
  <c r="Q460" i="1"/>
  <c r="P388" i="1"/>
  <c r="P361" i="1"/>
  <c r="R199" i="1"/>
  <c r="S199" i="1" s="1"/>
  <c r="R810" i="1"/>
  <c r="S810" i="1" s="1"/>
  <c r="P742" i="1"/>
  <c r="R747" i="1"/>
  <c r="S747" i="1" s="1"/>
  <c r="O654" i="1"/>
  <c r="R527" i="1"/>
  <c r="S527" i="1" s="1"/>
  <c r="O391" i="1"/>
  <c r="R817" i="1"/>
  <c r="S817" i="1" s="1"/>
  <c r="O542" i="1"/>
  <c r="Q736" i="1"/>
  <c r="P568" i="1"/>
  <c r="Q467" i="1"/>
  <c r="O480" i="1"/>
  <c r="O553" i="1"/>
  <c r="R848" i="1"/>
  <c r="S848" i="1" s="1"/>
  <c r="P797" i="1"/>
  <c r="O813" i="1"/>
  <c r="O700" i="1"/>
  <c r="R548" i="1"/>
  <c r="S548" i="1" s="1"/>
  <c r="R486" i="1"/>
  <c r="S486" i="1" s="1"/>
  <c r="R478" i="1"/>
  <c r="S478" i="1" s="1"/>
  <c r="Q541" i="1"/>
  <c r="R302" i="1"/>
  <c r="S302" i="1" s="1"/>
  <c r="P202" i="1"/>
  <c r="O827" i="1"/>
  <c r="Q746" i="1"/>
  <c r="O777" i="1"/>
  <c r="Q719" i="1"/>
  <c r="Q512" i="1"/>
  <c r="R443" i="1"/>
  <c r="S443" i="1" s="1"/>
  <c r="O437" i="1"/>
  <c r="P505" i="1"/>
  <c r="O263" i="1"/>
  <c r="P166" i="1"/>
  <c r="R656" i="1"/>
  <c r="S656" i="1" s="1"/>
  <c r="O198" i="1"/>
  <c r="R376" i="1"/>
  <c r="S376" i="1" s="1"/>
  <c r="R180" i="1"/>
  <c r="S180" i="1" s="1"/>
  <c r="R300" i="1"/>
  <c r="S300" i="1" s="1"/>
  <c r="Q202" i="1"/>
  <c r="Q352" i="1"/>
  <c r="O699" i="1"/>
  <c r="R695" i="1"/>
  <c r="S695" i="1" s="1"/>
  <c r="O796" i="1"/>
  <c r="Q630" i="1"/>
  <c r="O515" i="1"/>
  <c r="Q767" i="1"/>
  <c r="Q712" i="1"/>
  <c r="O727" i="1"/>
  <c r="R666" i="1"/>
  <c r="S666" i="1" s="1"/>
  <c r="Q679" i="1"/>
  <c r="R258" i="1"/>
  <c r="S258" i="1" s="1"/>
  <c r="P432" i="1"/>
  <c r="R373" i="1"/>
  <c r="S373" i="1" s="1"/>
  <c r="Q689" i="1"/>
  <c r="O596" i="1"/>
  <c r="Q810" i="1"/>
  <c r="P528" i="1"/>
  <c r="R496" i="1"/>
  <c r="S496" i="1" s="1"/>
  <c r="R653" i="1"/>
  <c r="S653" i="1" s="1"/>
  <c r="P372" i="1"/>
  <c r="P314" i="1"/>
  <c r="O762" i="1"/>
  <c r="R363" i="1"/>
  <c r="S363" i="1" s="1"/>
  <c r="R305" i="1"/>
  <c r="S305" i="1" s="1"/>
  <c r="Q329" i="1"/>
  <c r="Q166" i="1"/>
  <c r="Q229" i="1"/>
  <c r="P638" i="1"/>
  <c r="R461" i="1"/>
  <c r="S461" i="1" s="1"/>
  <c r="Q197" i="1"/>
  <c r="R261" i="1"/>
  <c r="S261" i="1" s="1"/>
  <c r="O605" i="1"/>
  <c r="Q436" i="1"/>
  <c r="P357" i="1"/>
  <c r="R467" i="1"/>
  <c r="S467" i="1" s="1"/>
  <c r="O624" i="1"/>
  <c r="P731" i="1"/>
  <c r="Q636" i="1"/>
  <c r="R835" i="1"/>
  <c r="S835" i="1" s="1"/>
  <c r="R560" i="1"/>
  <c r="S560" i="1" s="1"/>
  <c r="R598" i="1"/>
  <c r="S598" i="1" s="1"/>
  <c r="R806" i="1"/>
  <c r="S806" i="1" s="1"/>
  <c r="P738" i="1"/>
  <c r="R743" i="1"/>
  <c r="S743" i="1" s="1"/>
  <c r="O650" i="1"/>
  <c r="R519" i="1"/>
  <c r="S519" i="1" s="1"/>
  <c r="O387" i="1"/>
  <c r="O454" i="1"/>
  <c r="R500" i="1"/>
  <c r="S500" i="1" s="1"/>
  <c r="Q782" i="1"/>
  <c r="Q699" i="1"/>
  <c r="Q700" i="1"/>
  <c r="P647" i="1"/>
  <c r="P577" i="1"/>
  <c r="P288" i="1"/>
  <c r="Q466" i="1"/>
  <c r="R531" i="1"/>
  <c r="S531" i="1" s="1"/>
  <c r="P278" i="1"/>
  <c r="Q735" i="1"/>
  <c r="O660" i="1"/>
  <c r="O852" i="1"/>
  <c r="Q611" i="1"/>
  <c r="R518" i="1"/>
  <c r="S518" i="1" s="1"/>
  <c r="Q252" i="1"/>
  <c r="R430" i="1"/>
  <c r="S430" i="1" s="1"/>
  <c r="P411" i="1"/>
  <c r="O242" i="1"/>
  <c r="P187" i="1"/>
  <c r="Q201" i="1"/>
  <c r="O256" i="1"/>
  <c r="R244" i="1"/>
  <c r="S244" i="1" s="1"/>
  <c r="Q320" i="1"/>
  <c r="O410" i="1"/>
  <c r="R381" i="1"/>
  <c r="S381" i="1" s="1"/>
  <c r="O201" i="1"/>
  <c r="R274" i="1"/>
  <c r="S274" i="1" s="1"/>
  <c r="Q771" i="1"/>
  <c r="Q720" i="1"/>
  <c r="O731" i="1"/>
  <c r="Q554" i="1"/>
  <c r="O689" i="1"/>
  <c r="R262" i="1"/>
  <c r="S262" i="1" s="1"/>
  <c r="O778" i="1"/>
  <c r="Q833" i="1"/>
  <c r="P711" i="1"/>
  <c r="R525" i="1"/>
  <c r="S525" i="1" s="1"/>
  <c r="Q445" i="1"/>
  <c r="P530" i="1"/>
  <c r="Q518" i="1"/>
  <c r="R842" i="1"/>
  <c r="S842" i="1" s="1"/>
  <c r="R700" i="1"/>
  <c r="S700" i="1" s="1"/>
  <c r="P786" i="1"/>
  <c r="P642" i="1"/>
  <c r="Q626" i="1"/>
  <c r="Q303" i="1"/>
  <c r="O370" i="1"/>
  <c r="R465" i="1"/>
  <c r="S465" i="1" s="1"/>
  <c r="P242" i="1"/>
  <c r="Q832" i="1"/>
  <c r="P721" i="1"/>
  <c r="P737" i="1"/>
  <c r="O606" i="1"/>
  <c r="O607" i="1"/>
  <c r="P326" i="1"/>
  <c r="O334" i="1"/>
  <c r="P429" i="1"/>
  <c r="O206" i="1"/>
  <c r="P403" i="1"/>
  <c r="R245" i="1"/>
  <c r="S245" i="1" s="1"/>
  <c r="O713" i="1"/>
  <c r="O620" i="1"/>
  <c r="P771" i="1"/>
  <c r="Q552" i="1"/>
  <c r="O520" i="1"/>
  <c r="Q805" i="1"/>
  <c r="O720" i="1"/>
  <c r="Q745" i="1"/>
  <c r="P662" i="1"/>
  <c r="O643" i="1"/>
  <c r="R323" i="1"/>
  <c r="S323" i="1" s="1"/>
  <c r="Q390" i="1"/>
  <c r="R412" i="1"/>
  <c r="S412" i="1" s="1"/>
  <c r="R755" i="1"/>
  <c r="S755" i="1" s="1"/>
  <c r="O632" i="1"/>
  <c r="O824" i="1"/>
  <c r="P597" i="1"/>
  <c r="P489" i="1"/>
  <c r="R224" i="1"/>
  <c r="S224" i="1" s="1"/>
  <c r="O402" i="1"/>
  <c r="P480" i="1"/>
  <c r="R214" i="1"/>
  <c r="S214" i="1" s="1"/>
  <c r="O769" i="1"/>
  <c r="P619" i="1"/>
  <c r="R823" i="1"/>
  <c r="S823" i="1" s="1"/>
  <c r="Q548" i="1"/>
  <c r="Q575" i="1"/>
  <c r="R701" i="1"/>
  <c r="S701" i="1" s="1"/>
  <c r="Q366" i="1"/>
  <c r="O401" i="1"/>
  <c r="R178" i="1"/>
  <c r="S178" i="1" s="1"/>
  <c r="Q271" i="1"/>
  <c r="P192" i="1"/>
  <c r="O248" i="1"/>
  <c r="Q211" i="1"/>
  <c r="O571" i="1"/>
  <c r="O218" i="1"/>
  <c r="R388" i="1"/>
  <c r="S388" i="1" s="1"/>
  <c r="R192" i="1"/>
  <c r="S192" i="1" s="1"/>
  <c r="P810" i="1"/>
  <c r="P673" i="1"/>
  <c r="R724" i="1"/>
  <c r="S724" i="1" s="1"/>
  <c r="Q674" i="1"/>
  <c r="Q557" i="1"/>
  <c r="O318" i="1"/>
  <c r="P817" i="1"/>
  <c r="Q850" i="1"/>
  <c r="P720" i="1"/>
  <c r="Q576" i="1"/>
  <c r="P381" i="1"/>
  <c r="P537" i="1"/>
  <c r="P567" i="1"/>
  <c r="O795" i="1"/>
  <c r="R690" i="1"/>
  <c r="S690" i="1" s="1"/>
  <c r="P755" i="1"/>
  <c r="O578" i="1"/>
  <c r="Q667" i="1"/>
  <c r="Q286" i="1"/>
  <c r="P460" i="1"/>
  <c r="Q401" i="1"/>
  <c r="O178" i="1"/>
  <c r="Q759" i="1"/>
  <c r="R698" i="1"/>
  <c r="S698" i="1" s="1"/>
  <c r="O719" i="1"/>
  <c r="Q649" i="1"/>
  <c r="R660" i="1"/>
  <c r="S660" i="1" s="1"/>
  <c r="R249" i="1"/>
  <c r="S249" i="1" s="1"/>
  <c r="P424" i="1"/>
  <c r="R365" i="1"/>
  <c r="S365" i="1" s="1"/>
  <c r="P193" i="1"/>
  <c r="Q262" i="1"/>
  <c r="O319" i="1"/>
  <c r="Q226" i="1"/>
  <c r="R172" i="1"/>
  <c r="S172" i="1" s="1"/>
  <c r="O486" i="1"/>
  <c r="P842" i="1"/>
  <c r="Q789" i="1"/>
  <c r="Q757" i="1"/>
  <c r="O687" i="1"/>
  <c r="Q492" i="1"/>
  <c r="O423" i="1"/>
  <c r="O814" i="1"/>
  <c r="Q577" i="1"/>
  <c r="P775" i="1"/>
  <c r="R630" i="1"/>
  <c r="S630" i="1" s="1"/>
  <c r="O426" i="1"/>
  <c r="O512" i="1"/>
  <c r="Q616" i="1"/>
  <c r="O188" i="1"/>
  <c r="R748" i="1"/>
  <c r="S748" i="1" s="1"/>
  <c r="R828" i="1"/>
  <c r="S828" i="1" s="1"/>
  <c r="P700" i="1"/>
  <c r="P590" i="1"/>
  <c r="P393" i="1"/>
  <c r="O478" i="1"/>
  <c r="R581" i="1"/>
  <c r="S581" i="1" s="1"/>
  <c r="O341" i="1"/>
  <c r="Q245" i="1"/>
  <c r="P852" i="1"/>
  <c r="P793" i="1"/>
  <c r="O809" i="1"/>
  <c r="Q695" i="1"/>
  <c r="R544" i="1"/>
  <c r="S544" i="1" s="1"/>
  <c r="R482" i="1"/>
  <c r="S482" i="1" s="1"/>
  <c r="R470" i="1"/>
  <c r="S470" i="1" s="1"/>
  <c r="Q537" i="1"/>
  <c r="P297" i="1"/>
  <c r="P198" i="1"/>
  <c r="O655" i="1"/>
  <c r="P262" i="1"/>
  <c r="P169" i="1"/>
  <c r="Q215" i="1"/>
  <c r="O320" i="1"/>
  <c r="O228" i="1"/>
  <c r="O513" i="1"/>
  <c r="Q814" i="1"/>
  <c r="R796" i="1"/>
  <c r="S796" i="1" s="1"/>
  <c r="Q690" i="1"/>
  <c r="Q561" i="1"/>
  <c r="P525" i="1"/>
  <c r="R718" i="1"/>
  <c r="S718" i="1" s="1"/>
  <c r="O568" i="1"/>
  <c r="P839" i="1"/>
  <c r="O690" i="1"/>
  <c r="R583" i="1"/>
  <c r="S583" i="1" s="1"/>
  <c r="O597" i="1"/>
  <c r="P664" i="1"/>
  <c r="P271" i="1"/>
  <c r="Q843" i="1"/>
  <c r="O849" i="1"/>
  <c r="P732" i="1"/>
  <c r="Q535" i="1"/>
  <c r="Q415" i="1"/>
  <c r="P547" i="1"/>
  <c r="R526" i="1"/>
  <c r="S526" i="1" s="1"/>
  <c r="P296" i="1"/>
  <c r="O336" i="1"/>
  <c r="Q792" i="1"/>
  <c r="P848" i="1"/>
  <c r="O742" i="1"/>
  <c r="P494" i="1"/>
  <c r="P379" i="1"/>
  <c r="R511" i="1"/>
  <c r="S511" i="1" s="1"/>
  <c r="R487" i="1"/>
  <c r="S487" i="1" s="1"/>
  <c r="P259" i="1"/>
  <c r="Q332" i="1"/>
  <c r="R573" i="1"/>
  <c r="S573" i="1" s="1"/>
  <c r="Q312" i="1"/>
  <c r="R263" i="1"/>
  <c r="S263" i="1" s="1"/>
  <c r="Q292" i="1"/>
  <c r="R189" i="1"/>
  <c r="S189" i="1" s="1"/>
  <c r="O357" i="1"/>
  <c r="P285" i="1"/>
  <c r="O329" i="1"/>
  <c r="R251" i="1"/>
  <c r="S251" i="1" s="1"/>
  <c r="Q755" i="1"/>
  <c r="P726" i="1"/>
  <c r="O715" i="1"/>
  <c r="Q641" i="1"/>
  <c r="R652" i="1"/>
  <c r="S652" i="1" s="1"/>
  <c r="R237" i="1"/>
  <c r="S237" i="1" s="1"/>
  <c r="Q762" i="1"/>
  <c r="Q807" i="1"/>
  <c r="P692" i="1"/>
  <c r="O509" i="1"/>
  <c r="O429" i="1"/>
  <c r="P514" i="1"/>
  <c r="O502" i="1"/>
  <c r="R826" i="1"/>
  <c r="S826" i="1" s="1"/>
  <c r="Q684" i="1"/>
  <c r="P758" i="1"/>
  <c r="P626" i="1"/>
  <c r="R647" i="1"/>
  <c r="S647" i="1" s="1"/>
  <c r="Q367" i="1"/>
  <c r="O354" i="1"/>
  <c r="R449" i="1"/>
  <c r="S449" i="1" s="1"/>
  <c r="O226" i="1"/>
  <c r="O807" i="1"/>
  <c r="P705" i="1"/>
  <c r="P773" i="1"/>
  <c r="O590" i="1"/>
  <c r="O575" i="1"/>
  <c r="O301" i="1"/>
  <c r="R476" i="1"/>
  <c r="S476" i="1" s="1"/>
  <c r="Q413" i="1"/>
  <c r="O190" i="1"/>
  <c r="O393" i="1"/>
  <c r="R215" i="1"/>
  <c r="S215" i="1" s="1"/>
  <c r="Q204" i="1"/>
  <c r="P290" i="1"/>
  <c r="P574" i="1"/>
  <c r="O416" i="1"/>
  <c r="R303" i="1"/>
  <c r="S303" i="1" s="1"/>
  <c r="Q773" i="1"/>
  <c r="P850" i="1"/>
  <c r="P740" i="1"/>
  <c r="R546" i="1"/>
  <c r="S546" i="1" s="1"/>
  <c r="Q423" i="1"/>
  <c r="O758" i="1"/>
  <c r="Q664" i="1"/>
  <c r="R815" i="1"/>
  <c r="S815" i="1" s="1"/>
  <c r="Q540" i="1"/>
  <c r="R564" i="1"/>
  <c r="S564" i="1" s="1"/>
  <c r="P666" i="1"/>
  <c r="Q358" i="1"/>
  <c r="O385" i="1"/>
  <c r="O826" i="1"/>
  <c r="P601" i="1"/>
  <c r="P795" i="1"/>
  <c r="R654" i="1"/>
  <c r="S654" i="1" s="1"/>
  <c r="P438" i="1"/>
  <c r="Q527" i="1"/>
  <c r="R640" i="1"/>
  <c r="S640" i="1" s="1"/>
  <c r="Q175" i="1"/>
  <c r="P410" i="1"/>
  <c r="P816" i="1"/>
  <c r="P602" i="1"/>
  <c r="O465" i="1"/>
  <c r="O192" i="1"/>
  <c r="Q443" i="1"/>
  <c r="R517" i="1"/>
  <c r="S517" i="1" s="1"/>
  <c r="R241" i="1"/>
  <c r="S241" i="1" s="1"/>
  <c r="Q249" i="1"/>
  <c r="P240" i="1"/>
  <c r="O444" i="1"/>
  <c r="Q180" i="1"/>
  <c r="Q363" i="1"/>
  <c r="R778" i="1"/>
  <c r="S778" i="1" s="1"/>
  <c r="R756" i="1"/>
  <c r="S756" i="1" s="1"/>
  <c r="P796" i="1"/>
  <c r="R664" i="1"/>
  <c r="S664" i="1" s="1"/>
  <c r="P668" i="1"/>
  <c r="R359" i="1"/>
  <c r="S359" i="1" s="1"/>
  <c r="R785" i="1"/>
  <c r="S785" i="1" s="1"/>
  <c r="R854" i="1"/>
  <c r="S854" i="1" s="1"/>
  <c r="P752" i="1"/>
  <c r="R571" i="1"/>
  <c r="S571" i="1" s="1"/>
  <c r="P435" i="1"/>
  <c r="R568" i="1"/>
  <c r="S568" i="1" s="1"/>
  <c r="P557" i="1"/>
  <c r="O831" i="1"/>
  <c r="Q750" i="1"/>
  <c r="O781" i="1"/>
  <c r="Q727" i="1"/>
  <c r="R516" i="1"/>
  <c r="S516" i="1" s="1"/>
  <c r="R447" i="1"/>
  <c r="S447" i="1" s="1"/>
  <c r="O441" i="1"/>
  <c r="R509" i="1"/>
  <c r="S509" i="1" s="1"/>
  <c r="Q267" i="1"/>
  <c r="P170" i="1"/>
  <c r="P830" i="1"/>
  <c r="O765" i="1"/>
  <c r="O773" i="1"/>
  <c r="O674" i="1"/>
  <c r="Q480" i="1"/>
  <c r="O411" i="1"/>
  <c r="P511" i="1"/>
  <c r="R473" i="1"/>
  <c r="S473" i="1" s="1"/>
  <c r="O231" i="1"/>
  <c r="R385" i="1"/>
  <c r="S385" i="1" s="1"/>
  <c r="Q499" i="1"/>
  <c r="R372" i="1"/>
  <c r="S372" i="1" s="1"/>
  <c r="P315" i="1"/>
  <c r="R399" i="1"/>
  <c r="S399" i="1" s="1"/>
  <c r="Q357" i="1"/>
  <c r="O439" i="1"/>
  <c r="Q444" i="1"/>
  <c r="O273" i="1"/>
  <c r="Q783" i="1"/>
  <c r="Q795" i="1"/>
  <c r="R678" i="1"/>
  <c r="S678" i="1" s="1"/>
  <c r="Q497" i="1"/>
  <c r="P417" i="1"/>
  <c r="R727" i="1"/>
  <c r="S727" i="1" s="1"/>
  <c r="P690" i="1"/>
  <c r="O792" i="1"/>
  <c r="P620" i="1"/>
  <c r="Q511" i="1"/>
  <c r="R650" i="1"/>
  <c r="S650" i="1" s="1"/>
  <c r="R659" i="1"/>
  <c r="S659" i="1" s="1"/>
  <c r="O302" i="1"/>
  <c r="Q855" i="1"/>
  <c r="P820" i="1"/>
  <c r="O714" i="1"/>
  <c r="P599" i="1"/>
  <c r="P351" i="1"/>
  <c r="Q483" i="1"/>
  <c r="R586" i="1"/>
  <c r="S586" i="1" s="1"/>
  <c r="P231" i="1"/>
  <c r="Q280" i="1"/>
  <c r="O802" i="1"/>
  <c r="R784" i="1"/>
  <c r="S784" i="1" s="1"/>
  <c r="R736" i="1"/>
  <c r="S736" i="1" s="1"/>
  <c r="R549" i="1"/>
  <c r="S549" i="1" s="1"/>
  <c r="O469" i="1"/>
  <c r="Q555" i="1"/>
  <c r="Q542" i="1"/>
  <c r="P195" i="1"/>
  <c r="O371" i="1"/>
  <c r="Q410" i="1"/>
  <c r="O294" i="1"/>
  <c r="P291" i="1"/>
  <c r="R250" i="1"/>
  <c r="S250" i="1" s="1"/>
  <c r="R310" i="1"/>
  <c r="S310" i="1" s="1"/>
  <c r="Q337" i="1"/>
  <c r="O195" i="1"/>
  <c r="P794" i="1"/>
  <c r="Q715" i="1"/>
  <c r="R708" i="1"/>
  <c r="S708" i="1" s="1"/>
  <c r="P655" i="1"/>
  <c r="R599" i="1"/>
  <c r="S599" i="1" s="1"/>
  <c r="R852" i="1"/>
  <c r="S852" i="1" s="1"/>
  <c r="P801" i="1"/>
  <c r="Q820" i="1"/>
  <c r="P704" i="1"/>
  <c r="P553" i="1"/>
  <c r="R490" i="1"/>
  <c r="S490" i="1" s="1"/>
  <c r="Q501" i="1"/>
  <c r="Q545" i="1"/>
  <c r="O779" i="1"/>
  <c r="R672" i="1"/>
  <c r="S672" i="1" s="1"/>
  <c r="O739" i="1"/>
  <c r="Q562" i="1"/>
  <c r="R614" i="1"/>
  <c r="S614" i="1" s="1"/>
  <c r="O270" i="1"/>
  <c r="P444" i="1"/>
  <c r="Q385" i="1"/>
  <c r="R239" i="1"/>
  <c r="S239" i="1" s="1"/>
  <c r="R770" i="1"/>
  <c r="S770" i="1" s="1"/>
  <c r="P714" i="1"/>
  <c r="O703" i="1"/>
  <c r="R621" i="1"/>
  <c r="S621" i="1" s="1"/>
  <c r="R628" i="1"/>
  <c r="S628" i="1" s="1"/>
  <c r="O180" i="1"/>
  <c r="P408" i="1"/>
  <c r="R349" i="1"/>
  <c r="S349" i="1" s="1"/>
  <c r="R356" i="1"/>
  <c r="S356" i="1" s="1"/>
  <c r="Q183" i="1"/>
  <c r="O300" i="1"/>
  <c r="R191" i="1"/>
  <c r="S191" i="1" s="1"/>
  <c r="R391" i="1"/>
  <c r="S391" i="1" s="1"/>
  <c r="O449" i="1"/>
  <c r="R246" i="1"/>
  <c r="S246" i="1" s="1"/>
  <c r="R338" i="1"/>
  <c r="S338" i="1" s="1"/>
  <c r="P829" i="1"/>
  <c r="P828" i="1"/>
  <c r="O722" i="1"/>
  <c r="Q474" i="1"/>
  <c r="P359" i="1"/>
  <c r="O693" i="1"/>
  <c r="O600" i="1"/>
  <c r="Q815" i="1"/>
  <c r="P532" i="1"/>
  <c r="P500" i="1"/>
  <c r="R661" i="1"/>
  <c r="S661" i="1" s="1"/>
  <c r="Q294" i="1"/>
  <c r="Q324" i="1"/>
  <c r="R797" i="1"/>
  <c r="S797" i="1" s="1"/>
  <c r="P592" i="1"/>
  <c r="R767" i="1"/>
  <c r="S767" i="1" s="1"/>
  <c r="R603" i="1"/>
  <c r="S603" i="1" s="1"/>
  <c r="P447" i="1"/>
  <c r="P587" i="1"/>
  <c r="R580" i="1"/>
  <c r="S580" i="1" s="1"/>
  <c r="P350" i="1"/>
  <c r="O400" i="1"/>
  <c r="P800" i="1"/>
  <c r="P430" i="1"/>
  <c r="Q533" i="1"/>
  <c r="O518" i="1"/>
  <c r="P461" i="1"/>
  <c r="Q177" i="1"/>
  <c r="P180" i="1"/>
  <c r="P618" i="1"/>
  <c r="R197" i="1"/>
  <c r="S197" i="1" s="1"/>
  <c r="R604" i="1"/>
  <c r="S604" i="1" s="1"/>
  <c r="P267" i="1"/>
  <c r="O232" i="1"/>
  <c r="Q233" i="1"/>
  <c r="P676" i="1"/>
  <c r="Q278" i="1"/>
  <c r="P331" i="1"/>
  <c r="Q221" i="1"/>
  <c r="R775" i="1"/>
  <c r="S775" i="1" s="1"/>
  <c r="O850" i="1"/>
  <c r="Q609" i="1"/>
  <c r="P819" i="1"/>
  <c r="R616" i="1"/>
  <c r="S616" i="1" s="1"/>
  <c r="P462" i="1"/>
  <c r="Q790" i="1"/>
  <c r="Q707" i="1"/>
  <c r="R704" i="1"/>
  <c r="S704" i="1" s="1"/>
  <c r="P651" i="1"/>
  <c r="R584" i="1"/>
  <c r="S584" i="1" s="1"/>
  <c r="R292" i="1"/>
  <c r="S292" i="1" s="1"/>
  <c r="Q475" i="1"/>
  <c r="R337" i="1"/>
  <c r="S337" i="1" s="1"/>
  <c r="Q714" i="1"/>
  <c r="R611" i="1"/>
  <c r="S611" i="1" s="1"/>
  <c r="O804" i="1"/>
  <c r="Q662" i="1"/>
  <c r="O523" i="1"/>
  <c r="Q677" i="1"/>
  <c r="Q634" i="1"/>
  <c r="R321" i="1"/>
  <c r="S321" i="1" s="1"/>
  <c r="R703" i="1"/>
  <c r="S703" i="1" s="1"/>
  <c r="P661" i="1"/>
  <c r="Q768" i="1"/>
  <c r="O625" i="1"/>
  <c r="P487" i="1"/>
  <c r="Q602" i="1"/>
  <c r="O611" i="1"/>
  <c r="O267" i="1"/>
  <c r="Q469" i="1"/>
  <c r="R523" i="1"/>
  <c r="S523" i="1" s="1"/>
  <c r="Q451" i="1"/>
  <c r="R426" i="1"/>
  <c r="S426" i="1" s="1"/>
  <c r="P496" i="1"/>
  <c r="R236" i="1"/>
  <c r="S236" i="1" s="1"/>
  <c r="Q216" i="1"/>
  <c r="Q697" i="1"/>
  <c r="O604" i="1"/>
  <c r="Q823" i="1"/>
  <c r="P536" i="1"/>
  <c r="R504" i="1"/>
  <c r="S504" i="1" s="1"/>
  <c r="R846" i="1"/>
  <c r="S846" i="1" s="1"/>
  <c r="O704" i="1"/>
  <c r="Q729" i="1"/>
  <c r="P646" i="1"/>
  <c r="Q642" i="1"/>
  <c r="Q307" i="1"/>
  <c r="O374" i="1"/>
  <c r="P470" i="1"/>
  <c r="P739" i="1"/>
  <c r="Q652" i="1"/>
  <c r="R843" i="1"/>
  <c r="S843" i="1" s="1"/>
  <c r="Q569" i="1"/>
  <c r="P473" i="1"/>
  <c r="R208" i="1"/>
  <c r="S208" i="1" s="1"/>
  <c r="O386" i="1"/>
  <c r="P441" i="1"/>
  <c r="R198" i="1"/>
  <c r="S198" i="1" s="1"/>
  <c r="O749" i="1"/>
  <c r="P656" i="1"/>
  <c r="R807" i="1"/>
  <c r="S807" i="1" s="1"/>
  <c r="P608" i="1"/>
  <c r="R556" i="1"/>
  <c r="S556" i="1" s="1"/>
  <c r="Q701" i="1"/>
  <c r="Q350" i="1"/>
  <c r="P369" i="1"/>
  <c r="R240" i="1"/>
  <c r="S240" i="1" s="1"/>
  <c r="O239" i="1"/>
  <c r="P176" i="1"/>
  <c r="P200" i="1"/>
  <c r="Q182" i="1"/>
  <c r="Q624" i="1"/>
  <c r="O186" i="1"/>
  <c r="P370" i="1"/>
  <c r="R176" i="1"/>
  <c r="S176" i="1" s="1"/>
  <c r="O798" i="1"/>
  <c r="R780" i="1"/>
  <c r="S780" i="1" s="1"/>
  <c r="R732" i="1"/>
  <c r="S732" i="1" s="1"/>
  <c r="R545" i="1"/>
  <c r="S545" i="1" s="1"/>
  <c r="Q465" i="1"/>
  <c r="R702" i="1"/>
  <c r="S702" i="1" s="1"/>
  <c r="O552" i="1"/>
  <c r="P823" i="1"/>
  <c r="O695" i="1"/>
  <c r="Q564" i="1"/>
  <c r="O565" i="1"/>
  <c r="O679" i="1"/>
  <c r="R247" i="1"/>
  <c r="S247" i="1" s="1"/>
  <c r="Q812" i="1"/>
  <c r="O833" i="1"/>
  <c r="R764" i="1"/>
  <c r="S764" i="1" s="1"/>
  <c r="R514" i="1"/>
  <c r="S514" i="1" s="1"/>
  <c r="Q399" i="1"/>
  <c r="P531" i="1"/>
  <c r="Q507" i="1"/>
  <c r="R279" i="1"/>
  <c r="S279" i="1" s="1"/>
  <c r="Q304" i="1"/>
  <c r="P833" i="1"/>
  <c r="P832" i="1"/>
  <c r="O726" i="1"/>
  <c r="Q478" i="1"/>
  <c r="P363" i="1"/>
  <c r="R495" i="1"/>
  <c r="S495" i="1" s="1"/>
  <c r="R471" i="1"/>
  <c r="S471" i="1" s="1"/>
  <c r="P243" i="1"/>
  <c r="P298" i="1"/>
  <c r="R502" i="1"/>
  <c r="S502" i="1" s="1"/>
  <c r="O313" i="1"/>
  <c r="R211" i="1"/>
  <c r="S211" i="1" s="1"/>
  <c r="Q328" i="1"/>
  <c r="R228" i="1"/>
  <c r="S228" i="1" s="1"/>
  <c r="O243" i="1"/>
  <c r="Q242" i="1"/>
  <c r="O292" i="1"/>
  <c r="P747" i="1"/>
  <c r="Q416" i="1"/>
  <c r="R803" i="1"/>
  <c r="S803" i="1" s="1"/>
  <c r="O752" i="1"/>
  <c r="R355" i="1"/>
  <c r="S355" i="1" s="1"/>
  <c r="O664" i="1"/>
  <c r="Q256" i="1"/>
  <c r="O246" i="1"/>
  <c r="P589" i="1"/>
  <c r="P465" i="1"/>
  <c r="P324" i="1"/>
  <c r="P821" i="1"/>
  <c r="P650" i="1"/>
  <c r="Q311" i="1"/>
  <c r="O821" i="1"/>
  <c r="P502" i="1"/>
  <c r="P519" i="1"/>
  <c r="P818" i="1"/>
  <c r="P756" i="1"/>
  <c r="Q468" i="1"/>
  <c r="O466" i="1"/>
  <c r="O219" i="1"/>
  <c r="R782" i="1"/>
  <c r="S782" i="1" s="1"/>
  <c r="O443" i="1"/>
  <c r="P317" i="1"/>
  <c r="R417" i="1"/>
  <c r="S417" i="1" s="1"/>
  <c r="R204" i="1"/>
  <c r="S204" i="1" s="1"/>
  <c r="P208" i="1"/>
  <c r="O252" i="1"/>
  <c r="R438" i="1"/>
  <c r="S438" i="1" s="1"/>
  <c r="O408" i="1"/>
  <c r="P216" i="1"/>
  <c r="O364" i="1"/>
  <c r="O550" i="1"/>
  <c r="P456" i="1"/>
  <c r="P336" i="1"/>
  <c r="Q247" i="1"/>
  <c r="P279" i="1"/>
  <c r="O241" i="1"/>
  <c r="Q208" i="1"/>
  <c r="O845" i="1"/>
  <c r="P543" i="1"/>
  <c r="P603" i="1"/>
  <c r="P237" i="1"/>
  <c r="P313" i="1"/>
  <c r="P181" i="1"/>
  <c r="Q190" i="1"/>
  <c r="Q266" i="1"/>
  <c r="P330" i="1"/>
  <c r="R329" i="1"/>
  <c r="S329" i="1" s="1"/>
  <c r="Q318" i="1"/>
  <c r="R340" i="1"/>
  <c r="S340" i="1" s="1"/>
  <c r="Q730" i="1"/>
  <c r="R358" i="1"/>
  <c r="S358" i="1" s="1"/>
  <c r="R291" i="1"/>
  <c r="S291" i="1" s="1"/>
  <c r="Q585" i="1"/>
  <c r="Q743" i="1"/>
  <c r="O529" i="1"/>
  <c r="R707" i="1"/>
  <c r="S707" i="1" s="1"/>
  <c r="P491" i="1"/>
  <c r="R411" i="1"/>
  <c r="S411" i="1" s="1"/>
  <c r="P760" i="1"/>
  <c r="Q659" i="1"/>
  <c r="Q378" i="1"/>
  <c r="O803" i="1"/>
  <c r="P757" i="1"/>
  <c r="R414" i="1"/>
  <c r="S414" i="1" s="1"/>
  <c r="O652" i="1"/>
  <c r="Q603" i="1"/>
  <c r="Q244" i="1"/>
  <c r="P395" i="1"/>
  <c r="P649" i="1"/>
  <c r="O601" i="1"/>
  <c r="R588" i="1"/>
  <c r="S588" i="1" s="1"/>
  <c r="Q251" i="1"/>
  <c r="R634" i="1"/>
  <c r="S634" i="1" s="1"/>
  <c r="P188" i="1"/>
  <c r="R624" i="1"/>
  <c r="S624" i="1" s="1"/>
  <c r="P383" i="1"/>
  <c r="Q435" i="1"/>
  <c r="O182" i="1"/>
  <c r="R276" i="1"/>
  <c r="S276" i="1" s="1"/>
  <c r="R195" i="1"/>
  <c r="S195" i="1" s="1"/>
  <c r="Q353" i="1"/>
  <c r="O481" i="1"/>
  <c r="O776" i="1"/>
  <c r="R627" i="1"/>
  <c r="S627" i="1" s="1"/>
  <c r="Q698" i="1"/>
  <c r="R562" i="1"/>
  <c r="S562" i="1" s="1"/>
  <c r="O786" i="1"/>
  <c r="Q453" i="1"/>
  <c r="Q331" i="1"/>
  <c r="R366" i="1"/>
  <c r="S366" i="1" s="1"/>
  <c r="R243" i="1"/>
  <c r="S243" i="1" s="1"/>
  <c r="Q841" i="1"/>
  <c r="R529" i="1"/>
  <c r="S529" i="1" s="1"/>
  <c r="R681" i="1"/>
  <c r="S681" i="1" s="1"/>
  <c r="Q834" i="1"/>
  <c r="O543" i="1"/>
  <c r="O647" i="1"/>
  <c r="Q796" i="1"/>
  <c r="O746" i="1"/>
  <c r="Q383" i="1"/>
  <c r="R491" i="1"/>
  <c r="S491" i="1" s="1"/>
  <c r="P344" i="1"/>
  <c r="R853" i="1"/>
  <c r="S853" i="1" s="1"/>
  <c r="P219" i="1"/>
  <c r="P222" i="1"/>
  <c r="P735" i="1"/>
  <c r="Q665" i="1"/>
  <c r="P404" i="1"/>
  <c r="O177" i="1"/>
  <c r="R596" i="1"/>
  <c r="S596" i="1" s="1"/>
  <c r="R390" i="1"/>
  <c r="S390" i="1" s="1"/>
  <c r="P373" i="1"/>
  <c r="P406" i="1"/>
  <c r="O534" i="1"/>
  <c r="O276" i="1"/>
  <c r="O455" i="1"/>
  <c r="O442" i="1"/>
  <c r="P320" i="1"/>
  <c r="O306" i="1"/>
  <c r="P694" i="1"/>
  <c r="R400" i="1"/>
  <c r="S400" i="1" s="1"/>
  <c r="R605" i="1"/>
  <c r="S605" i="1" s="1"/>
  <c r="R415" i="1"/>
  <c r="S415" i="1" s="1"/>
  <c r="Q384" i="1"/>
  <c r="R317" i="1"/>
  <c r="S317" i="1" s="1"/>
  <c r="P607" i="1"/>
  <c r="P418" i="1"/>
  <c r="Q293" i="1"/>
  <c r="Q428" i="1"/>
  <c r="O657" i="1"/>
  <c r="R185" i="1"/>
  <c r="S185" i="1" s="1"/>
  <c r="O433" i="1"/>
  <c r="Q836" i="1"/>
  <c r="P281" i="1"/>
  <c r="R301" i="1"/>
  <c r="S301" i="1" s="1"/>
  <c r="O389" i="1"/>
  <c r="O166" i="1"/>
  <c r="P688" i="1"/>
  <c r="Q824" i="1"/>
  <c r="O599" i="1"/>
  <c r="O702" i="1"/>
  <c r="Q567" i="1"/>
  <c r="Q648" i="1"/>
  <c r="R440" i="1"/>
  <c r="S440" i="1" s="1"/>
  <c r="O712" i="1"/>
  <c r="R315" i="1"/>
  <c r="S315" i="1" s="1"/>
  <c r="P254" i="1"/>
  <c r="R821" i="1"/>
  <c r="S821" i="1" s="1"/>
  <c r="O546" i="1"/>
  <c r="Q740" i="1"/>
  <c r="Q579" i="1"/>
  <c r="P474" i="1"/>
  <c r="O761" i="1"/>
  <c r="O636" i="1"/>
  <c r="O828" i="1"/>
  <c r="Q587" i="1"/>
  <c r="P493" i="1"/>
  <c r="Q228" i="1"/>
  <c r="O406" i="1"/>
  <c r="P488" i="1"/>
  <c r="P670" i="1"/>
  <c r="P633" i="1"/>
  <c r="R765" i="1"/>
  <c r="S765" i="1" s="1"/>
  <c r="O569" i="1"/>
  <c r="O522" i="1"/>
  <c r="R547" i="1"/>
  <c r="S547" i="1" s="1"/>
  <c r="P555" i="1"/>
  <c r="Q230" i="1"/>
  <c r="Q356" i="1"/>
  <c r="O838" i="1"/>
  <c r="Q597" i="1"/>
  <c r="P807" i="1"/>
  <c r="Q681" i="1"/>
  <c r="P450" i="1"/>
  <c r="Q543" i="1"/>
  <c r="R665" i="1"/>
  <c r="S665" i="1" s="1"/>
  <c r="Q187" i="1"/>
  <c r="R434" i="1"/>
  <c r="S434" i="1" s="1"/>
  <c r="P472" i="1"/>
  <c r="R462" i="1"/>
  <c r="S462" i="1" s="1"/>
  <c r="O561" i="1"/>
  <c r="Q241" i="1"/>
  <c r="O315" i="1"/>
  <c r="Q218" i="1"/>
  <c r="R686" i="1"/>
  <c r="S686" i="1" s="1"/>
  <c r="Q645" i="1"/>
  <c r="Q842" i="1"/>
  <c r="O669" i="1"/>
  <c r="O547" i="1"/>
  <c r="O799" i="1"/>
  <c r="O696" i="1"/>
  <c r="R760" i="1"/>
  <c r="S760" i="1" s="1"/>
  <c r="O582" i="1"/>
  <c r="P559" i="1"/>
  <c r="Q290" i="1"/>
  <c r="P464" i="1"/>
  <c r="Q405" i="1"/>
  <c r="O721" i="1"/>
  <c r="P628" i="1"/>
  <c r="R779" i="1"/>
  <c r="S779" i="1" s="1"/>
  <c r="P569" i="1"/>
  <c r="O528" i="1"/>
  <c r="O641" i="1"/>
  <c r="Q322" i="1"/>
  <c r="Q313" i="1"/>
  <c r="Q685" i="1"/>
  <c r="O592" i="1"/>
  <c r="Q806" i="1"/>
  <c r="P524" i="1"/>
  <c r="R492" i="1"/>
  <c r="S492" i="1" s="1"/>
  <c r="R645" i="1"/>
  <c r="S645" i="1" s="1"/>
  <c r="P364" i="1"/>
  <c r="R307" i="1"/>
  <c r="S307" i="1" s="1"/>
  <c r="R201" i="1"/>
  <c r="S201" i="1" s="1"/>
  <c r="R593" i="1"/>
  <c r="S593" i="1" s="1"/>
  <c r="R745" i="1"/>
  <c r="S745" i="1" s="1"/>
  <c r="Q691" i="1"/>
  <c r="Q683" i="1"/>
  <c r="R693" i="1"/>
  <c r="S693" i="1" s="1"/>
  <c r="Q588" i="1"/>
  <c r="O335" i="1"/>
  <c r="R752" i="1"/>
  <c r="S752" i="1" s="1"/>
  <c r="R832" i="1"/>
  <c r="S832" i="1" s="1"/>
  <c r="Q708" i="1"/>
  <c r="P598" i="1"/>
  <c r="P397" i="1"/>
  <c r="O482" i="1"/>
  <c r="R585" i="1"/>
  <c r="S585" i="1" s="1"/>
  <c r="O811" i="1"/>
  <c r="P709" i="1"/>
  <c r="P781" i="1"/>
  <c r="O594" i="1"/>
  <c r="O583" i="1"/>
  <c r="P306" i="1"/>
  <c r="Q516" i="1"/>
  <c r="Q417" i="1"/>
  <c r="O194" i="1"/>
  <c r="O775" i="1"/>
  <c r="R728" i="1"/>
  <c r="S728" i="1" s="1"/>
  <c r="O735" i="1"/>
  <c r="Q558" i="1"/>
  <c r="R606" i="1"/>
  <c r="S606" i="1" s="1"/>
  <c r="O266" i="1"/>
  <c r="P440" i="1"/>
  <c r="Q381" i="1"/>
  <c r="R230" i="1"/>
  <c r="S230" i="1" s="1"/>
  <c r="O172" i="1"/>
  <c r="O337" i="1"/>
  <c r="Q172" i="1"/>
  <c r="O205" i="1"/>
  <c r="P550" i="1"/>
  <c r="P368" i="1"/>
  <c r="R257" i="1"/>
  <c r="S257" i="1" s="1"/>
  <c r="P360" i="1"/>
  <c r="Q837" i="1"/>
  <c r="O740" i="1"/>
  <c r="O770" i="1"/>
  <c r="Q632" i="1"/>
  <c r="O683" i="1"/>
  <c r="R343" i="1"/>
  <c r="S343" i="1" s="1"/>
  <c r="P769" i="1"/>
  <c r="O853" i="1"/>
  <c r="P736" i="1"/>
  <c r="O541" i="1"/>
  <c r="Q419" i="1"/>
  <c r="P551" i="1"/>
  <c r="Q531" i="1"/>
  <c r="O815" i="1"/>
  <c r="Q734" i="1"/>
  <c r="Q765" i="1"/>
  <c r="Q696" i="1"/>
  <c r="O500" i="1"/>
  <c r="O431" i="1"/>
  <c r="O425" i="1"/>
  <c r="R493" i="1"/>
  <c r="S493" i="1" s="1"/>
  <c r="O251" i="1"/>
  <c r="R405" i="1"/>
  <c r="S405" i="1" s="1"/>
  <c r="P814" i="1"/>
  <c r="P746" i="1"/>
  <c r="R751" i="1"/>
  <c r="S751" i="1" s="1"/>
  <c r="O658" i="1"/>
  <c r="R535" i="1"/>
  <c r="S535" i="1" s="1"/>
  <c r="O395" i="1"/>
  <c r="O462" i="1"/>
  <c r="Q520" i="1"/>
  <c r="O215" i="1"/>
  <c r="Q365" i="1"/>
  <c r="R554" i="1"/>
  <c r="S554" i="1" s="1"/>
  <c r="R320" i="1"/>
  <c r="S320" i="1" s="1"/>
  <c r="R293" i="1"/>
  <c r="S293" i="1" s="1"/>
  <c r="R383" i="1"/>
  <c r="S383" i="1" s="1"/>
  <c r="R419" i="1"/>
  <c r="S419" i="1" s="1"/>
  <c r="P234" i="1"/>
  <c r="P407" i="1"/>
  <c r="Q380" i="1"/>
  <c r="R739" i="1"/>
  <c r="S739" i="1" s="1"/>
  <c r="O588" i="1"/>
  <c r="Q802" i="1"/>
  <c r="P520" i="1"/>
  <c r="R488" i="1"/>
  <c r="S488" i="1" s="1"/>
  <c r="R830" i="1"/>
  <c r="S830" i="1" s="1"/>
  <c r="Q688" i="1"/>
  <c r="R763" i="1"/>
  <c r="S763" i="1" s="1"/>
  <c r="P630" i="1"/>
  <c r="R655" i="1"/>
  <c r="S655" i="1" s="1"/>
  <c r="Q291" i="1"/>
  <c r="O358" i="1"/>
  <c r="R453" i="1"/>
  <c r="S453" i="1" s="1"/>
  <c r="P777" i="1"/>
  <c r="P623" i="1"/>
  <c r="R827" i="1"/>
  <c r="S827" i="1" s="1"/>
  <c r="R552" i="1"/>
  <c r="S552" i="1" s="1"/>
  <c r="Q582" i="1"/>
  <c r="R717" i="1"/>
  <c r="S717" i="1" s="1"/>
  <c r="Q370" i="1"/>
  <c r="O409" i="1"/>
  <c r="R182" i="1"/>
  <c r="S182" i="1" s="1"/>
  <c r="O733" i="1"/>
  <c r="P640" i="1"/>
  <c r="R791" i="1"/>
  <c r="S791" i="1" s="1"/>
  <c r="P583" i="1"/>
  <c r="O540" i="1"/>
  <c r="O665" i="1"/>
  <c r="Q334" i="1"/>
  <c r="P337" i="1"/>
  <c r="P197" i="1"/>
  <c r="O207" i="1"/>
  <c r="R234" i="1"/>
  <c r="S234" i="1" s="1"/>
  <c r="P168" i="1"/>
  <c r="P354" i="1"/>
  <c r="Q566" i="1"/>
  <c r="Q222" i="1"/>
  <c r="O823" i="1"/>
  <c r="Q742" i="1"/>
  <c r="R773" i="1"/>
  <c r="S773" i="1" s="1"/>
  <c r="Q711" i="1"/>
  <c r="O508" i="1"/>
  <c r="R439" i="1"/>
  <c r="S439" i="1" s="1"/>
  <c r="O830" i="1"/>
  <c r="Q589" i="1"/>
  <c r="P799" i="1"/>
  <c r="R662" i="1"/>
  <c r="S662" i="1" s="1"/>
  <c r="P442" i="1"/>
  <c r="O533" i="1"/>
  <c r="R648" i="1"/>
  <c r="S648" i="1" s="1"/>
  <c r="Q179" i="1"/>
  <c r="R768" i="1"/>
  <c r="S768" i="1" s="1"/>
  <c r="R844" i="1"/>
  <c r="S844" i="1" s="1"/>
  <c r="R670" i="1"/>
  <c r="S670" i="1" s="1"/>
  <c r="O489" i="1"/>
  <c r="P409" i="1"/>
  <c r="R494" i="1"/>
  <c r="S494" i="1" s="1"/>
  <c r="P482" i="1"/>
  <c r="O373" i="1"/>
  <c r="R266" i="1"/>
  <c r="S266" i="1" s="1"/>
  <c r="O710" i="1"/>
  <c r="Q578" i="1"/>
  <c r="R264" i="1"/>
  <c r="S264" i="1" s="1"/>
  <c r="O179" i="1"/>
  <c r="O361" i="1"/>
  <c r="O309" i="1"/>
  <c r="Q770" i="1"/>
  <c r="Q437" i="1"/>
  <c r="P307" i="1"/>
  <c r="P328" i="1"/>
  <c r="Q200" i="1"/>
  <c r="O362" i="1"/>
  <c r="Q189" i="1"/>
  <c r="Q747" i="1"/>
  <c r="O672" i="1"/>
  <c r="R849" i="1"/>
  <c r="S849" i="1" s="1"/>
  <c r="Q623" i="1"/>
  <c r="R534" i="1"/>
  <c r="S534" i="1" s="1"/>
  <c r="O835" i="1"/>
  <c r="R754" i="1"/>
  <c r="S754" i="1" s="1"/>
  <c r="O785" i="1"/>
  <c r="P667" i="1"/>
  <c r="R520" i="1"/>
  <c r="S520" i="1" s="1"/>
  <c r="R451" i="1"/>
  <c r="S451" i="1" s="1"/>
  <c r="O445" i="1"/>
  <c r="P513" i="1"/>
  <c r="P776" i="1"/>
  <c r="P718" i="1"/>
  <c r="O707" i="1"/>
  <c r="R625" i="1"/>
  <c r="S625" i="1" s="1"/>
  <c r="R636" i="1"/>
  <c r="S636" i="1" s="1"/>
  <c r="Q186" i="1"/>
  <c r="P412" i="1"/>
  <c r="R353" i="1"/>
  <c r="S353" i="1" s="1"/>
  <c r="R364" i="1"/>
  <c r="S364" i="1" s="1"/>
  <c r="R814" i="1"/>
  <c r="S814" i="1" s="1"/>
  <c r="P677" i="1"/>
  <c r="R729" i="1"/>
  <c r="S729" i="1" s="1"/>
  <c r="Q678" i="1"/>
  <c r="Q565" i="1"/>
  <c r="O322" i="1"/>
  <c r="P376" i="1"/>
  <c r="Q424" i="1"/>
  <c r="O312" i="1"/>
  <c r="P327" i="1"/>
  <c r="O265" i="1"/>
  <c r="R326" i="1"/>
  <c r="S326" i="1" s="1"/>
  <c r="P292" i="1"/>
  <c r="P423" i="1"/>
  <c r="Q394" i="1"/>
  <c r="Q277" i="1"/>
  <c r="P286" i="1"/>
  <c r="R233" i="1"/>
  <c r="S233" i="1" s="1"/>
  <c r="Q852" i="1"/>
  <c r="R734" i="1"/>
  <c r="S734" i="1" s="1"/>
  <c r="P749" i="1"/>
  <c r="O618" i="1"/>
  <c r="R631" i="1"/>
  <c r="S631" i="1" s="1"/>
  <c r="Q351" i="1"/>
  <c r="P825" i="1"/>
  <c r="P824" i="1"/>
  <c r="O718" i="1"/>
  <c r="Q470" i="1"/>
  <c r="P355" i="1"/>
  <c r="Q487" i="1"/>
  <c r="R594" i="1"/>
  <c r="S594" i="1" s="1"/>
  <c r="R786" i="1"/>
  <c r="S786" i="1" s="1"/>
  <c r="P767" i="1"/>
  <c r="P804" i="1"/>
  <c r="O630" i="1"/>
  <c r="R705" i="1"/>
  <c r="S705" i="1" s="1"/>
  <c r="R367" i="1"/>
  <c r="S367" i="1" s="1"/>
  <c r="O434" i="1"/>
  <c r="R456" i="1"/>
  <c r="S456" i="1" s="1"/>
  <c r="O187" i="1"/>
  <c r="O311" i="1"/>
  <c r="Q813" i="1"/>
  <c r="O728" i="1"/>
  <c r="Q753" i="1"/>
  <c r="P617" i="1"/>
  <c r="O659" i="1"/>
  <c r="R331" i="1"/>
  <c r="S331" i="1" s="1"/>
  <c r="Q398" i="1"/>
  <c r="R420" i="1"/>
  <c r="S420" i="1" s="1"/>
  <c r="R207" i="1"/>
  <c r="S207" i="1" s="1"/>
  <c r="Q270" i="1"/>
  <c r="R432" i="1"/>
  <c r="S432" i="1" s="1"/>
  <c r="R186" i="1"/>
  <c r="S186" i="1" s="1"/>
  <c r="P229" i="1"/>
  <c r="O284" i="1"/>
  <c r="O436" i="1"/>
  <c r="P691" i="1"/>
  <c r="O397" i="1"/>
  <c r="P390" i="1"/>
  <c r="P729" i="1"/>
  <c r="R619" i="1"/>
  <c r="S619" i="1" s="1"/>
  <c r="O812" i="1"/>
  <c r="O637" i="1"/>
  <c r="O531" i="1"/>
  <c r="O783" i="1"/>
  <c r="R676" i="1"/>
  <c r="S676" i="1" s="1"/>
  <c r="O743" i="1"/>
  <c r="O566" i="1"/>
  <c r="R622" i="1"/>
  <c r="S622" i="1" s="1"/>
  <c r="O274" i="1"/>
  <c r="P448" i="1"/>
  <c r="Q389" i="1"/>
  <c r="O705" i="1"/>
  <c r="O612" i="1"/>
  <c r="Q839" i="1"/>
  <c r="P544" i="1"/>
  <c r="R512" i="1"/>
  <c r="S512" i="1" s="1"/>
  <c r="Q638" i="1"/>
  <c r="Q306" i="1"/>
  <c r="P356" i="1"/>
  <c r="R726" i="1"/>
  <c r="S726" i="1" s="1"/>
  <c r="O576" i="1"/>
  <c r="P847" i="1"/>
  <c r="R725" i="1"/>
  <c r="S725" i="1" s="1"/>
  <c r="R597" i="1"/>
  <c r="S597" i="1" s="1"/>
  <c r="O613" i="1"/>
  <c r="R696" i="1"/>
  <c r="S696" i="1" s="1"/>
  <c r="R281" i="1"/>
  <c r="S281" i="1" s="1"/>
  <c r="R169" i="1"/>
  <c r="S169" i="1" s="1"/>
  <c r="Q517" i="1"/>
  <c r="O238" i="1"/>
  <c r="R794" i="1"/>
  <c r="S794" i="1" s="1"/>
  <c r="Q784" i="1"/>
  <c r="P812" i="1"/>
  <c r="O638" i="1"/>
  <c r="Q710" i="1"/>
  <c r="R375" i="1"/>
  <c r="S375" i="1" s="1"/>
  <c r="R801" i="1"/>
  <c r="S801" i="1" s="1"/>
  <c r="P600" i="1"/>
  <c r="Q777" i="1"/>
  <c r="P611" i="1"/>
  <c r="P451" i="1"/>
  <c r="P595" i="1"/>
  <c r="R591" i="1"/>
  <c r="S591" i="1" s="1"/>
  <c r="O847" i="1"/>
  <c r="O772" i="1"/>
  <c r="O797" i="1"/>
  <c r="P679" i="1"/>
  <c r="R532" i="1"/>
  <c r="S532" i="1" s="1"/>
  <c r="R463" i="1"/>
  <c r="S463" i="1" s="1"/>
  <c r="O457" i="1"/>
  <c r="Q525" i="1"/>
  <c r="Q283" i="1"/>
  <c r="P186" i="1"/>
  <c r="P846" i="1"/>
  <c r="O626" i="1"/>
  <c r="R452" i="1"/>
  <c r="S452" i="1" s="1"/>
  <c r="O250" i="1"/>
  <c r="O254" i="1"/>
  <c r="Q213" i="1"/>
  <c r="Q212" i="1"/>
  <c r="P696" i="1"/>
  <c r="Q299" i="1"/>
  <c r="P238" i="1"/>
  <c r="P252" i="1"/>
  <c r="Q336" i="1"/>
  <c r="R344" i="1"/>
  <c r="S344" i="1" s="1"/>
  <c r="Q515" i="1"/>
  <c r="Q276" i="1"/>
  <c r="Q393" i="1"/>
  <c r="Q506" i="1"/>
  <c r="Q560" i="1"/>
  <c r="Q766" i="1"/>
  <c r="Q811" i="1"/>
  <c r="P699" i="1"/>
  <c r="Q513" i="1"/>
  <c r="Q433" i="1"/>
  <c r="Q722" i="1"/>
  <c r="R615" i="1"/>
  <c r="S615" i="1" s="1"/>
  <c r="O808" i="1"/>
  <c r="O629" i="1"/>
  <c r="O527" i="1"/>
  <c r="P686" i="1"/>
  <c r="Q650" i="1"/>
  <c r="Q327" i="1"/>
  <c r="P837" i="1"/>
  <c r="P836" i="1"/>
  <c r="O730" i="1"/>
  <c r="Q482" i="1"/>
  <c r="P367" i="1"/>
  <c r="P499" i="1"/>
  <c r="R475" i="1"/>
  <c r="S475" i="1" s="1"/>
  <c r="P247" i="1"/>
  <c r="O305" i="1"/>
  <c r="Q822" i="1"/>
  <c r="R800" i="1"/>
  <c r="S800" i="1" s="1"/>
  <c r="O694" i="1"/>
  <c r="P566" i="1"/>
  <c r="P533" i="1"/>
  <c r="P578" i="1"/>
  <c r="O558" i="1"/>
  <c r="P211" i="1"/>
  <c r="R253" i="1"/>
  <c r="S253" i="1" s="1"/>
  <c r="R507" i="1"/>
  <c r="S507" i="1" s="1"/>
  <c r="R350" i="1"/>
  <c r="S350" i="1" s="1"/>
  <c r="Q319" i="1"/>
  <c r="Q272" i="1"/>
  <c r="O353" i="1"/>
  <c r="R387" i="1"/>
  <c r="S387" i="1" s="1"/>
  <c r="O227" i="1"/>
  <c r="P172" i="1"/>
  <c r="R805" i="1"/>
  <c r="S805" i="1" s="1"/>
  <c r="P606" i="1"/>
  <c r="Q785" i="1"/>
  <c r="R543" i="1"/>
  <c r="S543" i="1" s="1"/>
  <c r="P455" i="1"/>
  <c r="P743" i="1"/>
  <c r="Q660" i="1"/>
  <c r="R847" i="1"/>
  <c r="S847" i="1" s="1"/>
  <c r="R574" i="1"/>
  <c r="S574" i="1" s="1"/>
  <c r="P477" i="1"/>
  <c r="R212" i="1"/>
  <c r="S212" i="1" s="1"/>
  <c r="O390" i="1"/>
  <c r="P449" i="1"/>
  <c r="P851" i="1"/>
  <c r="Q617" i="1"/>
  <c r="R746" i="1"/>
  <c r="S746" i="1" s="1"/>
  <c r="Q639" i="1"/>
  <c r="O471" i="1"/>
  <c r="R582" i="1"/>
  <c r="S582" i="1" s="1"/>
  <c r="R618" i="1"/>
  <c r="S618" i="1" s="1"/>
  <c r="O209" i="1"/>
  <c r="O498" i="1"/>
  <c r="O822" i="1"/>
  <c r="P593" i="1"/>
  <c r="P791" i="1"/>
  <c r="R646" i="1"/>
  <c r="S646" i="1" s="1"/>
  <c r="P434" i="1"/>
  <c r="R522" i="1"/>
  <c r="S522" i="1" s="1"/>
  <c r="R632" i="1"/>
  <c r="S632" i="1" s="1"/>
  <c r="Q171" i="1"/>
  <c r="P402" i="1"/>
  <c r="Q248" i="1"/>
  <c r="P437" i="1"/>
  <c r="O430" i="1"/>
  <c r="R572" i="1"/>
  <c r="S572" i="1" s="1"/>
  <c r="Q509" i="1"/>
  <c r="Q167" i="1"/>
  <c r="R294" i="1"/>
  <c r="S294" i="1" s="1"/>
  <c r="Q809" i="1"/>
  <c r="O724" i="1"/>
  <c r="Q749" i="1"/>
  <c r="Q668" i="1"/>
  <c r="O651" i="1"/>
  <c r="R327" i="1"/>
  <c r="S327" i="1" s="1"/>
  <c r="Q819" i="1"/>
  <c r="O837" i="1"/>
  <c r="O771" i="1"/>
  <c r="Q519" i="1"/>
  <c r="Q403" i="1"/>
  <c r="P535" i="1"/>
  <c r="O511" i="1"/>
  <c r="P834" i="1"/>
  <c r="R771" i="1"/>
  <c r="S771" i="1" s="1"/>
  <c r="P780" i="1"/>
  <c r="O678" i="1"/>
  <c r="Q484" i="1"/>
  <c r="O415" i="1"/>
  <c r="R409" i="1"/>
  <c r="S409" i="1" s="1"/>
  <c r="R477" i="1"/>
  <c r="S477" i="1" s="1"/>
  <c r="O235" i="1"/>
  <c r="R389" i="1"/>
  <c r="S389" i="1" s="1"/>
  <c r="R798" i="1"/>
  <c r="S798" i="1" s="1"/>
  <c r="P730" i="1"/>
  <c r="R816" i="1"/>
  <c r="S816" i="1" s="1"/>
  <c r="O642" i="1"/>
  <c r="R675" i="1"/>
  <c r="S675" i="1" s="1"/>
  <c r="R379" i="1"/>
  <c r="S379" i="1" s="1"/>
  <c r="O446" i="1"/>
  <c r="O468" i="1"/>
  <c r="O199" i="1"/>
  <c r="Q333" i="1"/>
  <c r="P490" i="1"/>
  <c r="P282" i="1"/>
  <c r="P277" i="1"/>
  <c r="Q361" i="1"/>
  <c r="O428" i="1"/>
  <c r="O170" i="1"/>
  <c r="O375" i="1"/>
  <c r="R851" i="1"/>
  <c r="S851" i="1" s="1"/>
  <c r="P604" i="1"/>
  <c r="P792" i="1"/>
  <c r="Q422" i="1"/>
  <c r="P849" i="1"/>
  <c r="Q434" i="1"/>
  <c r="P751" i="1"/>
  <c r="P485" i="1"/>
  <c r="Q169" i="1"/>
  <c r="Q726" i="1"/>
  <c r="Q625" i="1"/>
  <c r="R553" i="1"/>
  <c r="S553" i="1" s="1"/>
  <c r="P806" i="1"/>
  <c r="R720" i="1"/>
  <c r="S720" i="1" s="1"/>
  <c r="P549" i="1"/>
  <c r="Q493" i="1"/>
  <c r="R677" i="1"/>
  <c r="S677" i="1" s="1"/>
  <c r="Q826" i="1"/>
  <c r="O539" i="1"/>
  <c r="O639" i="1"/>
  <c r="O676" i="1"/>
  <c r="O258" i="1"/>
  <c r="R187" i="1"/>
  <c r="S187" i="1" s="1"/>
  <c r="P433" i="1"/>
  <c r="Q254" i="1"/>
  <c r="P226" i="1"/>
  <c r="R555" i="1"/>
  <c r="S555" i="1" s="1"/>
  <c r="O234" i="1"/>
  <c r="R190" i="1"/>
  <c r="S190" i="1" s="1"/>
  <c r="Q479" i="1"/>
  <c r="P712" i="1"/>
  <c r="Q397" i="1"/>
  <c r="R203" i="1"/>
  <c r="S203" i="1" s="1"/>
  <c r="R346" i="1"/>
  <c r="S346" i="1" s="1"/>
  <c r="R658" i="1"/>
  <c r="S658" i="1" s="1"/>
  <c r="O526" i="1"/>
  <c r="P325" i="1"/>
  <c r="R200" i="1"/>
  <c r="S200" i="1" s="1"/>
  <c r="Q788" i="1"/>
  <c r="O521" i="1"/>
  <c r="O440" i="1"/>
  <c r="O287" i="1"/>
  <c r="R177" i="1"/>
  <c r="S177" i="1" s="1"/>
  <c r="Q364" i="1"/>
  <c r="R179" i="1"/>
  <c r="S179" i="1" s="1"/>
  <c r="P431" i="1"/>
  <c r="P233" i="1"/>
  <c r="Q412" i="1"/>
  <c r="P223" i="1"/>
  <c r="Q224" i="1"/>
  <c r="O175" i="1"/>
  <c r="R255" i="1"/>
  <c r="S255" i="1" s="1"/>
  <c r="Q455" i="1"/>
  <c r="Q496" i="1"/>
  <c r="O473" i="1"/>
  <c r="O394" i="1"/>
  <c r="P304" i="1"/>
  <c r="R183" i="1"/>
  <c r="S183" i="1" s="1"/>
  <c r="P783" i="1"/>
  <c r="O668" i="1"/>
  <c r="Q260" i="1"/>
  <c r="Q666" i="1"/>
  <c r="Q610" i="1"/>
  <c r="R561" i="1"/>
  <c r="S561" i="1" s="1"/>
  <c r="O225" i="1"/>
  <c r="P415" i="1"/>
  <c r="P701" i="1"/>
  <c r="O586" i="1"/>
  <c r="R295" i="1"/>
  <c r="S295" i="1" s="1"/>
  <c r="R792" i="1"/>
  <c r="S792" i="1" s="1"/>
  <c r="O557" i="1"/>
  <c r="Q568" i="1"/>
  <c r="Q821" i="1"/>
  <c r="R758" i="1"/>
  <c r="S758" i="1" s="1"/>
  <c r="O667" i="1"/>
  <c r="Q402" i="1"/>
  <c r="R219" i="1"/>
  <c r="S219" i="1" s="1"/>
  <c r="R838" i="1"/>
  <c r="S838" i="1" s="1"/>
  <c r="P289" i="1"/>
  <c r="Q173" i="1"/>
  <c r="P334" i="1"/>
  <c r="R575" i="1"/>
  <c r="S575" i="1" s="1"/>
  <c r="R313" i="1"/>
  <c r="S313" i="1" s="1"/>
  <c r="Q264" i="1"/>
  <c r="R757" i="1"/>
  <c r="S757" i="1" s="1"/>
  <c r="P401" i="1"/>
  <c r="R641" i="1"/>
  <c r="S641" i="1" s="1"/>
  <c r="R278" i="1"/>
  <c r="S278" i="1" s="1"/>
  <c r="Q571" i="1"/>
  <c r="P215" i="1"/>
  <c r="P768" i="1"/>
  <c r="P538" i="1"/>
  <c r="O346" i="1"/>
  <c r="R289" i="1"/>
  <c r="S289" i="1" s="1"/>
  <c r="O816" i="1"/>
  <c r="P481" i="1"/>
  <c r="P754" i="1"/>
  <c r="O666" i="1"/>
  <c r="O403" i="1"/>
  <c r="Q536" i="1"/>
  <c r="P665" i="1"/>
  <c r="P663" i="1"/>
  <c r="R308" i="1"/>
  <c r="S308" i="1" s="1"/>
  <c r="Q376" i="1"/>
  <c r="O296" i="1"/>
  <c r="Q539" i="1"/>
  <c r="Q217" i="1"/>
  <c r="Q231" i="1"/>
  <c r="R839" i="1"/>
  <c r="S839" i="1" s="1"/>
  <c r="O308" i="1"/>
  <c r="R404" i="1"/>
  <c r="S404" i="1" s="1"/>
  <c r="P322" i="1"/>
  <c r="P358" i="1"/>
  <c r="R341" i="1"/>
  <c r="S341" i="1" s="1"/>
  <c r="R508" i="1"/>
  <c r="S508" i="1" s="1"/>
  <c r="O456" i="1"/>
  <c r="O491" i="1"/>
  <c r="R536" i="1"/>
  <c r="S536" i="1" s="1"/>
  <c r="Q763" i="1"/>
  <c r="Q671" i="1"/>
  <c r="O183" i="1"/>
  <c r="P299" i="1"/>
  <c r="P348" i="1"/>
  <c r="P256" i="1"/>
  <c r="P212" i="1"/>
  <c r="R769" i="1"/>
  <c r="S769" i="1" s="1"/>
  <c r="P841" i="1"/>
  <c r="P371" i="1"/>
  <c r="P734" i="1"/>
  <c r="O383" i="1"/>
  <c r="Q341" i="1"/>
  <c r="Q640" i="1"/>
  <c r="R436" i="1"/>
  <c r="S436" i="1" s="1"/>
  <c r="R218" i="1"/>
  <c r="S218" i="1" s="1"/>
  <c r="R229" i="1"/>
  <c r="S229" i="1" s="1"/>
  <c r="P422" i="1"/>
  <c r="R688" i="1"/>
  <c r="S688" i="1" s="1"/>
  <c r="Q621" i="1"/>
  <c r="R595" i="1"/>
  <c r="S595" i="1" s="1"/>
  <c r="Q825" i="1"/>
  <c r="P526" i="1"/>
  <c r="O485" i="1"/>
  <c r="O365" i="1"/>
  <c r="P206" i="1"/>
  <c r="Q210" i="1"/>
  <c r="O517" i="1"/>
  <c r="P340" i="1"/>
  <c r="P678" i="1"/>
  <c r="Q779" i="1"/>
  <c r="P467" i="1"/>
  <c r="O686" i="1"/>
  <c r="R687" i="1"/>
  <c r="S687" i="1" s="1"/>
  <c r="O330" i="1"/>
  <c r="Q456" i="1"/>
  <c r="Q661" i="1"/>
  <c r="R685" i="1"/>
  <c r="S685" i="1" s="1"/>
  <c r="R557" i="1"/>
  <c r="S557" i="1" s="1"/>
  <c r="P225" i="1"/>
  <c r="R607" i="1"/>
  <c r="S607" i="1" s="1"/>
  <c r="Q646" i="1"/>
  <c r="R669" i="1"/>
  <c r="S669" i="1" s="1"/>
  <c r="P316" i="1"/>
  <c r="Q432" i="1"/>
  <c r="Q205" i="1"/>
  <c r="O708" i="1"/>
  <c r="Q774" i="1"/>
  <c r="Q739" i="1"/>
  <c r="O398" i="1"/>
  <c r="R318" i="1"/>
  <c r="S318" i="1" s="1"/>
  <c r="O755" i="1"/>
  <c r="P669" i="1"/>
  <c r="O314" i="1"/>
  <c r="Q629" i="1"/>
  <c r="R620" i="1"/>
  <c r="S620" i="1" s="1"/>
  <c r="R272" i="1"/>
  <c r="S272" i="1" s="1"/>
  <c r="P564" i="1"/>
  <c r="R287" i="1"/>
  <c r="S287" i="1" s="1"/>
  <c r="O282" i="1"/>
  <c r="Q188" i="1"/>
  <c r="R322" i="1"/>
  <c r="S322" i="1" s="1"/>
  <c r="O470" i="1"/>
  <c r="Q411" i="1"/>
  <c r="O356" i="1"/>
  <c r="P248" i="1"/>
  <c r="O269" i="1"/>
  <c r="R170" i="1"/>
  <c r="S170" i="1" s="1"/>
  <c r="O264" i="1"/>
  <c r="P338" i="1"/>
  <c r="Q317" i="1"/>
  <c r="Q314" i="1"/>
  <c r="R336" i="1"/>
  <c r="S336" i="1" s="1"/>
  <c r="Q430" i="1"/>
  <c r="R427" i="1"/>
  <c r="S427" i="1" s="1"/>
  <c r="Q273" i="1"/>
  <c r="R539" i="1"/>
  <c r="S539" i="1" s="1"/>
  <c r="O766" i="1"/>
  <c r="O810" i="1"/>
  <c r="P517" i="1"/>
  <c r="O732" i="1"/>
  <c r="R335" i="1"/>
  <c r="S335" i="1" s="1"/>
  <c r="Q274" i="1"/>
  <c r="Q368" i="1"/>
  <c r="Q613" i="1"/>
  <c r="P220" i="1"/>
  <c r="Q369" i="1"/>
  <c r="Q716" i="1"/>
  <c r="Q618" i="1"/>
  <c r="P582" i="1"/>
  <c r="R533" i="1"/>
  <c r="S533" i="1" s="1"/>
  <c r="R270" i="1"/>
  <c r="S270" i="1" s="1"/>
  <c r="R668" i="1"/>
  <c r="S668" i="1" s="1"/>
  <c r="P822" i="1"/>
  <c r="Q472" i="1"/>
  <c r="P802" i="1"/>
  <c r="P541" i="1"/>
  <c r="O288" i="1"/>
  <c r="R280" i="1"/>
  <c r="S280" i="1" s="1"/>
  <c r="R314" i="1"/>
  <c r="S314" i="1" s="1"/>
  <c r="O751" i="1"/>
  <c r="P427" i="1"/>
  <c r="O323" i="1"/>
  <c r="P171" i="1"/>
  <c r="O463" i="1"/>
  <c r="Q263" i="1"/>
  <c r="O697" i="1"/>
  <c r="P392" i="1"/>
  <c r="O281" i="1"/>
  <c r="Q209" i="1"/>
  <c r="Q375" i="1"/>
  <c r="O316" i="1"/>
  <c r="Q705" i="1"/>
  <c r="O340" i="1"/>
  <c r="P625" i="1"/>
  <c r="Q240" i="1"/>
  <c r="Q321" i="1"/>
  <c r="P300" i="1"/>
  <c r="O506" i="1"/>
  <c r="Q442" i="1"/>
  <c r="P575" i="1"/>
  <c r="P301" i="1"/>
  <c r="R188" i="1"/>
  <c r="S188" i="1" s="1"/>
  <c r="R837" i="1"/>
  <c r="S837" i="1" s="1"/>
  <c r="R788" i="1"/>
  <c r="S788" i="1" s="1"/>
  <c r="R446" i="1"/>
  <c r="S446" i="1" s="1"/>
  <c r="P221" i="1"/>
  <c r="P204" i="1"/>
  <c r="R333" i="1"/>
  <c r="S333" i="1" s="1"/>
  <c r="Q692" i="1"/>
  <c r="P779" i="1"/>
  <c r="P468" i="1"/>
  <c r="Q704" i="1"/>
  <c r="R254" i="1"/>
  <c r="S254" i="1" s="1"/>
  <c r="O200" i="1"/>
  <c r="P261" i="1"/>
  <c r="P778" i="1"/>
  <c r="P333" i="1"/>
  <c r="R231" i="1"/>
  <c r="S231" i="1" s="1"/>
  <c r="O717" i="1"/>
  <c r="P634" i="1"/>
  <c r="P840" i="1"/>
  <c r="R503" i="1"/>
  <c r="S503" i="1" s="1"/>
  <c r="R820" i="1"/>
  <c r="S820" i="1" s="1"/>
  <c r="O450" i="1"/>
  <c r="Q845" i="1"/>
  <c r="P693" i="1"/>
  <c r="O167" i="1"/>
  <c r="P245" i="1"/>
  <c r="Q232" i="1"/>
  <c r="O855" i="1"/>
  <c r="R540" i="1"/>
  <c r="S540" i="1" s="1"/>
  <c r="R750" i="1"/>
  <c r="S750" i="1" s="1"/>
  <c r="Q627" i="1"/>
  <c r="P707" i="1"/>
  <c r="Q514" i="1"/>
  <c r="O763" i="1"/>
  <c r="P405" i="1"/>
  <c r="Q261" i="1"/>
  <c r="O279" i="1"/>
  <c r="O640" i="1"/>
  <c r="Q591" i="1"/>
  <c r="P838" i="1"/>
  <c r="P788" i="1"/>
  <c r="Q488" i="1"/>
  <c r="R413" i="1"/>
  <c r="S413" i="1" s="1"/>
  <c r="R818" i="1"/>
  <c r="S818" i="1" s="1"/>
  <c r="R733" i="1"/>
  <c r="S733" i="1" s="1"/>
  <c r="P576" i="1"/>
  <c r="P380" i="1"/>
  <c r="P774" i="1"/>
  <c r="Q694" i="1"/>
  <c r="Q570" i="1"/>
  <c r="Q462" i="1"/>
  <c r="P251" i="1"/>
  <c r="O233" i="1"/>
  <c r="P228" i="1"/>
  <c r="P420" i="1"/>
  <c r="Q243" i="1"/>
  <c r="O745" i="1"/>
  <c r="Q656" i="1"/>
  <c r="Q615" i="1"/>
  <c r="O628" i="1"/>
  <c r="R210" i="1"/>
  <c r="S210" i="1" s="1"/>
  <c r="Q282" i="1"/>
  <c r="Q658" i="1"/>
  <c r="O750" i="1"/>
  <c r="O495" i="1"/>
  <c r="O662" i="1"/>
  <c r="Q528" i="1"/>
  <c r="P627" i="1"/>
  <c r="R194" i="1"/>
  <c r="S194" i="1" s="1"/>
  <c r="P425" i="1"/>
  <c r="R370" i="1"/>
  <c r="S370" i="1" s="1"/>
  <c r="P507" i="1"/>
  <c r="P184" i="1"/>
  <c r="P614" i="1"/>
  <c r="P269" i="1"/>
  <c r="R324" i="1"/>
  <c r="S324" i="1" s="1"/>
  <c r="O291" i="1"/>
  <c r="R256" i="1"/>
  <c r="S256" i="1" s="1"/>
  <c r="P244" i="1"/>
  <c r="O378" i="1"/>
  <c r="Q281" i="1"/>
  <c r="Q409" i="1"/>
  <c r="R825" i="1"/>
  <c r="S825" i="1" s="1"/>
  <c r="O247" i="1"/>
  <c r="Q316" i="1"/>
  <c r="P853" i="1"/>
  <c r="Q772" i="1"/>
  <c r="R855" i="1"/>
  <c r="S855" i="1" s="1"/>
  <c r="Q344" i="1"/>
  <c r="R299" i="1"/>
  <c r="S299" i="1" s="1"/>
  <c r="Q606" i="1"/>
  <c r="O844" i="1"/>
  <c r="O422" i="1"/>
  <c r="Q756" i="1"/>
  <c r="O587" i="1"/>
  <c r="Q680" i="1"/>
  <c r="Q203" i="1"/>
  <c r="Q339" i="1"/>
  <c r="O237" i="1"/>
  <c r="P270" i="1"/>
  <c r="R711" i="1"/>
  <c r="S711" i="1" s="1"/>
  <c r="Q830" i="1"/>
  <c r="R259" i="1"/>
  <c r="S259" i="1" s="1"/>
  <c r="Q526" i="1"/>
  <c r="P715" i="1"/>
  <c r="Q637" i="1"/>
  <c r="Q631" i="1"/>
  <c r="O817" i="1"/>
  <c r="P515" i="1"/>
  <c r="Q196" i="1"/>
  <c r="P469" i="1"/>
  <c r="P210" i="1"/>
  <c r="R380" i="1"/>
  <c r="S380" i="1" s="1"/>
  <c r="O488" i="1"/>
  <c r="R384" i="1"/>
  <c r="S384" i="1" s="1"/>
  <c r="R193" i="1"/>
  <c r="S193" i="1" s="1"/>
  <c r="O484" i="1"/>
  <c r="R277" i="1"/>
  <c r="S277" i="1" s="1"/>
  <c r="P235" i="1"/>
  <c r="Q687" i="1"/>
  <c r="R352" i="1"/>
  <c r="S352" i="1" s="1"/>
  <c r="R312" i="1"/>
  <c r="S312" i="1" s="1"/>
  <c r="O208" i="1"/>
  <c r="R205" i="1"/>
  <c r="S205" i="1" s="1"/>
  <c r="Q477" i="1"/>
  <c r="Q275" i="1"/>
  <c r="P391" i="1"/>
  <c r="O344" i="1"/>
  <c r="R421" i="1"/>
  <c r="S421" i="1" s="1"/>
  <c r="Q308" i="1"/>
  <c r="R286" i="1"/>
  <c r="S286" i="1" s="1"/>
  <c r="P733" i="1"/>
  <c r="R808" i="1"/>
  <c r="S808" i="1" s="1"/>
  <c r="P770" i="1"/>
  <c r="R351" i="1"/>
  <c r="S351" i="1" s="1"/>
  <c r="Q797" i="1"/>
  <c r="Q382" i="1"/>
  <c r="P724" i="1"/>
  <c r="Q257" i="1"/>
  <c r="P199" i="1"/>
  <c r="R297" i="1"/>
  <c r="S297" i="1" s="1"/>
  <c r="Q298" i="1"/>
  <c r="O560" i="1"/>
  <c r="R267" i="1"/>
  <c r="S267" i="1" s="1"/>
  <c r="R273" i="1"/>
  <c r="S273" i="1" s="1"/>
  <c r="R360" i="1"/>
  <c r="S360" i="1" s="1"/>
  <c r="O801" i="1"/>
  <c r="O461" i="1"/>
  <c r="O723" i="1"/>
  <c r="R428" i="1"/>
  <c r="S428" i="1" s="1"/>
  <c r="R749" i="1"/>
  <c r="S749" i="1" s="1"/>
  <c r="O298" i="1"/>
  <c r="O366" i="1"/>
  <c r="O327" i="1"/>
  <c r="R834" i="1"/>
  <c r="S834" i="1" s="1"/>
  <c r="R663" i="1"/>
  <c r="S663" i="1" s="1"/>
  <c r="O734" i="1"/>
  <c r="R479" i="1"/>
  <c r="S479" i="1" s="1"/>
  <c r="O646" i="1"/>
  <c r="O475" i="1"/>
  <c r="O744" i="1"/>
  <c r="R347" i="1"/>
  <c r="S347" i="1" s="1"/>
  <c r="O286" i="1"/>
  <c r="O303" i="1"/>
  <c r="P787" i="1"/>
  <c r="P476" i="1"/>
  <c r="Q655" i="1"/>
  <c r="P214" i="1"/>
  <c r="R521" i="1"/>
  <c r="S521" i="1" s="1"/>
  <c r="P167" i="1"/>
  <c r="R840" i="1"/>
  <c r="S840" i="1" s="1"/>
  <c r="O490" i="1"/>
  <c r="P426" i="1"/>
  <c r="Q220" i="1"/>
  <c r="O487" i="1"/>
  <c r="O380" i="1"/>
  <c r="P641" i="1"/>
  <c r="O585" i="1"/>
  <c r="R741" i="1"/>
  <c r="S741" i="1" s="1"/>
  <c r="R737" i="1"/>
  <c r="S737" i="1" s="1"/>
  <c r="R592" i="1"/>
  <c r="S592" i="1" s="1"/>
  <c r="P384" i="1"/>
  <c r="R697" i="1"/>
  <c r="S697" i="1" s="1"/>
  <c r="Q853" i="1"/>
  <c r="Q556" i="1"/>
  <c r="O671" i="1"/>
  <c r="Q706" i="1"/>
  <c r="O800" i="1"/>
  <c r="O519" i="1"/>
  <c r="P622" i="1"/>
  <c r="P539" i="1"/>
  <c r="R361" i="1"/>
  <c r="S361" i="1" s="1"/>
  <c r="Q793" i="1"/>
  <c r="P652" i="1"/>
  <c r="Q721" i="1"/>
  <c r="Q523" i="1"/>
  <c r="O820" i="1"/>
  <c r="O349" i="1"/>
  <c r="O169" i="1"/>
  <c r="Q502" i="1"/>
  <c r="Q670" i="1"/>
  <c r="Q392" i="1"/>
  <c r="O653" i="1"/>
  <c r="R354" i="1"/>
  <c r="S354" i="1" s="1"/>
  <c r="P268" i="1"/>
  <c r="R268" i="1"/>
  <c r="S268" i="1" s="1"/>
  <c r="O297" i="1"/>
  <c r="Q300" i="1"/>
  <c r="O174" i="1"/>
  <c r="O352" i="1"/>
  <c r="R485" i="1"/>
  <c r="S485" i="1" s="1"/>
  <c r="O310" i="1"/>
  <c r="O283" i="1"/>
  <c r="Q835" i="1"/>
  <c r="O328" i="1"/>
  <c r="P175" i="1"/>
  <c r="P594" i="1"/>
  <c r="P478" i="1"/>
  <c r="Q285" i="1"/>
  <c r="O524" i="1"/>
  <c r="Q491" i="1"/>
  <c r="P346" i="1"/>
  <c r="O421" i="1"/>
  <c r="O818" i="1"/>
  <c r="Q619" i="1"/>
  <c r="R633" i="1"/>
  <c r="S633" i="1" s="1"/>
  <c r="P629" i="1"/>
  <c r="O567" i="1"/>
  <c r="Q686" i="1"/>
  <c r="Q550" i="1"/>
  <c r="P621" i="1"/>
  <c r="R424" i="1"/>
  <c r="S424" i="1" s="1"/>
  <c r="R657" i="1"/>
  <c r="S657" i="1" s="1"/>
  <c r="Q427" i="1"/>
  <c r="P273" i="1"/>
  <c r="Q672" i="1"/>
  <c r="R804" i="1"/>
  <c r="S804" i="1" s="1"/>
  <c r="P179" i="1"/>
  <c r="O272" i="1"/>
  <c r="Q581" i="1"/>
  <c r="R761" i="1"/>
  <c r="S761" i="1" s="1"/>
  <c r="Q473" i="1"/>
  <c r="R716" i="1"/>
  <c r="S716" i="1" s="1"/>
  <c r="Q489" i="1"/>
  <c r="Q751" i="1"/>
  <c r="Q481" i="1"/>
  <c r="O382" i="1"/>
  <c r="P190" i="1"/>
  <c r="Q592" i="1"/>
  <c r="R570" i="1"/>
  <c r="S570" i="1" s="1"/>
  <c r="R457" i="1"/>
  <c r="S457" i="1" s="1"/>
  <c r="P264" i="1"/>
  <c r="R232" i="1"/>
  <c r="S232" i="1" s="1"/>
  <c r="R202" i="1"/>
  <c r="S202" i="1" s="1"/>
  <c r="Q255" i="1"/>
  <c r="R167" i="1"/>
  <c r="S167" i="1" s="1"/>
  <c r="Q596" i="1"/>
  <c r="R328" i="1"/>
  <c r="S328" i="1" s="1"/>
  <c r="Q345" i="1"/>
  <c r="R296" i="1"/>
  <c r="S296" i="1" s="1"/>
  <c r="R448" i="1"/>
  <c r="S448" i="1" s="1"/>
  <c r="Q176" i="1"/>
  <c r="O214" i="1"/>
  <c r="P255" i="1"/>
  <c r="Q439" i="1"/>
  <c r="O372" i="1"/>
  <c r="Q448" i="1"/>
  <c r="Q500" i="1"/>
  <c r="Q178" i="1"/>
  <c r="P414" i="1"/>
  <c r="R401" i="1"/>
  <c r="S401" i="1" s="1"/>
  <c r="R216" i="1"/>
  <c r="S216" i="1" s="1"/>
  <c r="O602" i="1"/>
  <c r="R576" i="1"/>
  <c r="S576" i="1" s="1"/>
  <c r="O748" i="1"/>
  <c r="Q418" i="1"/>
  <c r="Q737" i="1"/>
  <c r="Q510" i="1"/>
  <c r="R213" i="1"/>
  <c r="S213" i="1" s="1"/>
  <c r="R637" i="1"/>
  <c r="S637" i="1" s="1"/>
  <c r="P636" i="1"/>
  <c r="P579" i="1"/>
  <c r="Q829" i="1"/>
  <c r="O764" i="1"/>
  <c r="O675" i="1"/>
  <c r="Q406" i="1"/>
  <c r="P782" i="1"/>
  <c r="O840" i="1"/>
  <c r="R505" i="1"/>
  <c r="S505" i="1" s="1"/>
  <c r="O418" i="1"/>
  <c r="R719" i="1"/>
  <c r="S719" i="1" s="1"/>
  <c r="Q459" i="1"/>
  <c r="R345" i="1"/>
  <c r="S345" i="1" s="1"/>
  <c r="Q330" i="1"/>
  <c r="R610" i="1"/>
  <c r="S610" i="1" s="1"/>
  <c r="R635" i="1"/>
  <c r="S635" i="1" s="1"/>
  <c r="R248" i="1"/>
  <c r="S248" i="1" s="1"/>
  <c r="O216" i="1"/>
  <c r="O384" i="1"/>
  <c r="P329" i="1"/>
  <c r="Q744" i="1"/>
  <c r="P554" i="1"/>
  <c r="O295" i="1"/>
  <c r="P394" i="1"/>
  <c r="O277" i="1"/>
  <c r="O404" i="1"/>
  <c r="P280" i="1"/>
  <c r="P453" i="1"/>
  <c r="Q348" i="1"/>
  <c r="P831" i="1"/>
  <c r="O698" i="1"/>
  <c r="R671" i="1"/>
  <c r="S671" i="1" s="1"/>
  <c r="R309" i="1"/>
  <c r="S309" i="1" s="1"/>
  <c r="O213" i="1"/>
  <c r="O244" i="1"/>
  <c r="R252" i="1"/>
  <c r="S252" i="1" s="1"/>
  <c r="R468" i="1"/>
  <c r="S468" i="1" s="1"/>
  <c r="O574" i="1"/>
  <c r="R348" i="1"/>
  <c r="S348" i="1" s="1"/>
  <c r="R374" i="1"/>
  <c r="S374" i="1" s="1"/>
  <c r="R489" i="1"/>
  <c r="S489" i="1" s="1"/>
  <c r="O181" i="1"/>
  <c r="O377" i="1"/>
  <c r="P266" i="1"/>
  <c r="R325" i="1"/>
  <c r="S325" i="1" s="1"/>
  <c r="R396" i="1"/>
  <c r="S396" i="1" s="1"/>
  <c r="Q269" i="1"/>
  <c r="O224" i="1"/>
  <c r="Q761" i="1"/>
  <c r="P717" i="1"/>
  <c r="P586" i="1"/>
  <c r="R441" i="1"/>
  <c r="S441" i="1" s="1"/>
  <c r="R787" i="1"/>
  <c r="S787" i="1" s="1"/>
  <c r="O736" i="1"/>
  <c r="P428" i="1"/>
  <c r="Q599" i="1"/>
  <c r="O230" i="1"/>
  <c r="P203" i="1"/>
  <c r="P218" i="1"/>
  <c r="Q184" i="1"/>
  <c r="O467" i="1"/>
  <c r="R710" i="1"/>
  <c r="S710" i="1" s="1"/>
  <c r="P504" i="1"/>
  <c r="R217" i="1"/>
  <c r="S217" i="1" s="1"/>
  <c r="R403" i="1"/>
  <c r="S403" i="1" s="1"/>
  <c r="Q174" i="1"/>
  <c r="P385" i="1"/>
  <c r="O609" i="1"/>
  <c r="Q553" i="1"/>
  <c r="R643" i="1"/>
  <c r="S643" i="1" s="1"/>
  <c r="P466" i="1"/>
  <c r="P685" i="1"/>
  <c r="P189" i="1"/>
  <c r="O255" i="1"/>
  <c r="R206" i="1"/>
  <c r="S206" i="1" s="1"/>
  <c r="O460" i="1"/>
  <c r="O211" i="1"/>
  <c r="R362" i="1"/>
  <c r="S362" i="1" s="1"/>
  <c r="O261" i="1"/>
  <c r="P683" i="1"/>
  <c r="Q529" i="1"/>
  <c r="Q657" i="1"/>
  <c r="R369" i="1"/>
  <c r="S369" i="1" s="1"/>
  <c r="R684" i="1"/>
  <c r="S684" i="1" s="1"/>
  <c r="Q288" i="1"/>
  <c r="R377" i="1"/>
  <c r="S377" i="1" s="1"/>
  <c r="R692" i="1"/>
  <c r="S692" i="1" s="1"/>
  <c r="Q295" i="1"/>
  <c r="Q486" i="1"/>
  <c r="R802" i="1"/>
  <c r="S802" i="1" s="1"/>
  <c r="P503" i="1"/>
  <c r="O203" i="1"/>
  <c r="Q778" i="1"/>
  <c r="Q414" i="1"/>
  <c r="R469" i="1"/>
  <c r="S469" i="1" s="1"/>
  <c r="P382" i="1"/>
  <c r="R429" i="1"/>
  <c r="S429" i="1" s="1"/>
  <c r="O805" i="1"/>
  <c r="P855" i="1"/>
  <c r="O479" i="1"/>
  <c r="R774" i="1"/>
  <c r="S774" i="1" s="1"/>
  <c r="Q441" i="1"/>
  <c r="Q315" i="1"/>
  <c r="Q724" i="1"/>
  <c r="R601" i="1"/>
  <c r="S601" i="1" s="1"/>
  <c r="R393" i="1"/>
  <c r="S393" i="1" s="1"/>
  <c r="Q193" i="1"/>
  <c r="R235" i="1"/>
  <c r="S235" i="1" s="1"/>
  <c r="P766" i="1"/>
  <c r="O832" i="1"/>
  <c r="R497" i="1"/>
  <c r="S497" i="1" s="1"/>
  <c r="Q781" i="1"/>
  <c r="O682" i="1"/>
  <c r="O419" i="1"/>
  <c r="R481" i="1"/>
  <c r="S481" i="1" s="1"/>
  <c r="P681" i="1"/>
  <c r="Q682" i="1"/>
  <c r="O326" i="1"/>
  <c r="Q440" i="1"/>
  <c r="R316" i="1"/>
  <c r="S316" i="1" s="1"/>
  <c r="R694" i="1"/>
  <c r="S694" i="1" s="1"/>
  <c r="P643" i="1"/>
  <c r="P284" i="1"/>
  <c r="R515" i="1"/>
  <c r="S515" i="1" s="1"/>
  <c r="P274" i="1"/>
  <c r="R288" i="1"/>
  <c r="S288" i="1" s="1"/>
  <c r="O413" i="1"/>
  <c r="P194" i="1"/>
  <c r="O782" i="1"/>
  <c r="P552" i="1"/>
  <c r="R444" i="1"/>
  <c r="S444" i="1" s="1"/>
  <c r="P419" i="1"/>
  <c r="R220" i="1"/>
  <c r="S220" i="1" s="1"/>
  <c r="P224" i="1"/>
  <c r="Q733" i="1"/>
  <c r="Q800" i="1"/>
  <c r="Q387" i="1"/>
  <c r="P750" i="1"/>
  <c r="O399" i="1"/>
  <c r="Q373" i="1"/>
  <c r="Q644" i="1"/>
  <c r="P250" i="1"/>
  <c r="R501" i="1"/>
  <c r="S501" i="1" s="1"/>
  <c r="P311" i="1"/>
  <c r="Q651" i="1"/>
  <c r="O369" i="1"/>
  <c r="Q323" i="1"/>
  <c r="O193" i="1"/>
  <c r="P246" i="1"/>
  <c r="O381" i="1"/>
  <c r="R530" i="1"/>
  <c r="S530" i="1" s="1"/>
  <c r="P310" i="1"/>
  <c r="R454" i="1"/>
  <c r="S454" i="1" s="1"/>
  <c r="P445" i="1"/>
  <c r="O271" i="1"/>
  <c r="O260" i="1"/>
  <c r="Q463" i="1"/>
  <c r="P185" i="1"/>
  <c r="P349" i="1"/>
  <c r="Q168" i="1"/>
  <c r="R402" i="1"/>
  <c r="S402" i="1" s="1"/>
  <c r="R638" i="1"/>
  <c r="S638" i="1" s="1"/>
  <c r="Q438" i="1"/>
  <c r="O619" i="1"/>
  <c r="O514" i="1"/>
  <c r="Q396" i="1"/>
  <c r="O562" i="1"/>
  <c r="P790" i="1"/>
  <c r="P509" i="1"/>
  <c r="P687" i="1"/>
  <c r="P475" i="1"/>
  <c r="Q420" i="1"/>
  <c r="Q259" i="1"/>
  <c r="R483" i="1"/>
  <c r="S483" i="1" s="1"/>
  <c r="R298" i="1"/>
  <c r="S298" i="1" s="1"/>
  <c r="R836" i="1"/>
  <c r="S836" i="1" s="1"/>
  <c r="Q495" i="1"/>
  <c r="P335" i="1"/>
  <c r="P719" i="1"/>
  <c r="Q250" i="1"/>
  <c r="O729" i="1"/>
  <c r="Q449" i="1"/>
  <c r="O661" i="1"/>
  <c r="O363" i="1"/>
  <c r="R498" i="1"/>
  <c r="S498" i="1" s="1"/>
  <c r="P263" i="1"/>
  <c r="Q446" i="1"/>
  <c r="O212" i="1"/>
  <c r="O299" i="1"/>
  <c r="Q238" i="1"/>
  <c r="P809" i="1"/>
  <c r="P616" i="1"/>
  <c r="O307" i="1"/>
  <c r="P173" i="1"/>
  <c r="O202" i="1"/>
  <c r="R464" i="1"/>
  <c r="S464" i="1" s="1"/>
  <c r="P323" i="1"/>
  <c r="P308" i="1"/>
  <c r="O343" i="1"/>
  <c r="R382" i="1"/>
  <c r="S382" i="1" s="1"/>
  <c r="O458" i="1"/>
  <c r="R284" i="1"/>
  <c r="S284" i="1" s="1"/>
  <c r="Q388" i="1"/>
  <c r="Q643" i="1"/>
  <c r="O325" i="1"/>
  <c r="Q268" i="1"/>
  <c r="O220" i="1"/>
  <c r="O633" i="1"/>
  <c r="Q198" i="1"/>
  <c r="P178" i="1"/>
  <c r="O223" i="1"/>
  <c r="O229" i="1"/>
  <c r="P318" i="1"/>
  <c r="P339" i="1"/>
  <c r="Q786" i="1"/>
  <c r="O171" i="1"/>
  <c r="P654" i="1"/>
  <c r="O268" i="1"/>
  <c r="Q452" i="1"/>
  <c r="Q854" i="1"/>
  <c r="P580" i="1"/>
  <c r="Q693" i="1"/>
  <c r="Q760" i="1"/>
  <c r="P479" i="1"/>
  <c r="O595" i="1"/>
  <c r="O806" i="1"/>
  <c r="R740" i="1"/>
  <c r="S740" i="1" s="1"/>
  <c r="O477" i="1"/>
  <c r="Q546" i="1"/>
  <c r="O184" i="1"/>
  <c r="O784" i="1"/>
  <c r="P257" i="1"/>
  <c r="O854" i="1"/>
  <c r="R466" i="1"/>
  <c r="S466" i="1" s="1"/>
  <c r="P332" i="1"/>
  <c r="R626" i="1"/>
  <c r="S626" i="1" s="1"/>
  <c r="O537" i="1"/>
  <c r="P305" i="1"/>
  <c r="P399" i="1"/>
  <c r="R565" i="1"/>
  <c r="S565" i="1" s="1"/>
  <c r="O317" i="1"/>
  <c r="O173" i="1"/>
  <c r="P293" i="1"/>
  <c r="O348" i="1"/>
  <c r="P209" i="1"/>
  <c r="Q289" i="1"/>
  <c r="Q458" i="1"/>
  <c r="Q170" i="1"/>
  <c r="O217" i="1"/>
  <c r="Q669" i="1"/>
  <c r="Q725" i="1"/>
  <c r="R260" i="1"/>
  <c r="S260" i="1" s="1"/>
  <c r="O345" i="1"/>
  <c r="R407" i="1"/>
  <c r="S407" i="1" s="1"/>
  <c r="P534" i="1"/>
  <c r="Q355" i="1"/>
  <c r="Q400" i="1"/>
  <c r="P518" i="1"/>
  <c r="Q305" i="1"/>
  <c r="R602" i="1"/>
  <c r="S602" i="1" s="1"/>
  <c r="Q572" i="1"/>
  <c r="P605" i="1"/>
  <c r="O204" i="1"/>
  <c r="Q219" i="1"/>
  <c r="P265" i="1"/>
  <c r="Q838" i="1"/>
  <c r="O290" i="1"/>
  <c r="O627" i="1"/>
  <c r="P365" i="1"/>
  <c r="O536" i="1"/>
  <c r="R339" i="1"/>
  <c r="S339" i="1" s="1"/>
  <c r="O648" i="1"/>
  <c r="P387" i="1"/>
  <c r="Q503" i="1"/>
  <c r="R742" i="1"/>
  <c r="S742" i="1" s="1"/>
  <c r="P241" i="1"/>
  <c r="P492" i="1"/>
  <c r="R171" i="1"/>
  <c r="S171" i="1" s="1"/>
  <c r="Q237" i="1"/>
  <c r="R227" i="1"/>
  <c r="S227" i="1" s="1"/>
  <c r="P452" i="1"/>
  <c r="R395" i="1"/>
  <c r="S395" i="1" s="1"/>
  <c r="Q522" i="1"/>
  <c r="R397" i="1"/>
  <c r="S397" i="1" s="1"/>
  <c r="O275" i="1"/>
  <c r="Q214" i="1"/>
  <c r="P653" i="1"/>
  <c r="Q586" i="1"/>
  <c r="Q563" i="1"/>
  <c r="O505" i="1"/>
  <c r="Q340" i="1"/>
  <c r="P521" i="1"/>
  <c r="R474" i="1"/>
  <c r="S474" i="1" s="1"/>
  <c r="R168" i="1"/>
  <c r="S168" i="1" s="1"/>
  <c r="O581" i="1"/>
  <c r="R386" i="1"/>
  <c r="S386" i="1" s="1"/>
  <c r="Q464" i="1"/>
  <c r="R173" i="1"/>
  <c r="S173" i="1" s="1"/>
  <c r="P457" i="1"/>
  <c r="R68" i="1"/>
  <c r="S68" i="1" s="1"/>
  <c r="R96" i="1"/>
  <c r="S96" i="1" s="1"/>
  <c r="R48" i="1"/>
  <c r="S48" i="1" s="1"/>
  <c r="P54" i="1"/>
  <c r="Q95" i="1"/>
  <c r="P32" i="1"/>
  <c r="Q82" i="1"/>
  <c r="P87" i="1"/>
  <c r="Q88" i="1"/>
  <c r="P71" i="1"/>
  <c r="P51" i="1"/>
  <c r="Q42" i="1"/>
  <c r="R81" i="1"/>
  <c r="S81" i="1" s="1"/>
  <c r="Q93" i="1"/>
  <c r="Q62" i="1"/>
  <c r="Q65" i="1"/>
  <c r="Q92" i="1"/>
  <c r="P82" i="1"/>
  <c r="P90" i="1"/>
  <c r="O48" i="1"/>
  <c r="Q24" i="1"/>
  <c r="Q39" i="1"/>
  <c r="Q73" i="1"/>
  <c r="R20" i="1"/>
  <c r="S20" i="1" s="1"/>
  <c r="R49" i="1"/>
  <c r="S49" i="1" s="1"/>
  <c r="R94" i="1"/>
  <c r="S94" i="1" s="1"/>
  <c r="Q68" i="1"/>
  <c r="R35" i="1"/>
  <c r="S35" i="1" s="1"/>
  <c r="Q56" i="1"/>
  <c r="R27" i="1"/>
  <c r="S27" i="1" s="1"/>
  <c r="R45" i="1"/>
  <c r="S45" i="1" s="1"/>
  <c r="P68" i="1"/>
  <c r="R28" i="1"/>
  <c r="S28" i="1" s="1"/>
  <c r="P50" i="1"/>
  <c r="Q37" i="1"/>
  <c r="Q34" i="1"/>
  <c r="Q52" i="1"/>
  <c r="O19" i="1"/>
  <c r="Q35" i="1"/>
  <c r="P39" i="1"/>
  <c r="P93" i="1"/>
  <c r="Q67" i="1"/>
  <c r="R87" i="1"/>
  <c r="S87" i="1" s="1"/>
  <c r="R22" i="1"/>
  <c r="S22" i="1" s="1"/>
  <c r="R71" i="1"/>
  <c r="S71" i="1" s="1"/>
  <c r="Q49" i="1"/>
  <c r="P44" i="1"/>
  <c r="P67" i="1"/>
  <c r="R32" i="1"/>
  <c r="S32" i="1" s="1"/>
  <c r="O76" i="1"/>
  <c r="R66" i="1"/>
  <c r="S66" i="1" s="1"/>
  <c r="Q25" i="1"/>
  <c r="Q29" i="1"/>
  <c r="P43" i="1"/>
  <c r="P91" i="1"/>
  <c r="Q36" i="1"/>
  <c r="P33" i="1"/>
  <c r="R36" i="1"/>
  <c r="S36" i="1" s="1"/>
  <c r="R69" i="1"/>
  <c r="S69" i="1" s="1"/>
  <c r="R97" i="1"/>
  <c r="S97" i="1" s="1"/>
  <c r="O38" i="1"/>
  <c r="Q60" i="1"/>
  <c r="P94" i="1"/>
  <c r="P74" i="1"/>
  <c r="R76" i="1"/>
  <c r="S76" i="1" s="1"/>
  <c r="Q83" i="1"/>
  <c r="P29" i="1"/>
  <c r="Q71" i="1"/>
  <c r="P47" i="1"/>
  <c r="R55" i="1"/>
  <c r="S55" i="1" s="1"/>
  <c r="R24" i="1"/>
  <c r="S24" i="1" s="1"/>
  <c r="P60" i="1"/>
  <c r="R60" i="1"/>
  <c r="S60" i="1" s="1"/>
  <c r="P27" i="1"/>
  <c r="P72" i="1"/>
  <c r="Q72" i="1"/>
  <c r="Q47" i="1"/>
  <c r="Q91" i="1"/>
  <c r="P77" i="1"/>
  <c r="P48" i="1"/>
  <c r="Q86" i="1"/>
  <c r="R37" i="1"/>
  <c r="S37" i="1" s="1"/>
  <c r="Q78" i="1"/>
  <c r="P18" i="1"/>
  <c r="P23" i="1"/>
  <c r="Q40" i="1"/>
  <c r="P79" i="1"/>
  <c r="Q61" i="1"/>
  <c r="P41" i="1"/>
  <c r="P85" i="1"/>
  <c r="Q96" i="1"/>
  <c r="R58" i="1"/>
  <c r="S58" i="1" s="1"/>
  <c r="R38" i="1"/>
  <c r="S38" i="1" s="1"/>
  <c r="P26" i="1"/>
  <c r="P86" i="1"/>
  <c r="Q23" i="1"/>
  <c r="P64" i="1"/>
  <c r="P31" i="1"/>
  <c r="R33" i="1"/>
  <c r="S33" i="1" s="1"/>
  <c r="Q33" i="1"/>
  <c r="Q32" i="1"/>
  <c r="O26" i="1"/>
  <c r="P56" i="1"/>
  <c r="O84" i="1"/>
  <c r="R56" i="1"/>
  <c r="S56" i="1" s="1"/>
  <c r="Q59" i="1"/>
  <c r="P96" i="1"/>
  <c r="P45" i="1"/>
  <c r="P49" i="1"/>
  <c r="P66" i="1"/>
  <c r="P61" i="1"/>
  <c r="R93" i="1"/>
  <c r="S93" i="1" s="1"/>
  <c r="P73" i="1"/>
  <c r="R73" i="1"/>
  <c r="S73" i="1" s="1"/>
  <c r="R57" i="1"/>
  <c r="S57" i="1" s="1"/>
  <c r="P97" i="1"/>
  <c r="Q66" i="1"/>
  <c r="P37" i="1"/>
  <c r="R30" i="1"/>
  <c r="S30" i="1" s="1"/>
  <c r="P65" i="1"/>
  <c r="Q54" i="1"/>
  <c r="P21" i="1"/>
  <c r="P46" i="1"/>
  <c r="Q97" i="1"/>
  <c r="Q28" i="1"/>
  <c r="R29" i="1"/>
  <c r="S29" i="1" s="1"/>
  <c r="Q26" i="1"/>
  <c r="P34" i="1"/>
  <c r="O24" i="1"/>
  <c r="R91" i="1"/>
  <c r="S91" i="1" s="1"/>
  <c r="R53" i="1"/>
  <c r="S53" i="1" s="1"/>
  <c r="P38" i="1"/>
  <c r="Q87" i="1"/>
  <c r="R52" i="1"/>
  <c r="S52" i="1" s="1"/>
  <c r="Q48" i="1"/>
  <c r="Q81" i="1"/>
  <c r="Q80" i="1"/>
  <c r="Q84" i="1"/>
  <c r="R54" i="1"/>
  <c r="S54" i="1" s="1"/>
  <c r="R46" i="1"/>
  <c r="S46" i="1" s="1"/>
  <c r="Q44" i="1"/>
  <c r="P24" i="1"/>
  <c r="O57" i="1"/>
  <c r="Q63" i="1"/>
  <c r="Q38" i="1"/>
  <c r="Q94" i="1"/>
  <c r="Q51" i="1"/>
  <c r="R23" i="1"/>
  <c r="S23" i="1" s="1"/>
  <c r="O85" i="1"/>
  <c r="R74" i="1"/>
  <c r="S74" i="1" s="1"/>
  <c r="R19" i="1"/>
  <c r="S19" i="1" s="1"/>
  <c r="R78" i="1"/>
  <c r="S78" i="1" s="1"/>
  <c r="Q53" i="1"/>
  <c r="R47" i="1"/>
  <c r="S47" i="1" s="1"/>
  <c r="P28" i="1"/>
  <c r="R34" i="1"/>
  <c r="S34" i="1" s="1"/>
  <c r="P83" i="1"/>
  <c r="P35" i="1"/>
  <c r="P30" i="1"/>
  <c r="R89" i="1"/>
  <c r="S89" i="1" s="1"/>
  <c r="Q75" i="1"/>
  <c r="P53" i="1"/>
  <c r="P89" i="1"/>
  <c r="Q89" i="1"/>
  <c r="P75" i="1"/>
  <c r="Q46" i="1"/>
  <c r="R61" i="1"/>
  <c r="S61" i="1" s="1"/>
  <c r="P62" i="1"/>
  <c r="R40" i="1"/>
  <c r="S40" i="1" s="1"/>
  <c r="R77" i="1"/>
  <c r="S77" i="1" s="1"/>
  <c r="R59" i="1"/>
  <c r="S59" i="1" s="1"/>
  <c r="R62" i="1"/>
  <c r="S62" i="1" s="1"/>
  <c r="Q18" i="1"/>
  <c r="R75" i="1"/>
  <c r="S75" i="1" s="1"/>
  <c r="P95" i="1"/>
  <c r="P78" i="1"/>
  <c r="Q45" i="1"/>
  <c r="Q85" i="1"/>
  <c r="P22" i="1"/>
  <c r="Q41" i="1"/>
  <c r="P92" i="1"/>
  <c r="R51" i="1"/>
  <c r="S51" i="1" s="1"/>
  <c r="O79" i="1"/>
  <c r="Q64" i="1"/>
  <c r="R70" i="1"/>
  <c r="S70" i="1" s="1"/>
  <c r="R95" i="1"/>
  <c r="S95" i="1" s="1"/>
  <c r="Q31" i="1"/>
  <c r="Q27" i="1"/>
  <c r="P20" i="1"/>
  <c r="Q30" i="1"/>
  <c r="R92" i="1"/>
  <c r="S92" i="1" s="1"/>
  <c r="R39" i="1"/>
  <c r="S39" i="1" s="1"/>
  <c r="Q70" i="1"/>
  <c r="O86" i="1"/>
  <c r="R67" i="1"/>
  <c r="S67" i="1" s="1"/>
  <c r="R65" i="1"/>
  <c r="S65" i="1" s="1"/>
  <c r="R85" i="1"/>
  <c r="S85" i="1" s="1"/>
  <c r="Q19" i="1"/>
  <c r="P63" i="1"/>
  <c r="R50" i="1"/>
  <c r="S50" i="1" s="1"/>
  <c r="Q20" i="1"/>
  <c r="R83" i="1"/>
  <c r="S83" i="1" s="1"/>
  <c r="R42" i="1"/>
  <c r="S42" i="1" s="1"/>
  <c r="P40" i="1"/>
  <c r="P88" i="1"/>
  <c r="P76" i="1"/>
  <c r="Q43" i="1"/>
  <c r="R64" i="1"/>
  <c r="S64" i="1" s="1"/>
  <c r="R43" i="1"/>
  <c r="S43" i="1" s="1"/>
  <c r="Q50" i="1"/>
  <c r="P84" i="1"/>
  <c r="Q69" i="1"/>
  <c r="Q76" i="1"/>
  <c r="R63" i="1"/>
  <c r="S63" i="1" s="1"/>
  <c r="Q79" i="1"/>
  <c r="R88" i="1"/>
  <c r="S88" i="1" s="1"/>
  <c r="P36" i="1"/>
  <c r="P80" i="1"/>
  <c r="P25" i="1"/>
  <c r="P81" i="1"/>
  <c r="Q77" i="1"/>
  <c r="O43" i="1"/>
  <c r="R90" i="1"/>
  <c r="S90" i="1" s="1"/>
  <c r="Q22" i="1"/>
  <c r="P42" i="1"/>
  <c r="Q55" i="1"/>
  <c r="P70" i="1"/>
  <c r="P52" i="1"/>
  <c r="P55" i="1"/>
  <c r="Q74" i="1"/>
  <c r="P19" i="1"/>
  <c r="P58" i="1"/>
  <c r="R84" i="1"/>
  <c r="S84" i="1" s="1"/>
  <c r="R44" i="1"/>
  <c r="S44" i="1" s="1"/>
  <c r="R72" i="1"/>
  <c r="S72" i="1" s="1"/>
  <c r="R21" i="1"/>
  <c r="S21" i="1" s="1"/>
  <c r="R82" i="1"/>
  <c r="S82" i="1" s="1"/>
  <c r="R31" i="1"/>
  <c r="S31" i="1" s="1"/>
  <c r="P59" i="1"/>
  <c r="Q58" i="1"/>
  <c r="R41" i="1"/>
  <c r="S41" i="1" s="1"/>
  <c r="R86" i="1"/>
  <c r="S86" i="1" s="1"/>
  <c r="Q90" i="1"/>
  <c r="P15" i="1" l="1"/>
  <c r="Q15" i="1"/>
  <c r="C26" i="6" s="1"/>
  <c r="S15" i="1"/>
  <c r="O15" i="1"/>
  <c r="C24" i="6" s="1"/>
  <c r="R15" i="1"/>
  <c r="Y22" i="1" l="1"/>
  <c r="T22" i="1"/>
  <c r="Y21" i="1"/>
  <c r="T21" i="1"/>
  <c r="Y20" i="1"/>
  <c r="Y18" i="1"/>
  <c r="T18" i="1"/>
  <c r="T19" i="1"/>
  <c r="T20" i="1"/>
  <c r="Y19" i="1"/>
  <c r="Z401" i="1"/>
  <c r="Z620" i="1"/>
  <c r="Z419" i="1"/>
  <c r="Z253" i="1"/>
  <c r="Z269" i="1"/>
  <c r="Z514" i="1"/>
  <c r="Z854" i="1"/>
  <c r="Z790" i="1"/>
  <c r="Z718" i="1"/>
  <c r="Z638" i="1"/>
  <c r="Z554" i="1"/>
  <c r="Z490" i="1"/>
  <c r="Z458" i="1"/>
  <c r="Z426" i="1"/>
  <c r="Z409" i="1"/>
  <c r="Z636" i="1"/>
  <c r="Z529" i="1"/>
  <c r="Z479" i="1"/>
  <c r="Z257" i="1"/>
  <c r="Z277" i="1"/>
  <c r="Z516" i="1"/>
  <c r="Z542" i="1"/>
  <c r="Z385" i="1"/>
  <c r="Z588" i="1"/>
  <c r="Z521" i="1"/>
  <c r="Z387" i="1"/>
  <c r="Z245" i="1"/>
  <c r="Z301" i="1"/>
  <c r="C25" i="6"/>
  <c r="C27" i="6" s="1"/>
  <c r="Z144" i="1"/>
  <c r="Z65" i="1"/>
  <c r="Z56" i="1"/>
  <c r="Z798" i="1"/>
  <c r="Z544" i="1"/>
  <c r="Z734" i="1"/>
  <c r="Z646" i="1"/>
  <c r="Z582" i="1"/>
  <c r="Z462" i="1"/>
  <c r="Z430" i="1"/>
  <c r="Z425" i="1"/>
  <c r="Z668" i="1"/>
  <c r="Z537" i="1"/>
  <c r="Z366" i="1"/>
  <c r="Z266" i="1"/>
  <c r="Z289" i="1"/>
  <c r="Z71" i="1"/>
  <c r="Z28" i="1"/>
  <c r="Z32" i="1"/>
  <c r="Z54" i="1"/>
  <c r="Z78" i="1"/>
  <c r="Z94" i="1"/>
  <c r="Z31" i="1"/>
  <c r="Z85" i="1"/>
  <c r="Z64" i="1"/>
  <c r="Z25" i="1"/>
  <c r="Z534" i="1" l="1"/>
  <c r="Z496" i="1"/>
  <c r="Z552" i="1"/>
  <c r="Z33" i="1"/>
  <c r="Z246" i="1"/>
  <c r="Z262" i="1"/>
  <c r="Z314" i="1"/>
  <c r="Z461" i="1"/>
  <c r="Z632" i="1"/>
  <c r="Z316" i="1"/>
  <c r="Z459" i="1"/>
  <c r="Z361" i="1"/>
  <c r="Z84" i="1"/>
  <c r="Z185" i="1"/>
  <c r="Z36" i="1"/>
  <c r="Z89" i="1"/>
  <c r="Z183" i="1"/>
  <c r="Z414" i="1"/>
  <c r="Z446" i="1"/>
  <c r="Z478" i="1"/>
  <c r="Z614" i="1"/>
  <c r="Z678" i="1"/>
  <c r="Z528" i="1"/>
  <c r="Z830" i="1"/>
  <c r="Z137" i="1"/>
  <c r="Z305" i="1"/>
  <c r="Z141" i="1"/>
  <c r="Z237" i="1"/>
  <c r="Z343" i="1"/>
  <c r="Z356" i="1"/>
  <c r="Z754" i="1"/>
  <c r="Z494" i="1"/>
  <c r="Z527" i="1"/>
  <c r="Z526" i="1"/>
  <c r="Z326" i="1"/>
  <c r="Z274" i="1"/>
  <c r="Z437" i="1"/>
  <c r="Z684" i="1"/>
  <c r="Z435" i="1"/>
  <c r="Z79" i="1"/>
  <c r="Z285" i="1"/>
  <c r="Z170" i="1"/>
  <c r="Z498" i="1"/>
  <c r="Z58" i="1"/>
  <c r="Z233" i="1"/>
  <c r="Z331" i="1"/>
  <c r="Z341" i="1"/>
  <c r="Z738" i="1"/>
  <c r="Z297" i="1"/>
  <c r="Z549" i="1"/>
  <c r="Z410" i="1"/>
  <c r="Z442" i="1"/>
  <c r="Z474" i="1"/>
  <c r="Z606" i="1"/>
  <c r="Z670" i="1"/>
  <c r="Z822" i="1"/>
  <c r="Z485" i="1"/>
  <c r="Z322" i="1"/>
  <c r="Z483" i="1"/>
  <c r="Z39" i="1"/>
  <c r="Z536" i="1"/>
  <c r="Z558" i="1"/>
  <c r="Z344" i="1"/>
  <c r="Z242" i="1"/>
  <c r="Z258" i="1"/>
  <c r="Z249" i="1"/>
  <c r="Z319" i="1"/>
  <c r="Z403" i="1"/>
  <c r="Z706" i="1"/>
  <c r="Z604" i="1"/>
  <c r="Z332" i="1"/>
  <c r="Z393" i="1"/>
  <c r="Z377" i="1"/>
  <c r="Z422" i="1"/>
  <c r="Z454" i="1"/>
  <c r="Z486" i="1"/>
  <c r="Z630" i="1"/>
  <c r="Z702" i="1"/>
  <c r="Z782" i="1"/>
  <c r="Z846" i="1"/>
  <c r="Z82" i="1"/>
  <c r="Z179" i="1"/>
  <c r="Z44" i="1"/>
  <c r="Z63" i="1"/>
  <c r="Z293" i="1"/>
  <c r="Z228" i="1"/>
  <c r="Z250" i="1"/>
  <c r="Z268" i="1"/>
  <c r="Z281" i="1"/>
  <c r="Z259" i="1"/>
  <c r="Z493" i="1"/>
  <c r="Z644" i="1"/>
  <c r="Z413" i="1"/>
  <c r="Z538" i="1"/>
  <c r="Z530" i="1"/>
  <c r="Z227" i="1"/>
  <c r="Z523" i="1"/>
  <c r="Z241" i="1"/>
  <c r="Z362" i="1"/>
  <c r="Z372" i="1"/>
  <c r="Z770" i="1"/>
  <c r="Z418" i="1"/>
  <c r="Z450" i="1"/>
  <c r="Z482" i="1"/>
  <c r="Z622" i="1"/>
  <c r="Z686" i="1"/>
  <c r="Z774" i="1"/>
  <c r="Z838" i="1"/>
  <c r="Z502" i="1"/>
  <c r="Z535" i="1"/>
  <c r="Z559" i="1"/>
  <c r="Z60" i="1"/>
  <c r="Z47" i="1"/>
  <c r="Z515" i="1"/>
  <c r="Z61" i="1"/>
  <c r="Z101" i="1"/>
  <c r="Z230" i="1"/>
  <c r="Z315" i="1"/>
  <c r="Z511" i="1"/>
  <c r="Z330" i="1"/>
  <c r="Z83" i="1"/>
  <c r="Z504" i="1"/>
  <c r="Z88" i="1"/>
  <c r="Z21" i="1"/>
  <c r="Z238" i="1"/>
  <c r="Z304" i="1"/>
  <c r="Z124" i="1"/>
  <c r="Z113" i="1"/>
  <c r="Z282" i="1"/>
  <c r="Z453" i="1"/>
  <c r="Z451" i="1"/>
  <c r="Z434" i="1"/>
  <c r="Z466" i="1"/>
  <c r="Z590" i="1"/>
  <c r="Z654" i="1"/>
  <c r="Z750" i="1"/>
  <c r="Z806" i="1"/>
  <c r="Z153" i="1"/>
  <c r="Z121" i="1"/>
  <c r="Z296" i="1"/>
  <c r="Z43" i="1"/>
  <c r="Z38" i="1"/>
  <c r="Z95" i="1"/>
  <c r="Z294" i="1"/>
  <c r="Z42" i="1"/>
  <c r="Z34" i="1"/>
  <c r="Z24" i="1"/>
  <c r="Z50" i="1"/>
  <c r="Z160" i="1"/>
  <c r="Z128" i="1"/>
  <c r="Z165" i="1"/>
  <c r="Z117" i="1"/>
  <c r="Z184" i="1"/>
  <c r="Z205" i="1"/>
  <c r="Z221" i="1"/>
  <c r="Z206" i="1"/>
  <c r="Z222" i="1"/>
  <c r="Z175" i="1"/>
  <c r="Z279" i="1"/>
  <c r="Z321" i="1"/>
  <c r="Z399" i="1"/>
  <c r="Z278" i="1"/>
  <c r="Z445" i="1"/>
  <c r="Z616" i="1"/>
  <c r="Z443" i="1"/>
  <c r="Z357" i="1"/>
  <c r="Z497" i="1"/>
  <c r="Z499" i="1"/>
  <c r="Z577" i="1"/>
  <c r="Z609" i="1"/>
  <c r="Z641" i="1"/>
  <c r="Z673" i="1"/>
  <c r="Z728" i="1"/>
  <c r="Z796" i="1"/>
  <c r="Z691" i="1"/>
  <c r="Z723" i="1"/>
  <c r="Z755" i="1"/>
  <c r="Z775" i="1"/>
  <c r="Z807" i="1"/>
  <c r="Z839" i="1"/>
  <c r="Z298" i="1"/>
  <c r="Z569" i="1"/>
  <c r="Z234" i="1"/>
  <c r="Z571" i="1"/>
  <c r="Z292" i="1"/>
  <c r="Z457" i="1"/>
  <c r="Z388" i="1"/>
  <c r="Z404" i="1"/>
  <c r="Z436" i="1"/>
  <c r="Z468" i="1"/>
  <c r="Z345" i="1"/>
  <c r="Z698" i="1"/>
  <c r="Z567" i="1"/>
  <c r="Z22" i="1"/>
  <c r="Z26" i="1"/>
  <c r="Z49" i="1"/>
  <c r="Z164" i="1"/>
  <c r="Z148" i="1"/>
  <c r="Z132" i="1"/>
  <c r="Z116" i="1"/>
  <c r="Z100" i="1"/>
  <c r="Z180" i="1"/>
  <c r="Z201" i="1"/>
  <c r="Z217" i="1"/>
  <c r="Z202" i="1"/>
  <c r="Z218" i="1"/>
  <c r="Z167" i="1"/>
  <c r="Z439" i="1"/>
  <c r="Z383" i="1"/>
  <c r="Z680" i="1"/>
  <c r="Z328" i="1"/>
  <c r="Z373" i="1"/>
  <c r="Z563" i="1"/>
  <c r="Z601" i="1"/>
  <c r="Z633" i="1"/>
  <c r="Z665" i="1"/>
  <c r="Z712" i="1"/>
  <c r="Z780" i="1"/>
  <c r="Z844" i="1"/>
  <c r="Z715" i="1"/>
  <c r="Z747" i="1"/>
  <c r="Z799" i="1"/>
  <c r="Z831" i="1"/>
  <c r="Z173" i="1"/>
  <c r="Z232" i="1"/>
  <c r="Z252" i="1"/>
  <c r="Z272" i="1"/>
  <c r="Z288" i="1"/>
  <c r="Z495" i="1"/>
  <c r="Z664" i="1"/>
  <c r="Z572" i="1"/>
  <c r="Z324" i="1"/>
  <c r="Z491" i="1"/>
  <c r="Z369" i="1"/>
  <c r="Z67" i="1"/>
  <c r="Z80" i="1"/>
  <c r="Z154" i="1"/>
  <c r="Z138" i="1"/>
  <c r="Z122" i="1"/>
  <c r="Z106" i="1"/>
  <c r="Z159" i="1"/>
  <c r="Z143" i="1"/>
  <c r="Z127" i="1"/>
  <c r="Z111" i="1"/>
  <c r="Z291" i="1"/>
  <c r="Z290" i="1"/>
  <c r="Z349" i="1"/>
  <c r="Z555" i="1"/>
  <c r="Z284" i="1"/>
  <c r="Z518" i="1"/>
  <c r="Z441" i="1"/>
  <c r="Z384" i="1"/>
  <c r="Z400" i="1"/>
  <c r="Z416" i="1"/>
  <c r="Z432" i="1"/>
  <c r="Z448" i="1"/>
  <c r="Z464" i="1"/>
  <c r="Z480" i="1"/>
  <c r="Z500" i="1"/>
  <c r="Z586" i="1"/>
  <c r="Z618" i="1"/>
  <c r="Z650" i="1"/>
  <c r="Z682" i="1"/>
  <c r="Z742" i="1"/>
  <c r="Z532" i="1"/>
  <c r="Z772" i="1"/>
  <c r="Z802" i="1"/>
  <c r="Z834" i="1"/>
  <c r="Z583" i="1"/>
  <c r="Z599" i="1"/>
  <c r="Z615" i="1"/>
  <c r="Z631" i="1"/>
  <c r="Z647" i="1"/>
  <c r="Z663" i="1"/>
  <c r="Z679" i="1"/>
  <c r="Z708" i="1"/>
  <c r="Z740" i="1"/>
  <c r="Z776" i="1"/>
  <c r="Z808" i="1"/>
  <c r="Z840" i="1"/>
  <c r="Z697" i="1"/>
  <c r="Z713" i="1"/>
  <c r="Z729" i="1"/>
  <c r="Z745" i="1"/>
  <c r="Z761" i="1"/>
  <c r="Z781" i="1"/>
  <c r="Z797" i="1"/>
  <c r="Z813" i="1"/>
  <c r="Z829" i="1"/>
  <c r="Z845" i="1"/>
  <c r="Z594" i="1"/>
  <c r="Z658" i="1"/>
  <c r="Z758" i="1"/>
  <c r="Z810" i="1"/>
  <c r="Z587" i="1"/>
  <c r="Z603" i="1"/>
  <c r="Z619" i="1"/>
  <c r="Z635" i="1"/>
  <c r="Z651" i="1"/>
  <c r="Z667" i="1"/>
  <c r="Z683" i="1"/>
  <c r="Z716" i="1"/>
  <c r="Z748" i="1"/>
  <c r="Z784" i="1"/>
  <c r="Z816" i="1"/>
  <c r="Z848" i="1"/>
  <c r="Z701" i="1"/>
  <c r="Z717" i="1"/>
  <c r="Z733" i="1"/>
  <c r="Z749" i="1"/>
  <c r="Z765" i="1"/>
  <c r="Z785" i="1"/>
  <c r="Z801" i="1"/>
  <c r="Z817" i="1"/>
  <c r="Z833" i="1"/>
  <c r="Z849" i="1"/>
  <c r="Z105" i="1"/>
  <c r="Z70" i="1"/>
  <c r="Z87" i="1"/>
  <c r="Z53" i="1"/>
  <c r="Z307" i="1"/>
  <c r="Z471" i="1"/>
  <c r="Z236" i="1"/>
  <c r="Z254" i="1"/>
  <c r="Z276" i="1"/>
  <c r="Z243" i="1"/>
  <c r="Z379" i="1"/>
  <c r="Z503" i="1"/>
  <c r="Z580" i="1"/>
  <c r="Z394" i="1"/>
  <c r="Z52" i="1"/>
  <c r="Z59" i="1"/>
  <c r="Z68" i="1"/>
  <c r="Z112" i="1"/>
  <c r="Z133" i="1"/>
  <c r="Z267" i="1"/>
  <c r="Z306" i="1"/>
  <c r="Z323" i="1"/>
  <c r="Z334" i="1"/>
  <c r="Z240" i="1"/>
  <c r="Z280" i="1"/>
  <c r="Z62" i="1"/>
  <c r="Z74" i="1"/>
  <c r="Z77" i="1"/>
  <c r="Z178" i="1"/>
  <c r="Z199" i="1"/>
  <c r="Z215" i="1"/>
  <c r="Z200" i="1"/>
  <c r="Z216" i="1"/>
  <c r="Z376" i="1"/>
  <c r="Z348" i="1"/>
  <c r="Z431" i="1"/>
  <c r="Z263" i="1"/>
  <c r="Z358" i="1"/>
  <c r="Z584" i="1"/>
  <c r="Z660" i="1"/>
  <c r="Z421" i="1"/>
  <c r="Z597" i="1"/>
  <c r="Z629" i="1"/>
  <c r="Z661" i="1"/>
  <c r="Z704" i="1"/>
  <c r="Z768" i="1"/>
  <c r="Z836" i="1"/>
  <c r="Z711" i="1"/>
  <c r="Z743" i="1"/>
  <c r="Z795" i="1"/>
  <c r="Z827" i="1"/>
  <c r="Z463" i="1"/>
  <c r="Z592" i="1"/>
  <c r="Z656" i="1"/>
  <c r="Z351" i="1"/>
  <c r="Z367" i="1"/>
  <c r="Z546" i="1"/>
  <c r="Z91" i="1"/>
  <c r="Z23" i="1"/>
  <c r="Z336" i="1"/>
  <c r="Z310" i="1"/>
  <c r="Z455" i="1"/>
  <c r="Z481" i="1"/>
  <c r="Z381" i="1"/>
  <c r="Z149" i="1"/>
  <c r="Z166" i="1"/>
  <c r="Z309" i="1"/>
  <c r="Z722" i="1"/>
  <c r="Z338" i="1"/>
  <c r="Z256" i="1"/>
  <c r="Z509" i="1"/>
  <c r="Z270" i="1"/>
  <c r="Z374" i="1"/>
  <c r="Z600" i="1"/>
  <c r="Z574" i="1"/>
  <c r="Z676" i="1"/>
  <c r="Z90" i="1"/>
  <c r="Z66" i="1"/>
  <c r="Z46" i="1"/>
  <c r="Z192" i="1"/>
  <c r="Z187" i="1"/>
  <c r="Z177" i="1"/>
  <c r="Z303" i="1"/>
  <c r="Z541" i="1"/>
  <c r="Z406" i="1"/>
  <c r="Z438" i="1"/>
  <c r="Z470" i="1"/>
  <c r="Z598" i="1"/>
  <c r="Z662" i="1"/>
  <c r="Z766" i="1"/>
  <c r="Z814" i="1"/>
  <c r="Z48" i="1"/>
  <c r="Z69" i="1"/>
  <c r="Z29" i="1"/>
  <c r="Z93" i="1"/>
  <c r="Z27" i="1"/>
  <c r="Z86" i="1"/>
  <c r="Z152" i="1"/>
  <c r="Z136" i="1"/>
  <c r="Z120" i="1"/>
  <c r="Z104" i="1"/>
  <c r="Z157" i="1"/>
  <c r="Z125" i="1"/>
  <c r="Z109" i="1"/>
  <c r="Z176" i="1"/>
  <c r="Z195" i="1"/>
  <c r="Z213" i="1"/>
  <c r="Z197" i="1"/>
  <c r="Z214" i="1"/>
  <c r="Z354" i="1"/>
  <c r="Z339" i="1"/>
  <c r="Z427" i="1"/>
  <c r="Z286" i="1"/>
  <c r="Z350" i="1"/>
  <c r="Z239" i="1"/>
  <c r="Z261" i="1"/>
  <c r="Z352" i="1"/>
  <c r="Z568" i="1"/>
  <c r="Z465" i="1"/>
  <c r="Z561" i="1"/>
  <c r="Z652" i="1"/>
  <c r="Z364" i="1"/>
  <c r="Z417" i="1"/>
  <c r="Z762" i="1"/>
  <c r="Z390" i="1"/>
  <c r="Z547" i="1"/>
  <c r="Z593" i="1"/>
  <c r="Z625" i="1"/>
  <c r="Z657" i="1"/>
  <c r="Z692" i="1"/>
  <c r="Z760" i="1"/>
  <c r="Z828" i="1"/>
  <c r="Z707" i="1"/>
  <c r="Z739" i="1"/>
  <c r="Z791" i="1"/>
  <c r="Z823" i="1"/>
  <c r="Z855" i="1"/>
  <c r="Z248" i="1"/>
  <c r="Z264" i="1"/>
  <c r="Z235" i="1"/>
  <c r="Z335" i="1"/>
  <c r="Z449" i="1"/>
  <c r="Z545" i="1"/>
  <c r="Z346" i="1"/>
  <c r="Z746" i="1"/>
  <c r="Z386" i="1"/>
  <c r="Z522" i="1"/>
  <c r="Z520" i="1"/>
  <c r="Z72" i="1"/>
  <c r="Z37" i="1"/>
  <c r="Z51" i="1"/>
  <c r="Z73" i="1"/>
  <c r="Z158" i="1"/>
  <c r="Z142" i="1"/>
  <c r="Z126" i="1"/>
  <c r="Z110" i="1"/>
  <c r="Z163" i="1"/>
  <c r="Z147" i="1"/>
  <c r="Z131" i="1"/>
  <c r="Z115" i="1"/>
  <c r="Z99" i="1"/>
  <c r="Z172" i="1"/>
  <c r="Z191" i="1"/>
  <c r="Z211" i="1"/>
  <c r="Z193" i="1"/>
  <c r="Z212" i="1"/>
  <c r="Z181" i="1"/>
  <c r="Z198" i="1"/>
  <c r="Z347" i="1"/>
  <c r="Z333" i="1"/>
  <c r="Z423" i="1"/>
  <c r="Z342" i="1"/>
  <c r="Z477" i="1"/>
  <c r="Z557" i="1"/>
  <c r="Z648" i="1"/>
  <c r="Z553" i="1"/>
  <c r="Z320" i="1"/>
  <c r="Z475" i="1"/>
  <c r="Z365" i="1"/>
  <c r="Z525" i="1"/>
  <c r="Z539" i="1"/>
  <c r="Z589" i="1"/>
  <c r="Z621" i="1"/>
  <c r="Z653" i="1"/>
  <c r="Z685" i="1"/>
  <c r="Z752" i="1"/>
  <c r="Z820" i="1"/>
  <c r="Z703" i="1"/>
  <c r="Z735" i="1"/>
  <c r="Z767" i="1"/>
  <c r="Z787" i="1"/>
  <c r="Z819" i="1"/>
  <c r="Z851" i="1"/>
  <c r="Z308" i="1"/>
  <c r="Z487" i="1"/>
  <c r="Z576" i="1"/>
  <c r="Z640" i="1"/>
  <c r="Z370" i="1"/>
  <c r="Z489" i="1"/>
  <c r="Z564" i="1"/>
  <c r="Z311" i="1"/>
  <c r="Z531" i="1"/>
  <c r="Z363" i="1"/>
  <c r="Z380" i="1"/>
  <c r="Z396" i="1"/>
  <c r="Z412" i="1"/>
  <c r="Z428" i="1"/>
  <c r="Z444" i="1"/>
  <c r="Z460" i="1"/>
  <c r="Z476" i="1"/>
  <c r="Z492" i="1"/>
  <c r="Z578" i="1"/>
  <c r="Z610" i="1"/>
  <c r="Z642" i="1"/>
  <c r="Z674" i="1"/>
  <c r="Z726" i="1"/>
  <c r="Z524" i="1"/>
  <c r="Z556" i="1"/>
  <c r="Z573" i="1"/>
  <c r="Z794" i="1"/>
  <c r="Z826" i="1"/>
  <c r="Z550" i="1"/>
  <c r="Z551" i="1"/>
  <c r="Z579" i="1"/>
  <c r="Z595" i="1"/>
  <c r="Z611" i="1"/>
  <c r="Z627" i="1"/>
  <c r="Z643" i="1"/>
  <c r="Z659" i="1"/>
  <c r="Z675" i="1"/>
  <c r="Z700" i="1"/>
  <c r="Z732" i="1"/>
  <c r="Z764" i="1"/>
  <c r="Z800" i="1"/>
  <c r="Z832" i="1"/>
  <c r="Z693" i="1"/>
  <c r="Z709" i="1"/>
  <c r="Z725" i="1"/>
  <c r="Z741" i="1"/>
  <c r="Z757" i="1"/>
  <c r="Z777" i="1"/>
  <c r="Z793" i="1"/>
  <c r="Z809" i="1"/>
  <c r="Z825" i="1"/>
  <c r="Z841" i="1"/>
  <c r="Z429" i="1"/>
  <c r="Z353" i="1"/>
  <c r="Z55" i="1"/>
  <c r="Z35" i="1"/>
  <c r="Z150" i="1"/>
  <c r="Z134" i="1"/>
  <c r="Z118" i="1"/>
  <c r="Z102" i="1"/>
  <c r="Z155" i="1"/>
  <c r="Z139" i="1"/>
  <c r="Z123" i="1"/>
  <c r="Z107" i="1"/>
  <c r="Z182" i="1"/>
  <c r="Z203" i="1"/>
  <c r="Z219" i="1"/>
  <c r="Z204" i="1"/>
  <c r="Z220" i="1"/>
  <c r="Z171" i="1"/>
  <c r="Z271" i="1"/>
  <c r="Z317" i="1"/>
  <c r="Z391" i="1"/>
  <c r="Z302" i="1"/>
  <c r="Z501" i="1"/>
  <c r="Z247" i="1"/>
  <c r="Z395" i="1"/>
  <c r="Z596" i="1"/>
  <c r="Z389" i="1"/>
  <c r="Z398" i="1"/>
  <c r="Z378" i="1"/>
  <c r="Z605" i="1"/>
  <c r="Z637" i="1"/>
  <c r="Z669" i="1"/>
  <c r="Z720" i="1"/>
  <c r="Z788" i="1"/>
  <c r="Z852" i="1"/>
  <c r="Z719" i="1"/>
  <c r="Z751" i="1"/>
  <c r="Z771" i="1"/>
  <c r="Z803" i="1"/>
  <c r="Z835" i="1"/>
  <c r="Z608" i="1"/>
  <c r="Z672" i="1"/>
  <c r="Z355" i="1"/>
  <c r="Z371" i="1"/>
  <c r="Z420" i="1"/>
  <c r="Z452" i="1"/>
  <c r="Z484" i="1"/>
  <c r="Z508" i="1"/>
  <c r="Z562" i="1"/>
  <c r="Z510" i="1"/>
  <c r="Z626" i="1"/>
  <c r="Z696" i="1"/>
  <c r="Z540" i="1"/>
  <c r="Z778" i="1"/>
  <c r="Z842" i="1"/>
  <c r="Z517" i="1"/>
  <c r="Z570" i="1"/>
  <c r="Z57" i="1"/>
  <c r="Z81" i="1"/>
  <c r="Z30" i="1"/>
  <c r="Z45" i="1"/>
  <c r="Z76" i="1"/>
  <c r="Z299" i="1"/>
  <c r="Z506" i="1"/>
  <c r="Z512" i="1"/>
  <c r="Z714" i="1"/>
  <c r="Z560" i="1"/>
  <c r="Z97" i="1"/>
  <c r="Z41" i="1"/>
  <c r="Z40" i="1"/>
  <c r="Z75" i="1"/>
  <c r="Z156" i="1"/>
  <c r="Z140" i="1"/>
  <c r="Z108" i="1"/>
  <c r="Z161" i="1"/>
  <c r="Z145" i="1"/>
  <c r="Z129" i="1"/>
  <c r="Z168" i="1"/>
  <c r="Z188" i="1"/>
  <c r="Z209" i="1"/>
  <c r="Z225" i="1"/>
  <c r="Z196" i="1"/>
  <c r="Z189" i="1"/>
  <c r="Z210" i="1"/>
  <c r="Z226" i="1"/>
  <c r="Z194" i="1"/>
  <c r="Z312" i="1"/>
  <c r="Z329" i="1"/>
  <c r="Z415" i="1"/>
  <c r="Z273" i="1"/>
  <c r="Z340" i="1"/>
  <c r="Z255" i="1"/>
  <c r="Z447" i="1"/>
  <c r="Z469" i="1"/>
  <c r="Z628" i="1"/>
  <c r="Z318" i="1"/>
  <c r="Z405" i="1"/>
  <c r="Z467" i="1"/>
  <c r="Z513" i="1"/>
  <c r="Z690" i="1"/>
  <c r="Z585" i="1"/>
  <c r="Z617" i="1"/>
  <c r="Z649" i="1"/>
  <c r="Z681" i="1"/>
  <c r="Z744" i="1"/>
  <c r="Z812" i="1"/>
  <c r="Z699" i="1"/>
  <c r="Z731" i="1"/>
  <c r="Z763" i="1"/>
  <c r="Z783" i="1"/>
  <c r="Z815" i="1"/>
  <c r="Z847" i="1"/>
  <c r="Z275" i="1"/>
  <c r="Z368" i="1"/>
  <c r="Z287" i="1"/>
  <c r="Z244" i="1"/>
  <c r="Z260" i="1"/>
  <c r="Z265" i="1"/>
  <c r="Z229" i="1"/>
  <c r="Z251" i="1"/>
  <c r="Z411" i="1"/>
  <c r="Z612" i="1"/>
  <c r="Z313" i="1"/>
  <c r="Z397" i="1"/>
  <c r="Z402" i="1"/>
  <c r="Z96" i="1"/>
  <c r="Z92" i="1"/>
  <c r="Z162" i="1"/>
  <c r="Z146" i="1"/>
  <c r="Z130" i="1"/>
  <c r="Z114" i="1"/>
  <c r="Z98" i="1"/>
  <c r="Z151" i="1"/>
  <c r="Z135" i="1"/>
  <c r="Z119" i="1"/>
  <c r="Z103" i="1"/>
  <c r="Z283" i="1"/>
  <c r="Z186" i="1"/>
  <c r="Z207" i="1"/>
  <c r="Z223" i="1"/>
  <c r="Z169" i="1"/>
  <c r="Z208" i="1"/>
  <c r="Z224" i="1"/>
  <c r="Z174" i="1"/>
  <c r="Z190" i="1"/>
  <c r="Z295" i="1"/>
  <c r="Z325" i="1"/>
  <c r="Z407" i="1"/>
  <c r="Z231" i="1"/>
  <c r="Z327" i="1"/>
  <c r="Z433" i="1"/>
  <c r="Z337" i="1"/>
  <c r="Z730" i="1"/>
  <c r="Z382" i="1"/>
  <c r="Z505" i="1"/>
  <c r="Z507" i="1"/>
  <c r="Z581" i="1"/>
  <c r="Z613" i="1"/>
  <c r="Z645" i="1"/>
  <c r="Z677" i="1"/>
  <c r="Z736" i="1"/>
  <c r="Z804" i="1"/>
  <c r="Z695" i="1"/>
  <c r="Z727" i="1"/>
  <c r="Z759" i="1"/>
  <c r="Z779" i="1"/>
  <c r="Z811" i="1"/>
  <c r="Z843" i="1"/>
  <c r="Z300" i="1"/>
  <c r="Z360" i="1"/>
  <c r="Z624" i="1"/>
  <c r="Z688" i="1"/>
  <c r="Z473" i="1"/>
  <c r="Z359" i="1"/>
  <c r="Z375" i="1"/>
  <c r="Z392" i="1"/>
  <c r="Z408" i="1"/>
  <c r="Z424" i="1"/>
  <c r="Z440" i="1"/>
  <c r="Z456" i="1"/>
  <c r="Z472" i="1"/>
  <c r="Z488" i="1"/>
  <c r="Z519" i="1"/>
  <c r="Z566" i="1"/>
  <c r="Z602" i="1"/>
  <c r="Z634" i="1"/>
  <c r="Z666" i="1"/>
  <c r="Z710" i="1"/>
  <c r="Z694" i="1"/>
  <c r="Z548" i="1"/>
  <c r="Z565" i="1"/>
  <c r="Z786" i="1"/>
  <c r="Z818" i="1"/>
  <c r="Z850" i="1"/>
  <c r="Z533" i="1"/>
  <c r="Z543" i="1"/>
  <c r="Z575" i="1"/>
  <c r="Z591" i="1"/>
  <c r="Z607" i="1"/>
  <c r="Z623" i="1"/>
  <c r="Z639" i="1"/>
  <c r="Z655" i="1"/>
  <c r="Z671" i="1"/>
  <c r="Z687" i="1"/>
  <c r="Z724" i="1"/>
  <c r="Z756" i="1"/>
  <c r="Z792" i="1"/>
  <c r="Z824" i="1"/>
  <c r="Z689" i="1"/>
  <c r="Z705" i="1"/>
  <c r="Z721" i="1"/>
  <c r="Z737" i="1"/>
  <c r="Z753" i="1"/>
  <c r="Z769" i="1"/>
  <c r="Z773" i="1"/>
  <c r="Z789" i="1"/>
  <c r="Z805" i="1"/>
  <c r="Z821" i="1"/>
  <c r="Z837" i="1"/>
  <c r="Z853" i="1"/>
  <c r="Z20" i="1"/>
  <c r="Z19" i="1"/>
  <c r="Z18" i="1"/>
  <c r="C31" i="6"/>
  <c r="C37" i="6"/>
  <c r="C40" i="6" s="1"/>
</calcChain>
</file>

<file path=xl/sharedStrings.xml><?xml version="1.0" encoding="utf-8"?>
<sst xmlns="http://schemas.openxmlformats.org/spreadsheetml/2006/main" count="263" uniqueCount="177">
  <si>
    <t>Commercial Space</t>
  </si>
  <si>
    <t># of Bedrooms</t>
  </si>
  <si>
    <t>Sq Ft per Unit</t>
  </si>
  <si>
    <t>HOME</t>
  </si>
  <si>
    <t>AHAP</t>
  </si>
  <si>
    <t>Utility Allow</t>
  </si>
  <si>
    <t>Unit Rent</t>
  </si>
  <si>
    <t>X</t>
  </si>
  <si>
    <t>Monthly Gross Rent</t>
  </si>
  <si>
    <t>Building #</t>
  </si>
  <si>
    <t>ApFractionCalc</t>
  </si>
  <si>
    <t>Tax Credit</t>
  </si>
  <si>
    <t>Employee</t>
  </si>
  <si>
    <t>Workforce</t>
  </si>
  <si>
    <t>Unit Type</t>
  </si>
  <si>
    <t>Unit Count</t>
  </si>
  <si>
    <t>Address</t>
  </si>
  <si>
    <t>Common Area Sq Ft</t>
  </si>
  <si>
    <t>LI Units</t>
  </si>
  <si>
    <t>Market Units</t>
  </si>
  <si>
    <t>Market</t>
  </si>
  <si>
    <t>Building Number</t>
  </si>
  <si>
    <t>Applicable % Units</t>
  </si>
  <si>
    <t>Applicable % Sq. Ft.</t>
  </si>
  <si>
    <t>LIHTC</t>
  </si>
  <si>
    <t>NHTF</t>
  </si>
  <si>
    <t>Accessible</t>
  </si>
  <si>
    <t>50% AMI</t>
  </si>
  <si>
    <t>SA - Vuln. Pop</t>
  </si>
  <si>
    <t>SA - Special Needs</t>
  </si>
  <si>
    <t>Companion Living</t>
  </si>
  <si>
    <t># Bathrooms</t>
  </si>
  <si>
    <t>City</t>
  </si>
  <si>
    <t>Zip</t>
  </si>
  <si>
    <t>Unit Designations</t>
  </si>
  <si>
    <t>Residential Building Detail</t>
  </si>
  <si>
    <t>Total Units</t>
  </si>
  <si>
    <t>Employee Units</t>
  </si>
  <si>
    <t>Census Tract</t>
  </si>
  <si>
    <t>Building Purpose</t>
  </si>
  <si>
    <t>Common Space Sq. Ft.</t>
  </si>
  <si>
    <t>Total Employee Sq. Ft.</t>
  </si>
  <si>
    <t>Residential Buildings</t>
  </si>
  <si>
    <t>Non Residential Buildings</t>
  </si>
  <si>
    <t>Common Space</t>
  </si>
  <si>
    <t>SA - Vulnerable Populations</t>
  </si>
  <si>
    <t>Unit Designation Summary</t>
  </si>
  <si>
    <t>Total Common and Commercial Space - Residential</t>
  </si>
  <si>
    <t>sq ft</t>
  </si>
  <si>
    <t>units</t>
  </si>
  <si>
    <t>Low-Income Residential</t>
  </si>
  <si>
    <t>Market Rate Residential</t>
  </si>
  <si>
    <t xml:space="preserve">Employee Residential  </t>
  </si>
  <si>
    <t xml:space="preserve">Total Residential  </t>
  </si>
  <si>
    <t>Total Building   - Residential Buildings</t>
  </si>
  <si>
    <t xml:space="preserve">Total Non Residential  </t>
  </si>
  <si>
    <t xml:space="preserve">Low-Income </t>
  </si>
  <si>
    <t xml:space="preserve">Market </t>
  </si>
  <si>
    <t xml:space="preserve">Employee </t>
  </si>
  <si>
    <t xml:space="preserve">Total </t>
  </si>
  <si>
    <t xml:space="preserve">50% AMI </t>
  </si>
  <si>
    <t xml:space="preserve">Accessible </t>
  </si>
  <si>
    <t>All Buildings</t>
  </si>
  <si>
    <t>Credit Type per Building</t>
  </si>
  <si>
    <t>Building</t>
  </si>
  <si>
    <t>New</t>
  </si>
  <si>
    <t>Acq</t>
  </si>
  <si>
    <t>Rehab</t>
  </si>
  <si>
    <t>Credit Type (Do not need to complete if all units in all buildings are claiming same credit type(s)</t>
  </si>
  <si>
    <t>PBS8</t>
  </si>
  <si>
    <r>
      <t xml:space="preserve">Form 3345 | Plan Review Worksheet | </t>
    </r>
    <r>
      <rPr>
        <b/>
        <sz val="18"/>
        <color theme="0" tint="-0.499984740745262"/>
        <rFont val="Calibri"/>
        <family val="2"/>
        <scheme val="minor"/>
      </rPr>
      <t>Development Summary</t>
    </r>
  </si>
  <si>
    <t>Total Commercial Space</t>
  </si>
  <si>
    <t>Total Common Space</t>
  </si>
  <si>
    <t>Is this a scattered site development?</t>
  </si>
  <si>
    <t>Rehabilitation</t>
  </si>
  <si>
    <t>Yes/NO</t>
  </si>
  <si>
    <t>Yes</t>
  </si>
  <si>
    <t>No</t>
  </si>
  <si>
    <t xml:space="preserve"> </t>
  </si>
  <si>
    <t xml:space="preserve">Credit types claimed in development: </t>
  </si>
  <si>
    <t>Buildings Summary</t>
  </si>
  <si>
    <t>Development Square Feet Summary</t>
  </si>
  <si>
    <t>Residential Units Summary</t>
  </si>
  <si>
    <t>Total Buildings</t>
  </si>
  <si>
    <t xml:space="preserve">Development Name: </t>
  </si>
  <si>
    <t xml:space="preserve">Development Number: </t>
  </si>
  <si>
    <t>Unit Assignment</t>
  </si>
  <si>
    <t>Unit Detail</t>
  </si>
  <si>
    <t>Primary Unit Designation</t>
  </si>
  <si>
    <r>
      <t xml:space="preserve">Form 3345 | Plan Review Worksheet | </t>
    </r>
    <r>
      <rPr>
        <b/>
        <sz val="18"/>
        <color theme="0" tint="-0.499984740745262"/>
        <rFont val="Calibri"/>
        <family val="2"/>
        <scheme val="minor"/>
      </rPr>
      <t>Unit Detail</t>
    </r>
  </si>
  <si>
    <r>
      <t xml:space="preserve">Form 3345 | Plan Review Worksheet | </t>
    </r>
    <r>
      <rPr>
        <b/>
        <sz val="18"/>
        <color theme="0" tint="-0.34998626667073579"/>
        <rFont val="Calibri"/>
        <family val="2"/>
        <scheme val="minor"/>
      </rPr>
      <t>Unit Summary</t>
    </r>
  </si>
  <si>
    <t>Number of Units</t>
  </si>
  <si>
    <t>Unit Summary</t>
  </si>
  <si>
    <t>Total Market     Sq. Ft.</t>
  </si>
  <si>
    <t>IEH</t>
  </si>
  <si>
    <t>Section 8</t>
  </si>
  <si>
    <t>Development Information</t>
  </si>
  <si>
    <r>
      <t xml:space="preserve">Form 3345 | Plan Review Worksheet | </t>
    </r>
    <r>
      <rPr>
        <b/>
        <sz val="20"/>
        <color theme="0" tint="-0.499984740745262"/>
        <rFont val="Calibri"/>
        <family val="2"/>
        <scheme val="minor"/>
      </rPr>
      <t>Building Detail</t>
    </r>
  </si>
  <si>
    <t>Secondary Unit Designation</t>
  </si>
  <si>
    <t>Credit Type</t>
  </si>
  <si>
    <r>
      <rPr>
        <u val="singleAccounting"/>
        <sz val="10"/>
        <color theme="1"/>
        <rFont val="Calibri"/>
        <family val="2"/>
        <scheme val="minor"/>
      </rPr>
      <t>All units</t>
    </r>
    <r>
      <rPr>
        <sz val="10"/>
        <color theme="1"/>
        <rFont val="Calibri"/>
        <family val="2"/>
        <scheme val="minor"/>
      </rPr>
      <t xml:space="preserve"> in </t>
    </r>
    <r>
      <rPr>
        <u val="singleAccounting"/>
        <sz val="10"/>
        <color theme="1"/>
        <rFont val="Calibri"/>
        <family val="2"/>
        <scheme val="minor"/>
      </rPr>
      <t>all building</t>
    </r>
    <r>
      <rPr>
        <sz val="10"/>
        <color theme="1"/>
        <rFont val="Calibri"/>
        <family val="2"/>
        <scheme val="minor"/>
      </rPr>
      <t xml:space="preserve"> claiming same credit type(s)?</t>
    </r>
  </si>
  <si>
    <t xml:space="preserve">TOTALS: </t>
  </si>
  <si>
    <t>TOTALS:</t>
  </si>
  <si>
    <t>Building Detail Entry</t>
  </si>
  <si>
    <t>Square Feet Totals</t>
  </si>
  <si>
    <t>Unit Totals</t>
  </si>
  <si>
    <t>Applicable Percentage</t>
  </si>
  <si>
    <t>Non-Residential Building Detail</t>
  </si>
  <si>
    <t>Non-Residential Bldg. Count</t>
  </si>
  <si>
    <t>Res Bldg. Count</t>
  </si>
  <si>
    <t>If the same credits will not be claimed for ALL units in ALL buildings, the Credit Type for each unit on "Unit Detail" tab must be completed.</t>
  </si>
  <si>
    <t>Residential Unit Detail</t>
  </si>
  <si>
    <t>sdfsdf</t>
  </si>
  <si>
    <t>Acq/Rehab</t>
  </si>
  <si>
    <t>New/Acq/Rehab</t>
  </si>
  <si>
    <t>New/Rehab</t>
  </si>
  <si>
    <t>AMGI Designation</t>
  </si>
  <si>
    <t>Building in QCT?</t>
  </si>
  <si>
    <r>
      <t xml:space="preserve">Form 3345 | Plan Review Worksheet | </t>
    </r>
    <r>
      <rPr>
        <b/>
        <sz val="18"/>
        <color theme="0" tint="-0.499984740745262"/>
        <rFont val="Calibri"/>
        <family val="2"/>
        <scheme val="minor"/>
      </rPr>
      <t>Certification</t>
    </r>
  </si>
  <si>
    <t>Development Address:</t>
  </si>
  <si>
    <t>City:</t>
  </si>
  <si>
    <t xml:space="preserve">County: </t>
  </si>
  <si>
    <t xml:space="preserve">Zip: </t>
  </si>
  <si>
    <t>Contact Information</t>
  </si>
  <si>
    <t>Contact information for questions regarding this Plan Review Worksheet:</t>
  </si>
  <si>
    <t>Contact Name:</t>
  </si>
  <si>
    <t>Email Address:</t>
  </si>
  <si>
    <t>Phone Number:</t>
  </si>
  <si>
    <r>
      <rPr>
        <b/>
        <sz val="11"/>
        <color theme="1"/>
        <rFont val="Calibri"/>
        <family val="2"/>
        <scheme val="minor"/>
      </rPr>
      <t>Firm Submission</t>
    </r>
    <r>
      <rPr>
        <sz val="11"/>
        <color theme="1"/>
        <rFont val="Calibri"/>
        <family val="2"/>
        <scheme val="minor"/>
      </rPr>
      <t xml:space="preserve"> - The owner hereby certifies that the information presented in this document is the most current information available at the time of submission.</t>
    </r>
  </si>
  <si>
    <t>Owner Signature</t>
  </si>
  <si>
    <t>Name, Title</t>
  </si>
  <si>
    <t>Management Company Signature</t>
  </si>
  <si>
    <r>
      <rPr>
        <b/>
        <sz val="11"/>
        <color theme="1"/>
        <rFont val="Calibri"/>
        <family val="2"/>
        <scheme val="minor"/>
      </rPr>
      <t>Pre-Conditional Submission</t>
    </r>
    <r>
      <rPr>
        <sz val="11"/>
        <color theme="1"/>
        <rFont val="Calibri"/>
        <family val="2"/>
        <scheme val="minor"/>
      </rPr>
      <t xml:space="preserve"> - The owner hereby certifies that the information presented in this document is the most current information available at the time of submission.</t>
    </r>
  </si>
  <si>
    <t>Select version.</t>
  </si>
  <si>
    <t>Document Version</t>
  </si>
  <si>
    <r>
      <rPr>
        <b/>
        <sz val="11"/>
        <color theme="1"/>
        <rFont val="Calibri"/>
        <family val="2"/>
        <scheme val="minor"/>
      </rPr>
      <t>Cost Certification</t>
    </r>
    <r>
      <rPr>
        <sz val="11"/>
        <color theme="1"/>
        <rFont val="Calibri"/>
        <family val="2"/>
        <scheme val="minor"/>
      </rPr>
      <t xml:space="preserve"> - The Owner and Management Company hereby certify that all of the information presented in this document is true, correct and final.</t>
    </r>
    <r>
      <rPr>
        <b/>
        <sz val="11"/>
        <color theme="1"/>
        <rFont val="Calibri"/>
        <family val="2"/>
        <scheme val="minor"/>
      </rPr>
      <t xml:space="preserve"> If a revision of the unit number assignments, detailed on the Unit Detail tab, are required after the submission of this fully-executed document, Missouri Housing Development Commission may assess a </t>
    </r>
    <r>
      <rPr>
        <b/>
        <u/>
        <sz val="11"/>
        <color rgb="FFFF0000"/>
        <rFont val="Calibri"/>
        <family val="2"/>
        <scheme val="minor"/>
      </rPr>
      <t xml:space="preserve">fee of $25 per unit number change </t>
    </r>
    <r>
      <rPr>
        <b/>
        <sz val="11"/>
        <color theme="1"/>
        <rFont val="Calibri"/>
        <family val="2"/>
        <scheme val="minor"/>
      </rPr>
      <t>for incorrect information.</t>
    </r>
  </si>
  <si>
    <t>INSTRUCTIONS:</t>
  </si>
  <si>
    <t>•  Each building in the development must be listed, all units must be  identified  for each building.</t>
  </si>
  <si>
    <t xml:space="preserve">•  Each building must have an address listed, the final mailing address for each  building must be updated on the Cost Certification version. The building addresses listed on the Cost Certification version must match the building addresses submitted in the Cost Certification packet. </t>
  </si>
  <si>
    <t>•  Square feet must be in whole numbers.</t>
  </si>
  <si>
    <r>
      <t xml:space="preserve">•  </t>
    </r>
    <r>
      <rPr>
        <b/>
        <sz val="11"/>
        <color theme="1"/>
        <rFont val="Arial"/>
        <family val="2"/>
      </rPr>
      <t>Employee Units:</t>
    </r>
    <r>
      <rPr>
        <sz val="11"/>
        <color theme="1"/>
        <rFont val="Arial"/>
        <family val="2"/>
      </rPr>
      <t xml:space="preserve"> If the development is 100% Low Income units - both LI and Emp columns should be marked in the unit detail; If there are market units in the project, just the Emp column should be marked.</t>
    </r>
  </si>
  <si>
    <r>
      <t xml:space="preserve">•  </t>
    </r>
    <r>
      <rPr>
        <b/>
        <sz val="11"/>
        <rFont val="Arial"/>
        <family val="2"/>
      </rPr>
      <t>Census Tract:</t>
    </r>
    <r>
      <rPr>
        <sz val="11"/>
        <rFont val="Arial"/>
        <family val="2"/>
      </rPr>
      <t xml:space="preserve">  The census tract for each building may vary in a scattered site project, please note that the census tract listed for each building must correspond  to that specific building address, not just the main project address.</t>
    </r>
  </si>
  <si>
    <r>
      <t xml:space="preserve">•  Unit Number Assignment (Cost Certification Version):  </t>
    </r>
    <r>
      <rPr>
        <sz val="11"/>
        <color theme="1"/>
        <rFont val="Arial"/>
        <family val="2"/>
      </rPr>
      <t xml:space="preserve">The unit number assignments listed in the Residential Building detail must be the final, actual unit numbers assigned within each building. If the unit number assignments differ from what is submitted on this form and require revision, a </t>
    </r>
    <r>
      <rPr>
        <b/>
        <u/>
        <sz val="11"/>
        <color rgb="FFFF0000"/>
        <rFont val="Arial"/>
        <family val="2"/>
      </rPr>
      <t>per-unit</t>
    </r>
    <r>
      <rPr>
        <b/>
        <sz val="11"/>
        <color rgb="FFFF0000"/>
        <rFont val="Arial"/>
        <family val="2"/>
      </rPr>
      <t xml:space="preserve"> change fee</t>
    </r>
    <r>
      <rPr>
        <sz val="11"/>
        <color theme="1"/>
        <rFont val="Arial"/>
        <family val="2"/>
      </rPr>
      <t xml:space="preserve"> may be assessed, as detailed above. </t>
    </r>
  </si>
  <si>
    <t>•  Market rate only buildings are NOT allowed.</t>
  </si>
  <si>
    <t>•  Light blue fields are fillable.</t>
  </si>
  <si>
    <t>Complete fillable fields in order of tabs:</t>
  </si>
  <si>
    <t>Certification</t>
  </si>
  <si>
    <t>Development Summary</t>
  </si>
  <si>
    <t>Building Detail</t>
  </si>
  <si>
    <t>Once the detail is completed on each tab, the summary information will fill in on the Development Summary and Building Detail tabs.</t>
  </si>
  <si>
    <t>Certification Tab</t>
  </si>
  <si>
    <t>Development Summary Tab</t>
  </si>
  <si>
    <r>
      <t xml:space="preserve">•  If all units in all buildings are claiming the same credit types (i.e. Acquisition, Rehabilitation, New); the unit level detail of the  Credit Type </t>
    </r>
    <r>
      <rPr>
        <b/>
        <u/>
        <sz val="11"/>
        <rFont val="Arial"/>
        <family val="2"/>
      </rPr>
      <t>does not need to be completed.</t>
    </r>
  </si>
  <si>
    <t>Building Detail Tab</t>
  </si>
  <si>
    <t>•  Residential Building Numbers must be filled in before Unit Detail can be completed.</t>
  </si>
  <si>
    <t>•  Residential Building Numbers must use the assigned Building Identification Number (BIN) once assigned.</t>
  </si>
  <si>
    <t>Unit Detail Tab</t>
  </si>
  <si>
    <t>•  Drop down for Building # will be populated from Building Number fields from Building Detail tab.</t>
  </si>
  <si>
    <t>•  Once a Building # is selected, all unit assignments will be attributed to that building until a different Building number is selected.</t>
  </si>
  <si>
    <t>•  If any unit detail is changed, the "Update" link must be clicked again to refresh.</t>
  </si>
  <si>
    <t>•  All units must have a Primary Unit Designation. A unit may or may not have one or more secondary unit designations.</t>
  </si>
  <si>
    <t>Unit Summary Tab</t>
  </si>
  <si>
    <r>
      <t xml:space="preserve">•  Mark each primary and secondary unit designation with an </t>
    </r>
    <r>
      <rPr>
        <b/>
        <sz val="11"/>
        <rFont val="Arial"/>
        <family val="2"/>
      </rPr>
      <t xml:space="preserve">"x" </t>
    </r>
    <r>
      <rPr>
        <sz val="11"/>
        <rFont val="Arial"/>
        <family val="2"/>
      </rPr>
      <t>for the appropriate box.</t>
    </r>
  </si>
  <si>
    <t>General Insturctions</t>
  </si>
  <si>
    <r>
      <t xml:space="preserve">•  </t>
    </r>
    <r>
      <rPr>
        <b/>
        <sz val="11"/>
        <color theme="1"/>
        <rFont val="Arial"/>
        <family val="2"/>
      </rPr>
      <t xml:space="preserve">HOME and NHTF Units: </t>
    </r>
    <r>
      <rPr>
        <sz val="11"/>
        <color theme="1"/>
        <rFont val="Arial"/>
        <family val="2"/>
      </rPr>
      <t>For HOME and/or NHTF units that are combined with LIHTC units, mark the HOME and/or NHTF column in addition to the LIHTC column.</t>
    </r>
  </si>
  <si>
    <t>• Once all detail for all units and buildings is completed click "Update" for summary of unit types including HOME and NHTF.</t>
  </si>
  <si>
    <t>Total All Buildings</t>
  </si>
  <si>
    <t>Cmrcl. Space Sq. Ft.</t>
  </si>
  <si>
    <t>Total Sq. Ft.</t>
  </si>
  <si>
    <t>Cmrcl. Sq. Ft.</t>
  </si>
  <si>
    <t>Total LIHTC Sq. Ft.</t>
  </si>
  <si>
    <t>Total Res. Sq. Ft.</t>
  </si>
  <si>
    <t>Total Bldg. Sq. Ft.</t>
  </si>
  <si>
    <t xml:space="preserve">Resyndicated Development? </t>
  </si>
  <si>
    <t>If yes, list project number(s) and name(s)</t>
  </si>
  <si>
    <t>This document may be submitted electronically to MHDC via email. If submitted as such, the undersigned agrees that the signature thereon is to be treated as an original signature and the document is to be treated as an original document with the same effect and enforceability.</t>
  </si>
  <si>
    <t>•  Signed hard-copy or PDF version must be submitted along with the electronic excel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</si>
</sst>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lt;=9999999]###\-####;\(###\)\ ###\-####"/>
  </numFmts>
  <fonts count="47" x14ac:knownFonts="1">
    <font>
      <sz val="11"/>
      <color theme="1"/>
      <name val="Calibri"/>
      <family val="2"/>
      <scheme val="minor"/>
    </font>
    <font>
      <sz val="11"/>
      <color theme="1"/>
      <name val="Calibri"/>
      <family val="2"/>
      <scheme val="minor"/>
    </font>
    <font>
      <sz val="10"/>
      <name val="Arial"/>
      <family val="2"/>
    </font>
    <font>
      <sz val="14"/>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b/>
      <sz val="11"/>
      <color theme="0"/>
      <name val="Calibri"/>
      <family val="2"/>
      <scheme val="minor"/>
    </font>
    <font>
      <b/>
      <sz val="9"/>
      <color theme="1"/>
      <name val="Calibri"/>
      <family val="2"/>
      <scheme val="minor"/>
    </font>
    <font>
      <b/>
      <sz val="8"/>
      <color theme="1"/>
      <name val="Calibri"/>
      <family val="2"/>
      <scheme val="minor"/>
    </font>
    <font>
      <u/>
      <sz val="11"/>
      <color theme="10"/>
      <name val="Calibri"/>
      <family val="2"/>
      <scheme val="minor"/>
    </font>
    <font>
      <sz val="10"/>
      <color theme="0"/>
      <name val="Calibri"/>
      <family val="2"/>
      <scheme val="minor"/>
    </font>
    <font>
      <b/>
      <sz val="20"/>
      <color theme="1"/>
      <name val="Calibri"/>
      <family val="2"/>
      <scheme val="minor"/>
    </font>
    <font>
      <b/>
      <sz val="18"/>
      <color theme="1"/>
      <name val="Calibri"/>
      <family val="2"/>
      <scheme val="minor"/>
    </font>
    <font>
      <b/>
      <sz val="18"/>
      <color theme="0" tint="-0.34998626667073579"/>
      <name val="Calibri"/>
      <family val="2"/>
      <scheme val="minor"/>
    </font>
    <font>
      <b/>
      <sz val="18"/>
      <color theme="0" tint="-0.499984740745262"/>
      <name val="Calibri"/>
      <family val="2"/>
      <scheme val="minor"/>
    </font>
    <font>
      <b/>
      <sz val="10"/>
      <color theme="0"/>
      <name val="Calibri"/>
      <family val="2"/>
      <scheme val="minor"/>
    </font>
    <font>
      <sz val="8"/>
      <color theme="0"/>
      <name val="Calibri"/>
      <family val="2"/>
      <scheme val="minor"/>
    </font>
    <font>
      <b/>
      <i/>
      <sz val="10"/>
      <color theme="1"/>
      <name val="Calibri"/>
      <family val="2"/>
      <scheme val="minor"/>
    </font>
    <font>
      <i/>
      <sz val="8"/>
      <color theme="1"/>
      <name val="Calibri"/>
      <family val="2"/>
      <scheme val="minor"/>
    </font>
    <font>
      <i/>
      <sz val="10"/>
      <color theme="1"/>
      <name val="Calibri"/>
      <family val="2"/>
      <scheme val="minor"/>
    </font>
    <font>
      <b/>
      <sz val="12"/>
      <color theme="1"/>
      <name val="Calibri"/>
      <family val="2"/>
      <scheme val="minor"/>
    </font>
    <font>
      <sz val="12"/>
      <color theme="1"/>
      <name val="Calibri"/>
      <family val="2"/>
      <scheme val="minor"/>
    </font>
    <font>
      <b/>
      <sz val="20"/>
      <color theme="0" tint="-0.499984740745262"/>
      <name val="Calibri"/>
      <family val="2"/>
      <scheme val="minor"/>
    </font>
    <font>
      <b/>
      <sz val="11"/>
      <color theme="1"/>
      <name val="Calibri"/>
      <family val="2"/>
      <scheme val="minor"/>
    </font>
    <font>
      <sz val="11"/>
      <color theme="0"/>
      <name val="Calibri"/>
      <family val="2"/>
      <scheme val="minor"/>
    </font>
    <font>
      <u val="singleAccounting"/>
      <sz val="10"/>
      <color theme="1"/>
      <name val="Calibri"/>
      <family val="2"/>
      <scheme val="minor"/>
    </font>
    <font>
      <b/>
      <sz val="9"/>
      <color theme="0"/>
      <name val="Calibri"/>
      <family val="2"/>
      <scheme val="minor"/>
    </font>
    <font>
      <b/>
      <i/>
      <sz val="9"/>
      <color theme="1"/>
      <name val="Calibri"/>
      <family val="2"/>
      <scheme val="minor"/>
    </font>
    <font>
      <i/>
      <sz val="9"/>
      <name val="Calibri"/>
      <family val="2"/>
      <scheme val="minor"/>
    </font>
    <font>
      <i/>
      <sz val="9"/>
      <color theme="1"/>
      <name val="Calibri"/>
      <family val="2"/>
      <scheme val="minor"/>
    </font>
    <font>
      <sz val="11"/>
      <color theme="1"/>
      <name val="Arial"/>
      <family val="2"/>
    </font>
    <font>
      <b/>
      <sz val="11"/>
      <color theme="1"/>
      <name val="Arial"/>
      <family val="2"/>
    </font>
    <font>
      <sz val="11"/>
      <name val="Arial"/>
      <family val="2"/>
    </font>
    <font>
      <b/>
      <sz val="11"/>
      <color rgb="FFFF0000"/>
      <name val="Arial"/>
      <family val="2"/>
    </font>
    <font>
      <b/>
      <sz val="12"/>
      <color theme="0"/>
      <name val="Arial"/>
      <family val="2"/>
    </font>
    <font>
      <b/>
      <sz val="11"/>
      <name val="Arial"/>
      <family val="2"/>
    </font>
    <font>
      <b/>
      <u/>
      <sz val="11"/>
      <color rgb="FFFF0000"/>
      <name val="Arial"/>
      <family val="2"/>
    </font>
    <font>
      <b/>
      <u/>
      <sz val="11"/>
      <color rgb="FFFF0000"/>
      <name val="Calibri"/>
      <family val="2"/>
      <scheme val="minor"/>
    </font>
    <font>
      <b/>
      <sz val="14"/>
      <color theme="0"/>
      <name val="Calibri"/>
      <family val="2"/>
      <scheme val="minor"/>
    </font>
    <font>
      <b/>
      <sz val="16"/>
      <color theme="0"/>
      <name val="Arial"/>
      <family val="2"/>
    </font>
    <font>
      <b/>
      <u/>
      <sz val="11"/>
      <name val="Arial"/>
      <family val="2"/>
    </font>
    <font>
      <sz val="11"/>
      <name val="Calibri"/>
      <family val="2"/>
      <scheme val="minor"/>
    </font>
    <font>
      <sz val="11"/>
      <color rgb="FF000000"/>
      <name val="Calibri"/>
      <family val="2"/>
    </font>
    <font>
      <i/>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tint="0.79998168889431442"/>
        <bgColor indexed="64"/>
      </patternFill>
    </fill>
  </fills>
  <borders count="12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theme="0" tint="-0.14996795556505021"/>
      </bottom>
      <diagonal/>
    </border>
    <border>
      <left style="thin">
        <color indexed="64"/>
      </left>
      <right/>
      <top style="medium">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style="medium">
        <color indexed="64"/>
      </left>
      <right style="thin">
        <color indexed="64"/>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indexed="64"/>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style="medium">
        <color indexed="64"/>
      </top>
      <bottom style="double">
        <color indexed="64"/>
      </bottom>
      <diagonal/>
    </border>
    <border>
      <left style="thin">
        <color indexed="64"/>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thick">
        <color theme="1"/>
      </left>
      <right style="thin">
        <color indexed="64"/>
      </right>
      <top/>
      <bottom/>
      <diagonal/>
    </border>
    <border>
      <left/>
      <right style="thick">
        <color theme="1"/>
      </right>
      <top/>
      <bottom/>
      <diagonal/>
    </border>
    <border>
      <left style="thick">
        <color theme="1"/>
      </left>
      <right/>
      <top style="thin">
        <color indexed="64"/>
      </top>
      <bottom style="medium">
        <color indexed="64"/>
      </bottom>
      <diagonal/>
    </border>
    <border>
      <left/>
      <right style="thick">
        <color theme="1"/>
      </right>
      <top style="thin">
        <color indexed="64"/>
      </top>
      <bottom style="medium">
        <color indexed="64"/>
      </bottom>
      <diagonal/>
    </border>
    <border>
      <left style="thick">
        <color theme="1"/>
      </left>
      <right style="thin">
        <color indexed="64"/>
      </right>
      <top/>
      <bottom style="medium">
        <color indexed="64"/>
      </bottom>
      <diagonal/>
    </border>
    <border>
      <left style="thick">
        <color theme="1"/>
      </left>
      <right style="thin">
        <color indexed="64"/>
      </right>
      <top style="medium">
        <color indexed="64"/>
      </top>
      <bottom style="thin">
        <color theme="0" tint="-0.14996795556505021"/>
      </bottom>
      <diagonal/>
    </border>
    <border>
      <left style="thick">
        <color theme="1"/>
      </left>
      <right style="thin">
        <color indexed="64"/>
      </right>
      <top style="thin">
        <color theme="0" tint="-0.14996795556505021"/>
      </top>
      <bottom style="thin">
        <color theme="0" tint="-0.14996795556505021"/>
      </bottom>
      <diagonal/>
    </border>
    <border>
      <left style="thick">
        <color auto="1"/>
      </left>
      <right style="thin">
        <color indexed="64"/>
      </right>
      <top/>
      <bottom style="double">
        <color indexed="64"/>
      </bottom>
      <diagonal/>
    </border>
    <border>
      <left/>
      <right style="thick">
        <color theme="1"/>
      </right>
      <top/>
      <bottom style="double">
        <color indexed="64"/>
      </bottom>
      <diagonal/>
    </border>
    <border>
      <left style="thick">
        <color auto="1"/>
      </left>
      <right/>
      <top style="double">
        <color indexed="64"/>
      </top>
      <bottom style="medium">
        <color indexed="64"/>
      </bottom>
      <diagonal/>
    </border>
    <border>
      <left/>
      <right style="thick">
        <color theme="1"/>
      </right>
      <top style="double">
        <color indexed="64"/>
      </top>
      <bottom style="medium">
        <color indexed="64"/>
      </bottom>
      <diagonal/>
    </border>
    <border>
      <left style="thick">
        <color auto="1"/>
      </left>
      <right style="thin">
        <color indexed="64"/>
      </right>
      <top/>
      <bottom style="medium">
        <color indexed="64"/>
      </bottom>
      <diagonal/>
    </border>
    <border>
      <left style="thick">
        <color auto="1"/>
      </left>
      <right style="thin">
        <color indexed="64"/>
      </right>
      <top style="medium">
        <color indexed="64"/>
      </top>
      <bottom style="thin">
        <color theme="0" tint="-0.14996795556505021"/>
      </bottom>
      <diagonal/>
    </border>
    <border>
      <left style="thick">
        <color auto="1"/>
      </left>
      <right style="thin">
        <color indexed="64"/>
      </right>
      <top style="thin">
        <color theme="0" tint="-0.14996795556505021"/>
      </top>
      <bottom style="thin">
        <color theme="0" tint="-0.14996795556505021"/>
      </bottom>
      <diagonal/>
    </border>
    <border>
      <left style="double">
        <color indexed="64"/>
      </left>
      <right style="thick">
        <color theme="1"/>
      </right>
      <top style="medium">
        <color indexed="64"/>
      </top>
      <bottom style="thin">
        <color theme="0" tint="-0.14996795556505021"/>
      </bottom>
      <diagonal/>
    </border>
    <border>
      <left style="double">
        <color indexed="64"/>
      </left>
      <right style="thick">
        <color theme="1"/>
      </right>
      <top style="medium">
        <color indexed="64"/>
      </top>
      <bottom style="medium">
        <color indexed="64"/>
      </bottom>
      <diagonal/>
    </border>
    <border>
      <left style="double">
        <color indexed="64"/>
      </left>
      <right style="thick">
        <color theme="1"/>
      </right>
      <top style="thin">
        <color theme="0" tint="-0.14996795556505021"/>
      </top>
      <bottom style="thin">
        <color theme="0" tint="-0.14996795556505021"/>
      </bottom>
      <diagonal/>
    </border>
    <border>
      <left style="thin">
        <color indexed="64"/>
      </left>
      <right style="double">
        <color indexed="64"/>
      </right>
      <top style="medium">
        <color indexed="64"/>
      </top>
      <bottom style="thin">
        <color theme="0" tint="-0.499984740745262"/>
      </bottom>
      <diagonal/>
    </border>
    <border>
      <left style="thin">
        <color indexed="64"/>
      </left>
      <right style="double">
        <color indexed="64"/>
      </right>
      <top style="thin">
        <color theme="0" tint="-0.499984740745262"/>
      </top>
      <bottom style="thin">
        <color theme="0" tint="-0.499984740745262"/>
      </bottom>
      <diagonal/>
    </border>
    <border>
      <left style="thin">
        <color indexed="64"/>
      </left>
      <right style="double">
        <color indexed="64"/>
      </right>
      <top style="thin">
        <color theme="0" tint="-0.499984740745262"/>
      </top>
      <bottom style="thin">
        <color theme="0" tint="-0.14996795556505021"/>
      </bottom>
      <diagonal/>
    </border>
    <border>
      <left style="thin">
        <color theme="0" tint="-0.499984740745262"/>
      </left>
      <right style="thin">
        <color indexed="64"/>
      </right>
      <top style="medium">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14996795556505021"/>
      </bottom>
      <diagonal/>
    </border>
    <border>
      <left style="thin">
        <color indexed="64"/>
      </left>
      <right style="thin">
        <color indexed="64"/>
      </right>
      <top style="medium">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medium">
        <color indexed="64"/>
      </bottom>
      <diagonal/>
    </border>
    <border>
      <left style="medium">
        <color indexed="64"/>
      </left>
      <right/>
      <top style="medium">
        <color indexed="64"/>
      </top>
      <bottom style="thin">
        <color theme="0" tint="-0.14996795556505021"/>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thick">
        <color indexed="64"/>
      </left>
      <right style="thin">
        <color theme="0" tint="-0.14996795556505021"/>
      </right>
      <top style="thin">
        <color theme="0" tint="-0.14996795556505021"/>
      </top>
      <bottom style="thin">
        <color theme="0" tint="-0.14996795556505021"/>
      </bottom>
      <diagonal/>
    </border>
    <border>
      <left style="thick">
        <color indexed="64"/>
      </left>
      <right style="thin">
        <color theme="0" tint="-0.14996795556505021"/>
      </right>
      <top style="thin">
        <color theme="0" tint="-0.14996795556505021"/>
      </top>
      <bottom style="medium">
        <color indexed="64"/>
      </bottom>
      <diagonal/>
    </border>
    <border>
      <left style="thick">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medium">
        <color indexed="64"/>
      </right>
      <top/>
      <bottom style="medium">
        <color indexed="64"/>
      </bottom>
      <diagonal/>
    </border>
    <border>
      <left style="medium">
        <color indexed="64"/>
      </left>
      <right style="thin">
        <color theme="0" tint="-0.14996795556505021"/>
      </right>
      <top/>
      <bottom style="medium">
        <color indexed="64"/>
      </bottom>
      <diagonal/>
    </border>
    <border>
      <left style="thin">
        <color theme="0" tint="-0.14996795556505021"/>
      </left>
      <right style="thin">
        <color theme="0" tint="-0.14996795556505021"/>
      </right>
      <top/>
      <bottom style="medium">
        <color indexed="64"/>
      </bottom>
      <diagonal/>
    </border>
    <border>
      <left style="thin">
        <color theme="0" tint="-0.14996795556505021"/>
      </left>
      <right style="medium">
        <color indexed="64"/>
      </right>
      <top/>
      <bottom style="medium">
        <color indexed="64"/>
      </bottom>
      <diagonal/>
    </border>
    <border>
      <left style="medium">
        <color indexed="64"/>
      </left>
      <right style="thin">
        <color theme="0" tint="-0.14996795556505021"/>
      </right>
      <top/>
      <bottom style="thin">
        <color theme="0" tint="-0.14996795556505021"/>
      </bottom>
      <diagonal/>
    </border>
    <border>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thin">
        <color indexed="64"/>
      </bottom>
      <diagonal/>
    </border>
    <border>
      <left style="thick">
        <color theme="1"/>
      </left>
      <right style="thick">
        <color theme="1"/>
      </right>
      <top/>
      <bottom/>
      <diagonal/>
    </border>
    <border>
      <left style="thick">
        <color theme="1"/>
      </left>
      <right style="thick">
        <color theme="1"/>
      </right>
      <top/>
      <bottom style="medium">
        <color indexed="64"/>
      </bottom>
      <diagonal/>
    </border>
    <border>
      <left style="thick">
        <color theme="1"/>
      </left>
      <right style="thick">
        <color theme="1"/>
      </right>
      <top style="medium">
        <color indexed="64"/>
      </top>
      <bottom style="thin">
        <color theme="0" tint="-0.14996795556505021"/>
      </bottom>
      <diagonal/>
    </border>
    <border>
      <left style="thick">
        <color theme="1"/>
      </left>
      <right style="thick">
        <color theme="1"/>
      </right>
      <top style="thin">
        <color theme="0" tint="-0.14996795556505021"/>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2" fillId="0" borderId="0"/>
    <xf numFmtId="4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448">
    <xf numFmtId="0" fontId="0" fillId="0" borderId="0" xfId="0"/>
    <xf numFmtId="0" fontId="5" fillId="0" borderId="0" xfId="0" applyFont="1" applyBorder="1"/>
    <xf numFmtId="0" fontId="5" fillId="0" borderId="0" xfId="0" applyFont="1" applyFill="1" applyBorder="1"/>
    <xf numFmtId="0" fontId="6" fillId="0" borderId="0" xfId="0" applyFont="1" applyAlignment="1">
      <alignment wrapText="1"/>
    </xf>
    <xf numFmtId="0" fontId="0" fillId="0" borderId="0" xfId="0" applyFill="1" applyBorder="1"/>
    <xf numFmtId="0" fontId="5" fillId="0" borderId="0" xfId="0" applyFont="1" applyFill="1" applyBorder="1" applyAlignment="1"/>
    <xf numFmtId="0" fontId="7" fillId="0" borderId="0" xfId="0" applyFont="1" applyFill="1" applyBorder="1" applyAlignment="1"/>
    <xf numFmtId="0" fontId="0" fillId="0" borderId="0" xfId="0" applyFont="1" applyFill="1" applyBorder="1" applyAlignment="1">
      <alignment horizontal="left"/>
    </xf>
    <xf numFmtId="0" fontId="0" fillId="0" borderId="0" xfId="0" applyFill="1"/>
    <xf numFmtId="0" fontId="0" fillId="0" borderId="0" xfId="0" applyAlignment="1">
      <alignment horizontal="right"/>
    </xf>
    <xf numFmtId="0" fontId="4" fillId="0" borderId="0" xfId="0" applyFont="1" applyFill="1" applyBorder="1"/>
    <xf numFmtId="0" fontId="4" fillId="0" borderId="0" xfId="0" applyFont="1" applyFill="1" applyBorder="1" applyAlignment="1">
      <alignment horizontal="right"/>
    </xf>
    <xf numFmtId="0" fontId="3" fillId="0" borderId="0" xfId="0" applyFont="1" applyFill="1" applyBorder="1" applyAlignment="1">
      <alignment horizontal="right"/>
    </xf>
    <xf numFmtId="0" fontId="0" fillId="0" borderId="0" xfId="0" applyFont="1" applyFill="1" applyBorder="1"/>
    <xf numFmtId="0" fontId="0" fillId="0" borderId="0" xfId="0" applyBorder="1"/>
    <xf numFmtId="0" fontId="6" fillId="0" borderId="0" xfId="0" applyFont="1" applyBorder="1" applyAlignment="1">
      <alignment wrapText="1"/>
    </xf>
    <xf numFmtId="0" fontId="0" fillId="0" borderId="0" xfId="0" applyAlignment="1">
      <alignment horizontal="center"/>
    </xf>
    <xf numFmtId="9" fontId="0" fillId="0" borderId="0" xfId="0" applyNumberFormat="1"/>
    <xf numFmtId="0" fontId="5" fillId="0" borderId="0" xfId="0" applyFont="1" applyFill="1" applyBorder="1" applyAlignment="1">
      <alignment horizontal="right"/>
    </xf>
    <xf numFmtId="165" fontId="5" fillId="0" borderId="0" xfId="1" applyNumberFormat="1" applyFont="1"/>
    <xf numFmtId="165" fontId="5" fillId="0" borderId="0" xfId="1" applyNumberFormat="1" applyFont="1" applyAlignment="1"/>
    <xf numFmtId="0" fontId="7" fillId="0" borderId="0" xfId="0" applyFont="1" applyFill="1" applyBorder="1"/>
    <xf numFmtId="0" fontId="7" fillId="0" borderId="0" xfId="0" applyFont="1" applyFill="1" applyBorder="1" applyAlignment="1">
      <alignment horizontal="right"/>
    </xf>
    <xf numFmtId="0" fontId="5" fillId="0" borderId="0" xfId="0" applyFont="1"/>
    <xf numFmtId="0" fontId="7"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Alignment="1">
      <alignment wrapText="1"/>
    </xf>
    <xf numFmtId="0" fontId="5" fillId="0" borderId="0" xfId="0" applyFont="1" applyAlignment="1"/>
    <xf numFmtId="0" fontId="5" fillId="0" borderId="0" xfId="0" applyFont="1" applyFill="1"/>
    <xf numFmtId="0" fontId="5" fillId="0" borderId="0" xfId="0" applyFont="1" applyAlignment="1">
      <alignment horizontal="right"/>
    </xf>
    <xf numFmtId="0" fontId="7" fillId="0" borderId="0" xfId="0" applyFont="1" applyFill="1" applyAlignment="1">
      <alignment horizontal="right"/>
    </xf>
    <xf numFmtId="0" fontId="5" fillId="0" borderId="0" xfId="0" applyFont="1" applyAlignment="1">
      <alignment textRotation="90"/>
    </xf>
    <xf numFmtId="165" fontId="7" fillId="0" borderId="0" xfId="1" applyNumberFormat="1" applyFont="1"/>
    <xf numFmtId="0" fontId="7" fillId="0" borderId="0" xfId="0" applyFont="1"/>
    <xf numFmtId="0" fontId="8" fillId="0" borderId="0" xfId="0" applyFont="1"/>
    <xf numFmtId="0" fontId="8" fillId="0" borderId="0" xfId="0" applyFont="1" applyAlignment="1"/>
    <xf numFmtId="165" fontId="7" fillId="0" borderId="0" xfId="1" applyNumberFormat="1" applyFont="1" applyAlignment="1">
      <alignment wrapText="1"/>
    </xf>
    <xf numFmtId="0" fontId="5" fillId="0" borderId="0" xfId="0" applyFont="1" applyFill="1" applyBorder="1" applyAlignment="1">
      <alignment horizontal="center"/>
    </xf>
    <xf numFmtId="164" fontId="5" fillId="0" borderId="0" xfId="3" applyNumberFormat="1" applyFont="1"/>
    <xf numFmtId="0" fontId="9" fillId="0" borderId="0" xfId="0" applyFont="1" applyFill="1" applyAlignment="1"/>
    <xf numFmtId="0" fontId="14" fillId="0" borderId="0" xfId="0" applyFont="1" applyFill="1" applyBorder="1"/>
    <xf numFmtId="0" fontId="15" fillId="0" borderId="0" xfId="0" applyFont="1" applyFill="1" applyBorder="1"/>
    <xf numFmtId="165" fontId="5" fillId="0" borderId="0" xfId="1" applyNumberFormat="1" applyFont="1" applyFill="1" applyBorder="1" applyAlignment="1">
      <alignment horizontal="right" wrapText="1"/>
    </xf>
    <xf numFmtId="165" fontId="5" fillId="0" borderId="0" xfId="1" applyNumberFormat="1" applyFont="1" applyFill="1" applyBorder="1" applyAlignment="1"/>
    <xf numFmtId="0" fontId="18" fillId="5" borderId="0" xfId="0" applyFont="1" applyFill="1"/>
    <xf numFmtId="165" fontId="13" fillId="5" borderId="0" xfId="1" applyNumberFormat="1" applyFont="1" applyFill="1"/>
    <xf numFmtId="0" fontId="19" fillId="5" borderId="0" xfId="0" applyFont="1" applyFill="1"/>
    <xf numFmtId="165" fontId="13" fillId="5" borderId="0" xfId="1" applyNumberFormat="1" applyFont="1" applyFill="1" applyAlignment="1">
      <alignment horizontal="left"/>
    </xf>
    <xf numFmtId="0" fontId="18" fillId="5" borderId="0" xfId="0" applyFont="1" applyFill="1" applyBorder="1" applyAlignment="1"/>
    <xf numFmtId="0" fontId="13" fillId="5" borderId="0" xfId="0" applyFont="1" applyFill="1" applyBorder="1" applyAlignment="1">
      <alignment horizontal="right"/>
    </xf>
    <xf numFmtId="0" fontId="13" fillId="5" borderId="0" xfId="0" applyFont="1" applyFill="1" applyBorder="1" applyAlignment="1">
      <alignment horizontal="left"/>
    </xf>
    <xf numFmtId="0" fontId="13" fillId="5" borderId="0" xfId="0" applyFont="1" applyFill="1"/>
    <xf numFmtId="0" fontId="13" fillId="5" borderId="0" xfId="0" applyFont="1" applyFill="1" applyBorder="1" applyAlignment="1">
      <alignment horizontal="center"/>
    </xf>
    <xf numFmtId="0" fontId="13" fillId="5" borderId="0" xfId="0" applyFont="1" applyFill="1" applyBorder="1"/>
    <xf numFmtId="165" fontId="7" fillId="0" borderId="0" xfId="1" applyNumberFormat="1" applyFont="1" applyAlignment="1"/>
    <xf numFmtId="0" fontId="11" fillId="0" borderId="0" xfId="0" applyFont="1" applyAlignment="1"/>
    <xf numFmtId="0" fontId="7" fillId="0" borderId="0" xfId="0" applyFont="1" applyAlignment="1"/>
    <xf numFmtId="165" fontId="7" fillId="0" borderId="0" xfId="0" applyNumberFormat="1" applyFont="1"/>
    <xf numFmtId="0" fontId="20" fillId="0" borderId="0" xfId="0" applyFont="1" applyFill="1" applyBorder="1" applyAlignment="1"/>
    <xf numFmtId="0" fontId="22" fillId="0" borderId="0" xfId="0" applyFont="1" applyFill="1" applyBorder="1" applyAlignment="1">
      <alignment horizontal="right"/>
    </xf>
    <xf numFmtId="0" fontId="22" fillId="0" borderId="0" xfId="0" applyFont="1" applyFill="1" applyBorder="1" applyAlignment="1">
      <alignment horizontal="left"/>
    </xf>
    <xf numFmtId="165" fontId="5" fillId="0" borderId="1" xfId="1" applyNumberFormat="1" applyFont="1" applyBorder="1"/>
    <xf numFmtId="0" fontId="8" fillId="0" borderId="0" xfId="0" applyFont="1" applyBorder="1"/>
    <xf numFmtId="0" fontId="7" fillId="0" borderId="0" xfId="0" applyFont="1" applyBorder="1"/>
    <xf numFmtId="0" fontId="11" fillId="0" borderId="0" xfId="0" applyFont="1" applyBorder="1"/>
    <xf numFmtId="165" fontId="7" fillId="0" borderId="0" xfId="1" applyNumberFormat="1" applyFont="1" applyBorder="1" applyAlignment="1">
      <alignment horizontal="left"/>
    </xf>
    <xf numFmtId="165" fontId="5" fillId="0" borderId="34" xfId="1" applyNumberFormat="1" applyFont="1" applyBorder="1"/>
    <xf numFmtId="0" fontId="5" fillId="2" borderId="0" xfId="0" applyFont="1" applyFill="1"/>
    <xf numFmtId="0" fontId="7" fillId="2" borderId="0" xfId="0" applyFont="1" applyFill="1" applyBorder="1" applyAlignment="1"/>
    <xf numFmtId="0" fontId="5" fillId="2" borderId="0" xfId="0" applyFont="1" applyFill="1" applyBorder="1" applyAlignment="1">
      <alignment horizontal="left"/>
    </xf>
    <xf numFmtId="0" fontId="5" fillId="2" borderId="0" xfId="0" applyFont="1" applyFill="1" applyBorder="1"/>
    <xf numFmtId="165" fontId="7" fillId="2" borderId="0" xfId="1" applyNumberFormat="1" applyFont="1" applyFill="1"/>
    <xf numFmtId="0" fontId="8" fillId="2" borderId="0" xfId="0" applyFont="1" applyFill="1" applyBorder="1"/>
    <xf numFmtId="0" fontId="5" fillId="2" borderId="0" xfId="0" applyFont="1" applyFill="1" applyBorder="1" applyAlignment="1"/>
    <xf numFmtId="0" fontId="5" fillId="2" borderId="0" xfId="0" applyFont="1" applyFill="1" applyBorder="1" applyAlignment="1">
      <alignment horizontal="right"/>
    </xf>
    <xf numFmtId="165" fontId="20" fillId="0" borderId="0" xfId="1" applyNumberFormat="1" applyFont="1" applyFill="1"/>
    <xf numFmtId="165" fontId="20" fillId="0" borderId="33" xfId="1" applyNumberFormat="1" applyFont="1" applyFill="1" applyBorder="1"/>
    <xf numFmtId="165" fontId="7" fillId="0" borderId="0" xfId="1" applyNumberFormat="1" applyFont="1" applyFill="1"/>
    <xf numFmtId="0" fontId="5" fillId="2" borderId="0" xfId="0" applyFont="1" applyFill="1" applyBorder="1" applyAlignment="1">
      <alignment horizontal="center"/>
    </xf>
    <xf numFmtId="165" fontId="7" fillId="2" borderId="0" xfId="1" applyNumberFormat="1" applyFont="1" applyFill="1" applyAlignment="1">
      <alignment wrapText="1"/>
    </xf>
    <xf numFmtId="0" fontId="5" fillId="2" borderId="0" xfId="0" applyFont="1" applyFill="1" applyAlignment="1"/>
    <xf numFmtId="165" fontId="7" fillId="2" borderId="0" xfId="1" applyNumberFormat="1" applyFont="1" applyFill="1" applyAlignment="1"/>
    <xf numFmtId="0" fontId="5" fillId="2" borderId="0" xfId="0" applyFont="1" applyFill="1" applyAlignment="1">
      <alignment horizontal="right"/>
    </xf>
    <xf numFmtId="0" fontId="21" fillId="0" borderId="0" xfId="0" applyFont="1" applyFill="1" applyBorder="1"/>
    <xf numFmtId="0" fontId="20" fillId="0" borderId="0" xfId="0" applyFont="1" applyFill="1" applyBorder="1"/>
    <xf numFmtId="0" fontId="8" fillId="0" borderId="0" xfId="0" applyFont="1" applyFill="1" applyBorder="1"/>
    <xf numFmtId="165" fontId="5" fillId="0" borderId="34" xfId="1" applyNumberFormat="1" applyFont="1" applyFill="1" applyBorder="1" applyAlignment="1"/>
    <xf numFmtId="165" fontId="5" fillId="0" borderId="34" xfId="1" applyNumberFormat="1" applyFont="1" applyBorder="1" applyAlignment="1"/>
    <xf numFmtId="0" fontId="11" fillId="0" borderId="0" xfId="0" applyFont="1" applyFill="1" applyBorder="1"/>
    <xf numFmtId="0" fontId="15" fillId="0" borderId="3" xfId="0" applyFont="1" applyFill="1" applyBorder="1"/>
    <xf numFmtId="165" fontId="7" fillId="0" borderId="3" xfId="1" applyNumberFormat="1" applyFont="1" applyFill="1" applyBorder="1"/>
    <xf numFmtId="0" fontId="7" fillId="0" borderId="3" xfId="0" applyFont="1" applyFill="1" applyBorder="1"/>
    <xf numFmtId="0" fontId="7" fillId="0" borderId="3" xfId="0" applyFont="1" applyFill="1" applyBorder="1" applyAlignment="1">
      <alignment horizontal="right"/>
    </xf>
    <xf numFmtId="0" fontId="5" fillId="0" borderId="3" xfId="0" applyFont="1" applyFill="1" applyBorder="1" applyAlignment="1">
      <alignment horizontal="right"/>
    </xf>
    <xf numFmtId="0" fontId="5" fillId="0" borderId="3" xfId="0" applyFont="1" applyFill="1" applyBorder="1"/>
    <xf numFmtId="0" fontId="23" fillId="0" borderId="0" xfId="0" applyFont="1" applyFill="1" applyBorder="1"/>
    <xf numFmtId="165" fontId="23" fillId="0" borderId="0" xfId="1" applyNumberFormat="1" applyFont="1" applyFill="1" applyBorder="1"/>
    <xf numFmtId="0" fontId="23" fillId="0" borderId="0" xfId="0" applyFont="1" applyFill="1" applyBorder="1" applyAlignment="1">
      <alignment horizontal="left"/>
    </xf>
    <xf numFmtId="0" fontId="24" fillId="0" borderId="0" xfId="0" applyFont="1" applyFill="1" applyBorder="1" applyAlignment="1"/>
    <xf numFmtId="0" fontId="23" fillId="0" borderId="0" xfId="0" applyFont="1" applyFill="1" applyBorder="1" applyAlignment="1"/>
    <xf numFmtId="0" fontId="0" fillId="0" borderId="0" xfId="0" applyFill="1" applyBorder="1" applyAlignment="1">
      <alignment horizontal="right"/>
    </xf>
    <xf numFmtId="9" fontId="0" fillId="0" borderId="0" xfId="4" applyFont="1" applyFill="1" applyBorder="1"/>
    <xf numFmtId="0" fontId="9" fillId="0" borderId="0" xfId="0" applyFont="1" applyFill="1" applyBorder="1" applyAlignment="1"/>
    <xf numFmtId="0" fontId="9" fillId="3" borderId="0" xfId="0" applyFont="1" applyFill="1" applyBorder="1" applyAlignment="1"/>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8" xfId="0" applyFont="1" applyFill="1" applyBorder="1" applyAlignment="1">
      <alignment horizontal="center"/>
    </xf>
    <xf numFmtId="0" fontId="5" fillId="0" borderId="28" xfId="0" applyFont="1" applyFill="1" applyBorder="1" applyAlignment="1">
      <alignment horizontal="center"/>
    </xf>
    <xf numFmtId="0" fontId="5" fillId="0" borderId="29" xfId="0" applyFont="1" applyFill="1" applyBorder="1" applyAlignment="1">
      <alignment horizontal="center"/>
    </xf>
    <xf numFmtId="0" fontId="13" fillId="0" borderId="0" xfId="0" applyFont="1" applyFill="1"/>
    <xf numFmtId="0" fontId="18" fillId="3" borderId="30" xfId="0" applyFont="1" applyFill="1" applyBorder="1"/>
    <xf numFmtId="0" fontId="18" fillId="3" borderId="36" xfId="0" applyFont="1" applyFill="1" applyBorder="1"/>
    <xf numFmtId="0" fontId="18" fillId="3" borderId="31" xfId="0" applyFont="1" applyFill="1" applyBorder="1"/>
    <xf numFmtId="0" fontId="10" fillId="0" borderId="0" xfId="0" applyFont="1" applyAlignment="1">
      <alignment wrapText="1"/>
    </xf>
    <xf numFmtId="0" fontId="10" fillId="0" borderId="0" xfId="0" applyFont="1"/>
    <xf numFmtId="0" fontId="10" fillId="4" borderId="9" xfId="0" applyFont="1" applyFill="1" applyBorder="1" applyAlignment="1">
      <alignment horizontal="center" wrapText="1"/>
    </xf>
    <xf numFmtId="0" fontId="5" fillId="0" borderId="0" xfId="0" applyFont="1" applyFill="1" applyBorder="1" applyAlignment="1">
      <alignment wrapText="1"/>
    </xf>
    <xf numFmtId="0" fontId="9" fillId="3" borderId="4" xfId="0" applyFont="1" applyFill="1" applyBorder="1" applyAlignment="1"/>
    <xf numFmtId="0" fontId="9" fillId="3" borderId="8" xfId="0" applyFont="1" applyFill="1" applyBorder="1" applyAlignment="1"/>
    <xf numFmtId="0" fontId="9" fillId="3" borderId="11" xfId="0" applyFont="1" applyFill="1" applyBorder="1" applyAlignment="1"/>
    <xf numFmtId="0" fontId="7" fillId="4" borderId="41" xfId="0" applyFont="1" applyFill="1" applyBorder="1" applyAlignment="1">
      <alignment horizontal="center" textRotation="90" wrapText="1"/>
    </xf>
    <xf numFmtId="0" fontId="7" fillId="4" borderId="42" xfId="0" applyFont="1" applyFill="1" applyBorder="1" applyAlignment="1">
      <alignment horizontal="center" textRotation="90" wrapText="1"/>
    </xf>
    <xf numFmtId="0" fontId="24" fillId="0" borderId="0" xfId="0" applyFont="1" applyFill="1" applyBorder="1" applyAlignment="1">
      <alignment horizontal="left"/>
    </xf>
    <xf numFmtId="165" fontId="5" fillId="0" borderId="45" xfId="1" applyNumberFormat="1" applyFont="1" applyBorder="1"/>
    <xf numFmtId="0" fontId="7" fillId="0" borderId="0" xfId="0" applyFont="1" applyFill="1" applyBorder="1" applyAlignment="1">
      <alignment horizontal="center" wrapText="1"/>
    </xf>
    <xf numFmtId="0" fontId="5" fillId="0" borderId="0" xfId="0" applyFont="1" applyAlignment="1">
      <alignment horizontal="left"/>
    </xf>
    <xf numFmtId="165" fontId="5" fillId="0" borderId="0" xfId="1" applyNumberFormat="1" applyFont="1" applyFill="1" applyBorder="1" applyAlignment="1">
      <alignment horizontal="left" wrapText="1"/>
    </xf>
    <xf numFmtId="0" fontId="10" fillId="0" borderId="55" xfId="0" applyFont="1" applyBorder="1" applyAlignment="1">
      <alignment horizontal="right"/>
    </xf>
    <xf numFmtId="0" fontId="29" fillId="6" borderId="34" xfId="0" applyFont="1" applyFill="1" applyBorder="1" applyAlignment="1">
      <alignment horizontal="right"/>
    </xf>
    <xf numFmtId="0" fontId="29" fillId="6" borderId="34" xfId="0" applyFont="1" applyFill="1" applyBorder="1"/>
    <xf numFmtId="165" fontId="10" fillId="0" borderId="56" xfId="1" applyNumberFormat="1" applyFont="1" applyFill="1" applyBorder="1" applyAlignment="1">
      <alignment horizontal="right"/>
    </xf>
    <xf numFmtId="0" fontId="29" fillId="6" borderId="57" xfId="0" applyFont="1" applyFill="1" applyBorder="1"/>
    <xf numFmtId="0" fontId="13" fillId="6" borderId="60" xfId="0" applyFont="1" applyFill="1" applyBorder="1"/>
    <xf numFmtId="0" fontId="29" fillId="6" borderId="58" xfId="0" applyFont="1" applyFill="1" applyBorder="1" applyAlignment="1">
      <alignment horizontal="right"/>
    </xf>
    <xf numFmtId="0" fontId="18" fillId="6" borderId="61" xfId="0" applyFont="1" applyFill="1" applyBorder="1" applyAlignment="1"/>
    <xf numFmtId="165" fontId="7" fillId="0" borderId="63" xfId="1" applyNumberFormat="1" applyFont="1" applyFill="1" applyBorder="1" applyAlignment="1">
      <alignment horizontal="left"/>
    </xf>
    <xf numFmtId="0" fontId="18" fillId="6" borderId="64" xfId="0" applyFont="1" applyFill="1" applyBorder="1" applyAlignment="1"/>
    <xf numFmtId="0" fontId="18" fillId="6" borderId="58" xfId="0" applyFont="1" applyFill="1" applyBorder="1" applyAlignment="1"/>
    <xf numFmtId="0" fontId="29" fillId="6" borderId="62" xfId="0" applyFont="1" applyFill="1" applyBorder="1" applyAlignment="1"/>
    <xf numFmtId="165" fontId="10" fillId="0" borderId="59" xfId="1" applyNumberFormat="1" applyFont="1" applyFill="1" applyBorder="1" applyAlignment="1">
      <alignment horizontal="right"/>
    </xf>
    <xf numFmtId="0" fontId="30" fillId="4" borderId="6" xfId="0" applyFont="1" applyFill="1" applyBorder="1" applyAlignment="1">
      <alignment horizontal="center" wrapText="1"/>
    </xf>
    <xf numFmtId="165" fontId="22" fillId="0" borderId="43" xfId="1" applyNumberFormat="1" applyFont="1" applyBorder="1"/>
    <xf numFmtId="165" fontId="22" fillId="0" borderId="45" xfId="1" applyNumberFormat="1" applyFont="1" applyBorder="1"/>
    <xf numFmtId="165" fontId="10" fillId="0" borderId="65" xfId="1" applyNumberFormat="1" applyFont="1" applyFill="1" applyBorder="1"/>
    <xf numFmtId="0" fontId="10" fillId="0" borderId="0" xfId="0" applyFont="1" applyFill="1"/>
    <xf numFmtId="0" fontId="0" fillId="0" borderId="0" xfId="0" applyFont="1" applyFill="1" applyBorder="1" applyAlignment="1">
      <alignment horizontal="center"/>
    </xf>
    <xf numFmtId="0" fontId="9" fillId="0" borderId="0" xfId="0" applyFont="1" applyFill="1" applyAlignment="1">
      <alignment horizontal="center"/>
    </xf>
    <xf numFmtId="0" fontId="9" fillId="3" borderId="11" xfId="0" applyFont="1" applyFill="1" applyBorder="1" applyAlignment="1">
      <alignment horizontal="center"/>
    </xf>
    <xf numFmtId="165" fontId="30" fillId="0" borderId="56" xfId="1" applyNumberFormat="1" applyFont="1" applyFill="1" applyBorder="1"/>
    <xf numFmtId="165" fontId="10" fillId="0" borderId="68" xfId="1" applyNumberFormat="1" applyFont="1" applyFill="1" applyBorder="1"/>
    <xf numFmtId="165" fontId="29" fillId="6" borderId="69" xfId="1" applyNumberFormat="1" applyFont="1" applyFill="1" applyBorder="1"/>
    <xf numFmtId="165" fontId="30" fillId="0" borderId="75" xfId="1" applyNumberFormat="1" applyFont="1" applyFill="1" applyBorder="1"/>
    <xf numFmtId="165" fontId="29" fillId="6" borderId="76" xfId="1" applyNumberFormat="1" applyFont="1" applyFill="1" applyBorder="1"/>
    <xf numFmtId="165" fontId="22" fillId="0" borderId="80" xfId="1" applyNumberFormat="1" applyFont="1" applyBorder="1"/>
    <xf numFmtId="165" fontId="22" fillId="0" borderId="81" xfId="1" applyNumberFormat="1" applyFont="1" applyBorder="1"/>
    <xf numFmtId="165" fontId="5" fillId="0" borderId="81" xfId="1" applyNumberFormat="1" applyFont="1" applyBorder="1"/>
    <xf numFmtId="10" fontId="5" fillId="0" borderId="82" xfId="4" applyNumberFormat="1" applyFont="1" applyBorder="1" applyAlignment="1">
      <alignment horizontal="right"/>
    </xf>
    <xf numFmtId="10" fontId="5" fillId="0" borderId="84" xfId="4" applyNumberFormat="1" applyFont="1" applyBorder="1" applyAlignment="1">
      <alignment horizontal="right"/>
    </xf>
    <xf numFmtId="165" fontId="22" fillId="0" borderId="73" xfId="1" applyNumberFormat="1" applyFont="1" applyFill="1" applyBorder="1" applyAlignment="1">
      <alignment horizontal="right"/>
    </xf>
    <xf numFmtId="165" fontId="22" fillId="0" borderId="43" xfId="1" applyNumberFormat="1" applyFont="1" applyFill="1" applyBorder="1" applyAlignment="1">
      <alignment horizontal="right"/>
    </xf>
    <xf numFmtId="165" fontId="22" fillId="0" borderId="74" xfId="1" applyNumberFormat="1" applyFont="1" applyFill="1" applyBorder="1" applyAlignment="1">
      <alignment horizontal="right"/>
    </xf>
    <xf numFmtId="165" fontId="22" fillId="0" borderId="45" xfId="1" applyNumberFormat="1" applyFont="1" applyFill="1" applyBorder="1" applyAlignment="1">
      <alignment horizontal="right"/>
    </xf>
    <xf numFmtId="0" fontId="30" fillId="2" borderId="72" xfId="0" applyFont="1" applyFill="1" applyBorder="1" applyAlignment="1">
      <alignment horizontal="center" wrapText="1"/>
    </xf>
    <xf numFmtId="0" fontId="30" fillId="2" borderId="6" xfId="0" applyFont="1" applyFill="1" applyBorder="1" applyAlignment="1">
      <alignment horizontal="center" wrapText="1"/>
    </xf>
    <xf numFmtId="0" fontId="30" fillId="2" borderId="79" xfId="0" applyFont="1" applyFill="1" applyBorder="1" applyAlignment="1">
      <alignment horizontal="center" wrapText="1"/>
    </xf>
    <xf numFmtId="0" fontId="10" fillId="8" borderId="83" xfId="0" applyFont="1" applyFill="1" applyBorder="1" applyAlignment="1">
      <alignment horizontal="center" wrapText="1"/>
    </xf>
    <xf numFmtId="0" fontId="10" fillId="7" borderId="7" xfId="0" applyFont="1" applyFill="1" applyBorder="1" applyAlignment="1">
      <alignment horizontal="center" wrapText="1"/>
    </xf>
    <xf numFmtId="0" fontId="10" fillId="7" borderId="6" xfId="0" applyFont="1" applyFill="1" applyBorder="1" applyAlignment="1">
      <alignment horizontal="center" wrapText="1"/>
    </xf>
    <xf numFmtId="0" fontId="10" fillId="7" borderId="6" xfId="0" applyFont="1" applyFill="1" applyBorder="1" applyAlignment="1">
      <alignment horizontal="right" wrapText="1"/>
    </xf>
    <xf numFmtId="0" fontId="10" fillId="7" borderId="9" xfId="0" applyFont="1" applyFill="1" applyBorder="1" applyAlignment="1">
      <alignment horizontal="right" wrapText="1"/>
    </xf>
    <xf numFmtId="0" fontId="7" fillId="7" borderId="6" xfId="0" applyFont="1" applyFill="1" applyBorder="1" applyAlignment="1">
      <alignment horizontal="center"/>
    </xf>
    <xf numFmtId="0" fontId="7" fillId="7" borderId="6" xfId="0" applyFont="1" applyFill="1" applyBorder="1" applyAlignment="1">
      <alignment horizontal="center" wrapText="1"/>
    </xf>
    <xf numFmtId="0" fontId="20" fillId="4" borderId="6" xfId="0" applyFont="1" applyFill="1" applyBorder="1" applyAlignment="1">
      <alignment horizontal="center" wrapText="1"/>
    </xf>
    <xf numFmtId="165" fontId="7" fillId="2" borderId="85" xfId="1" applyNumberFormat="1" applyFont="1" applyFill="1" applyBorder="1" applyAlignment="1">
      <alignment horizontal="right"/>
    </xf>
    <xf numFmtId="165" fontId="7" fillId="2" borderId="86" xfId="1" applyNumberFormat="1" applyFont="1" applyFill="1" applyBorder="1" applyAlignment="1">
      <alignment horizontal="right"/>
    </xf>
    <xf numFmtId="165" fontId="7" fillId="2" borderId="87" xfId="1" applyNumberFormat="1" applyFont="1" applyFill="1" applyBorder="1" applyAlignment="1">
      <alignment horizontal="right"/>
    </xf>
    <xf numFmtId="165" fontId="22" fillId="0" borderId="44" xfId="1" applyNumberFormat="1" applyFont="1" applyBorder="1"/>
    <xf numFmtId="165" fontId="22" fillId="0" borderId="46" xfId="1" applyNumberFormat="1" applyFont="1" applyBorder="1"/>
    <xf numFmtId="165" fontId="5" fillId="0" borderId="46" xfId="1" applyNumberFormat="1" applyFont="1" applyBorder="1"/>
    <xf numFmtId="165" fontId="20" fillId="2" borderId="88" xfId="1" applyNumberFormat="1" applyFont="1" applyFill="1" applyBorder="1"/>
    <xf numFmtId="165" fontId="7" fillId="2" borderId="85" xfId="1" applyNumberFormat="1" applyFont="1" applyFill="1" applyBorder="1"/>
    <xf numFmtId="165" fontId="20" fillId="2" borderId="89" xfId="1" applyNumberFormat="1" applyFont="1" applyFill="1" applyBorder="1"/>
    <xf numFmtId="165" fontId="7" fillId="2" borderId="86" xfId="1" applyNumberFormat="1" applyFont="1" applyFill="1" applyBorder="1"/>
    <xf numFmtId="165" fontId="7" fillId="2" borderId="89" xfId="1" applyNumberFormat="1" applyFont="1" applyFill="1" applyBorder="1"/>
    <xf numFmtId="165" fontId="7" fillId="2" borderId="90" xfId="1" applyNumberFormat="1" applyFont="1" applyFill="1" applyBorder="1"/>
    <xf numFmtId="165" fontId="7" fillId="2" borderId="87" xfId="1" applyNumberFormat="1" applyFont="1" applyFill="1" applyBorder="1"/>
    <xf numFmtId="165" fontId="22" fillId="2" borderId="91" xfId="1" applyNumberFormat="1" applyFont="1" applyFill="1" applyBorder="1" applyAlignment="1">
      <alignment wrapText="1"/>
    </xf>
    <xf numFmtId="165" fontId="22" fillId="2" borderId="92" xfId="1" applyNumberFormat="1" applyFont="1" applyFill="1" applyBorder="1" applyAlignment="1">
      <alignment wrapText="1"/>
    </xf>
    <xf numFmtId="165" fontId="22" fillId="2" borderId="93" xfId="1" applyNumberFormat="1" applyFont="1" applyFill="1" applyBorder="1" applyAlignment="1">
      <alignment wrapText="1"/>
    </xf>
    <xf numFmtId="0" fontId="0" fillId="0" borderId="0" xfId="0" applyFont="1" applyAlignment="1">
      <alignment horizontal="center"/>
    </xf>
    <xf numFmtId="0" fontId="5" fillId="3" borderId="0" xfId="0" applyFont="1" applyFill="1" applyBorder="1"/>
    <xf numFmtId="0" fontId="5" fillId="3" borderId="0" xfId="0" applyFont="1" applyFill="1"/>
    <xf numFmtId="0" fontId="7" fillId="2" borderId="0" xfId="0" applyFont="1" applyFill="1" applyBorder="1" applyAlignment="1">
      <alignment horizontal="center" wrapText="1"/>
    </xf>
    <xf numFmtId="9" fontId="9" fillId="3" borderId="0" xfId="4" applyFont="1" applyFill="1" applyBorder="1" applyAlignment="1"/>
    <xf numFmtId="0" fontId="7" fillId="7" borderId="40" xfId="0" applyFont="1" applyFill="1" applyBorder="1" applyAlignment="1">
      <alignment textRotation="90" wrapText="1"/>
    </xf>
    <xf numFmtId="0" fontId="7" fillId="7" borderId="41" xfId="0" applyFont="1" applyFill="1" applyBorder="1" applyAlignment="1">
      <alignment horizontal="right" wrapText="1"/>
    </xf>
    <xf numFmtId="0" fontId="7" fillId="7" borderId="41" xfId="0" applyFont="1" applyFill="1" applyBorder="1" applyAlignment="1">
      <alignment horizontal="center" textRotation="90" wrapText="1"/>
    </xf>
    <xf numFmtId="0" fontId="7" fillId="7" borderId="41" xfId="0" applyFont="1" applyFill="1" applyBorder="1" applyAlignment="1">
      <alignment horizontal="center" wrapText="1"/>
    </xf>
    <xf numFmtId="0" fontId="7" fillId="7" borderId="42" xfId="0" applyFont="1" applyFill="1" applyBorder="1" applyAlignment="1">
      <alignment horizontal="center" wrapText="1"/>
    </xf>
    <xf numFmtId="0" fontId="7" fillId="7" borderId="40" xfId="0" applyFont="1" applyFill="1" applyBorder="1" applyAlignment="1">
      <alignment horizontal="center" textRotation="90" wrapText="1"/>
    </xf>
    <xf numFmtId="0" fontId="7" fillId="7" borderId="42" xfId="0" applyFont="1" applyFill="1" applyBorder="1" applyAlignment="1">
      <alignment horizontal="center" textRotation="90" wrapText="1"/>
    </xf>
    <xf numFmtId="0" fontId="5" fillId="0" borderId="19" xfId="0" applyFont="1" applyFill="1" applyBorder="1" applyAlignment="1">
      <alignment horizontal="center"/>
    </xf>
    <xf numFmtId="0" fontId="31" fillId="0" borderId="67" xfId="0" applyFont="1" applyFill="1" applyBorder="1" applyAlignment="1"/>
    <xf numFmtId="0" fontId="31" fillId="0" borderId="66" xfId="0" applyFont="1" applyFill="1" applyBorder="1" applyAlignment="1"/>
    <xf numFmtId="0" fontId="7" fillId="7" borderId="9" xfId="0" applyFont="1" applyFill="1" applyBorder="1" applyAlignment="1"/>
    <xf numFmtId="0" fontId="9" fillId="3" borderId="32" xfId="0" applyFont="1" applyFill="1" applyBorder="1" applyAlignment="1"/>
    <xf numFmtId="0" fontId="7" fillId="0" borderId="8" xfId="0" applyFont="1" applyFill="1" applyBorder="1" applyAlignment="1">
      <alignment horizontal="center" wrapText="1"/>
    </xf>
    <xf numFmtId="0" fontId="7" fillId="0" borderId="36" xfId="0" applyFont="1" applyFill="1" applyBorder="1" applyAlignment="1">
      <alignment horizontal="center" wrapText="1"/>
    </xf>
    <xf numFmtId="0" fontId="7" fillId="0" borderId="41" xfId="0" applyFont="1" applyFill="1" applyBorder="1" applyAlignment="1">
      <alignment wrapText="1"/>
    </xf>
    <xf numFmtId="0" fontId="5" fillId="0" borderId="1" xfId="0" applyFont="1" applyFill="1" applyBorder="1" applyAlignment="1" applyProtection="1">
      <alignment horizontal="center" vertical="center"/>
      <protection locked="0"/>
    </xf>
    <xf numFmtId="0" fontId="5" fillId="0" borderId="43" xfId="0" applyFont="1" applyFill="1" applyBorder="1" applyAlignment="1" applyProtection="1">
      <protection locked="0"/>
    </xf>
    <xf numFmtId="0" fontId="5" fillId="0" borderId="43" xfId="0" applyFont="1" applyFill="1" applyBorder="1" applyProtection="1">
      <protection locked="0"/>
    </xf>
    <xf numFmtId="0" fontId="5" fillId="0" borderId="44" xfId="0" applyFont="1" applyFill="1" applyBorder="1" applyAlignment="1" applyProtection="1">
      <protection locked="0"/>
    </xf>
    <xf numFmtId="165" fontId="5" fillId="0" borderId="43" xfId="1" applyNumberFormat="1" applyFont="1" applyFill="1" applyBorder="1" applyAlignment="1" applyProtection="1">
      <alignment wrapText="1"/>
      <protection locked="0"/>
    </xf>
    <xf numFmtId="0" fontId="5" fillId="0" borderId="45" xfId="0" applyFont="1" applyFill="1" applyBorder="1" applyAlignment="1" applyProtection="1">
      <protection locked="0"/>
    </xf>
    <xf numFmtId="0" fontId="5" fillId="0" borderId="45" xfId="0" applyFont="1" applyFill="1" applyBorder="1" applyProtection="1">
      <protection locked="0"/>
    </xf>
    <xf numFmtId="0" fontId="5" fillId="0" borderId="46" xfId="0" applyFont="1" applyFill="1" applyBorder="1" applyAlignment="1" applyProtection="1">
      <protection locked="0"/>
    </xf>
    <xf numFmtId="165" fontId="5" fillId="0" borderId="45" xfId="1" applyNumberFormat="1" applyFont="1" applyFill="1" applyBorder="1" applyAlignment="1" applyProtection="1">
      <alignment wrapText="1"/>
      <protection locked="0"/>
    </xf>
    <xf numFmtId="0" fontId="5" fillId="0" borderId="52" xfId="0" applyFont="1" applyFill="1" applyBorder="1" applyAlignment="1" applyProtection="1">
      <protection locked="0"/>
    </xf>
    <xf numFmtId="0" fontId="5" fillId="0" borderId="52" xfId="0" applyFont="1" applyFill="1" applyBorder="1" applyProtection="1">
      <protection locked="0"/>
    </xf>
    <xf numFmtId="0" fontId="5" fillId="0" borderId="53" xfId="0" applyFont="1" applyFill="1" applyBorder="1" applyAlignment="1" applyProtection="1">
      <protection locked="0"/>
    </xf>
    <xf numFmtId="165" fontId="5" fillId="0" borderId="52" xfId="1" applyNumberFormat="1" applyFont="1" applyFill="1" applyBorder="1" applyAlignment="1" applyProtection="1">
      <alignment wrapText="1"/>
      <protection locked="0"/>
    </xf>
    <xf numFmtId="0" fontId="5" fillId="0" borderId="43" xfId="0" applyFont="1" applyBorder="1" applyAlignment="1" applyProtection="1">
      <alignment horizontal="left"/>
      <protection locked="0"/>
    </xf>
    <xf numFmtId="165" fontId="5" fillId="0" borderId="43" xfId="1" applyNumberFormat="1" applyFont="1" applyBorder="1" applyAlignment="1" applyProtection="1">
      <alignment horizontal="right"/>
      <protection locked="0"/>
    </xf>
    <xf numFmtId="165" fontId="5" fillId="0" borderId="44" xfId="1" applyNumberFormat="1" applyFont="1" applyBorder="1" applyAlignment="1" applyProtection="1">
      <alignment horizontal="right"/>
      <protection locked="0"/>
    </xf>
    <xf numFmtId="0" fontId="5" fillId="0" borderId="45" xfId="0" applyFont="1" applyBorder="1" applyAlignment="1" applyProtection="1">
      <alignment horizontal="left"/>
      <protection locked="0"/>
    </xf>
    <xf numFmtId="165" fontId="5" fillId="0" borderId="45" xfId="1" applyNumberFormat="1" applyFont="1" applyBorder="1" applyAlignment="1" applyProtection="1">
      <alignment horizontal="right"/>
      <protection locked="0"/>
    </xf>
    <xf numFmtId="165" fontId="5" fillId="0" borderId="46" xfId="1" applyNumberFormat="1" applyFont="1" applyBorder="1" applyAlignment="1" applyProtection="1">
      <alignment horizontal="right"/>
      <protection locked="0"/>
    </xf>
    <xf numFmtId="0" fontId="5" fillId="0" borderId="45" xfId="0" applyFont="1" applyBorder="1" applyAlignment="1" applyProtection="1">
      <alignment horizontal="right"/>
      <protection locked="0"/>
    </xf>
    <xf numFmtId="0" fontId="5" fillId="0" borderId="46" xfId="0" applyFont="1" applyBorder="1" applyAlignment="1" applyProtection="1">
      <alignment horizontal="right"/>
      <protection locked="0"/>
    </xf>
    <xf numFmtId="0" fontId="13" fillId="0" borderId="0" xfId="0" applyFont="1" applyFill="1" applyProtection="1">
      <protection locked="0"/>
    </xf>
    <xf numFmtId="0" fontId="5" fillId="0" borderId="13" xfId="0" applyFont="1" applyFill="1" applyBorder="1" applyAlignment="1" applyProtection="1">
      <alignment horizontal="right"/>
      <protection locked="0"/>
    </xf>
    <xf numFmtId="0" fontId="5" fillId="0" borderId="16" xfId="0" applyFont="1" applyFill="1" applyBorder="1" applyAlignment="1" applyProtection="1">
      <alignment horizontal="right"/>
      <protection locked="0"/>
    </xf>
    <xf numFmtId="0" fontId="5" fillId="0" borderId="19" xfId="0" applyFont="1" applyFill="1" applyBorder="1" applyAlignment="1" applyProtection="1">
      <alignment horizontal="right"/>
      <protection locked="0"/>
    </xf>
    <xf numFmtId="0" fontId="5" fillId="0" borderId="16" xfId="0" applyFont="1" applyFill="1" applyBorder="1" applyAlignment="1" applyProtection="1">
      <alignment horizontal="center"/>
      <protection locked="0"/>
    </xf>
    <xf numFmtId="164" fontId="5" fillId="0" borderId="16" xfId="3" applyNumberFormat="1" applyFont="1" applyFill="1" applyBorder="1" applyAlignment="1" applyProtection="1">
      <alignment horizontal="center"/>
      <protection locked="0"/>
    </xf>
    <xf numFmtId="164" fontId="5" fillId="0" borderId="12" xfId="3" applyNumberFormat="1" applyFont="1" applyFill="1" applyBorder="1" applyAlignment="1" applyProtection="1">
      <alignment horizontal="center"/>
      <protection locked="0"/>
    </xf>
    <xf numFmtId="164" fontId="5" fillId="0" borderId="13" xfId="3" applyNumberFormat="1" applyFont="1" applyFill="1" applyBorder="1" applyAlignment="1" applyProtection="1">
      <alignment horizontal="center"/>
      <protection locked="0"/>
    </xf>
    <xf numFmtId="164" fontId="5" fillId="0" borderId="14" xfId="3" applyNumberFormat="1" applyFont="1" applyFill="1" applyBorder="1" applyAlignment="1" applyProtection="1">
      <alignment horizontal="center"/>
      <protection locked="0"/>
    </xf>
    <xf numFmtId="164" fontId="5" fillId="0" borderId="15" xfId="3" applyNumberFormat="1" applyFont="1" applyFill="1" applyBorder="1" applyAlignment="1" applyProtection="1">
      <alignment horizontal="center"/>
      <protection locked="0"/>
    </xf>
    <xf numFmtId="164" fontId="5" fillId="0" borderId="17" xfId="3" applyNumberFormat="1" applyFont="1" applyFill="1" applyBorder="1" applyAlignment="1" applyProtection="1">
      <alignment horizontal="center"/>
      <protection locked="0"/>
    </xf>
    <xf numFmtId="0" fontId="5" fillId="0" borderId="16" xfId="0" applyFont="1" applyFill="1" applyBorder="1" applyProtection="1">
      <protection locked="0"/>
    </xf>
    <xf numFmtId="0" fontId="5" fillId="0" borderId="17" xfId="0" applyFont="1" applyFill="1" applyBorder="1" applyProtection="1">
      <protection locked="0"/>
    </xf>
    <xf numFmtId="0" fontId="5" fillId="0" borderId="15" xfId="0" applyFont="1" applyFill="1" applyBorder="1" applyProtection="1">
      <protection locked="0"/>
    </xf>
    <xf numFmtId="0" fontId="5" fillId="0" borderId="19" xfId="0" applyFont="1" applyFill="1" applyBorder="1" applyProtection="1">
      <protection locked="0"/>
    </xf>
    <xf numFmtId="0" fontId="5" fillId="0" borderId="20" xfId="0" applyFont="1" applyFill="1" applyBorder="1" applyProtection="1">
      <protection locked="0"/>
    </xf>
    <xf numFmtId="0" fontId="5" fillId="0" borderId="18" xfId="0" applyFont="1" applyFill="1" applyBorder="1" applyProtection="1">
      <protection locked="0"/>
    </xf>
    <xf numFmtId="9" fontId="5" fillId="0" borderId="94" xfId="4" applyFont="1" applyFill="1" applyBorder="1" applyAlignment="1" applyProtection="1">
      <alignment horizontal="center"/>
      <protection locked="0"/>
    </xf>
    <xf numFmtId="9" fontId="5" fillId="0" borderId="95" xfId="4" applyFont="1" applyFill="1" applyBorder="1" applyAlignment="1" applyProtection="1">
      <alignment horizontal="center"/>
      <protection locked="0"/>
    </xf>
    <xf numFmtId="0" fontId="5" fillId="0" borderId="97" xfId="0" applyFont="1" applyFill="1" applyBorder="1" applyProtection="1">
      <protection locked="0"/>
    </xf>
    <xf numFmtId="9" fontId="5" fillId="0" borderId="96" xfId="4" applyFont="1" applyFill="1" applyBorder="1" applyAlignment="1" applyProtection="1">
      <alignment horizontal="center"/>
      <protection locked="0"/>
    </xf>
    <xf numFmtId="0" fontId="5" fillId="0" borderId="98" xfId="0" applyFont="1" applyFill="1" applyBorder="1" applyProtection="1">
      <protection locked="0"/>
    </xf>
    <xf numFmtId="0" fontId="11" fillId="0" borderId="0" xfId="0" applyFont="1" applyFill="1" applyBorder="1" applyAlignment="1">
      <alignment wrapText="1"/>
    </xf>
    <xf numFmtId="0" fontId="7" fillId="4" borderId="40" xfId="0" applyFont="1" applyFill="1" applyBorder="1" applyAlignment="1">
      <alignment horizontal="center" textRotation="90" wrapText="1"/>
    </xf>
    <xf numFmtId="0" fontId="5" fillId="0" borderId="99" xfId="0" applyFont="1" applyFill="1" applyBorder="1" applyProtection="1">
      <protection locked="0"/>
    </xf>
    <xf numFmtId="0" fontId="5" fillId="0" borderId="100" xfId="0" applyFont="1" applyFill="1" applyBorder="1" applyProtection="1">
      <protection locked="0"/>
    </xf>
    <xf numFmtId="0" fontId="5" fillId="0" borderId="101" xfId="0" applyFont="1" applyFill="1" applyBorder="1" applyProtection="1">
      <protection locked="0"/>
    </xf>
    <xf numFmtId="0" fontId="5" fillId="0" borderId="103" xfId="0" applyFont="1" applyBorder="1" applyProtection="1">
      <protection locked="0"/>
    </xf>
    <xf numFmtId="0" fontId="5" fillId="0" borderId="104" xfId="0" applyFont="1" applyBorder="1" applyProtection="1">
      <protection locked="0"/>
    </xf>
    <xf numFmtId="164" fontId="5" fillId="0" borderId="104" xfId="3" applyNumberFormat="1" applyFont="1" applyBorder="1" applyProtection="1">
      <protection locked="0"/>
    </xf>
    <xf numFmtId="164" fontId="5" fillId="0" borderId="105" xfId="3" applyNumberFormat="1" applyFont="1" applyBorder="1" applyProtection="1">
      <protection locked="0"/>
    </xf>
    <xf numFmtId="0" fontId="5" fillId="0" borderId="105" xfId="0" applyFont="1" applyBorder="1" applyProtection="1">
      <protection locked="0"/>
    </xf>
    <xf numFmtId="0" fontId="5" fillId="0" borderId="15" xfId="0" applyFont="1" applyBorder="1" applyProtection="1">
      <protection locked="0"/>
    </xf>
    <xf numFmtId="0" fontId="5" fillId="0" borderId="16" xfId="0" applyFont="1" applyBorder="1" applyProtection="1">
      <protection locked="0"/>
    </xf>
    <xf numFmtId="164" fontId="5" fillId="0" borderId="16" xfId="3" applyNumberFormat="1" applyFont="1" applyBorder="1" applyProtection="1">
      <protection locked="0"/>
    </xf>
    <xf numFmtId="164" fontId="5" fillId="0" borderId="17" xfId="3" applyNumberFormat="1" applyFont="1" applyBorder="1" applyProtection="1">
      <protection locked="0"/>
    </xf>
    <xf numFmtId="0" fontId="5" fillId="0" borderId="17" xfId="0" applyFont="1" applyBorder="1" applyProtection="1">
      <protection locked="0"/>
    </xf>
    <xf numFmtId="0" fontId="5" fillId="0" borderId="106" xfId="0" applyFont="1" applyBorder="1" applyProtection="1">
      <protection locked="0"/>
    </xf>
    <xf numFmtId="0" fontId="5" fillId="0" borderId="100" xfId="0" applyFont="1" applyBorder="1" applyProtection="1">
      <protection locked="0"/>
    </xf>
    <xf numFmtId="164" fontId="5" fillId="0" borderId="100" xfId="3" applyNumberFormat="1" applyFont="1" applyBorder="1" applyProtection="1">
      <protection locked="0"/>
    </xf>
    <xf numFmtId="164" fontId="5" fillId="0" borderId="101" xfId="3" applyNumberFormat="1" applyFont="1" applyBorder="1" applyProtection="1">
      <protection locked="0"/>
    </xf>
    <xf numFmtId="0" fontId="5" fillId="0" borderId="101" xfId="0" applyFont="1" applyBorder="1" applyProtection="1">
      <protection locked="0"/>
    </xf>
    <xf numFmtId="0" fontId="5" fillId="0" borderId="0" xfId="0" applyFont="1" applyBorder="1" applyProtection="1">
      <protection locked="0"/>
    </xf>
    <xf numFmtId="164" fontId="5" fillId="0" borderId="0" xfId="3" applyNumberFormat="1" applyFont="1" applyBorder="1" applyProtection="1">
      <protection locked="0"/>
    </xf>
    <xf numFmtId="0" fontId="5" fillId="0" borderId="45" xfId="0" applyFont="1" applyBorder="1" applyAlignment="1" applyProtection="1">
      <alignment horizontal="left"/>
      <protection locked="0"/>
    </xf>
    <xf numFmtId="0" fontId="26" fillId="0" borderId="0" xfId="0" applyFont="1" applyBorder="1" applyProtection="1"/>
    <xf numFmtId="0" fontId="5" fillId="0" borderId="0" xfId="0" applyFont="1" applyBorder="1" applyProtection="1"/>
    <xf numFmtId="0" fontId="5" fillId="0" borderId="3" xfId="0" applyFont="1" applyBorder="1" applyProtection="1"/>
    <xf numFmtId="0" fontId="5" fillId="0" borderId="0" xfId="0" applyFont="1" applyProtection="1"/>
    <xf numFmtId="0" fontId="0" fillId="0" borderId="8" xfId="0" applyBorder="1" applyProtection="1"/>
    <xf numFmtId="0" fontId="0" fillId="0" borderId="109" xfId="0" applyBorder="1" applyProtection="1"/>
    <xf numFmtId="0" fontId="0" fillId="0" borderId="3" xfId="0" applyBorder="1" applyProtection="1"/>
    <xf numFmtId="0" fontId="0" fillId="0" borderId="0" xfId="0" applyBorder="1" applyProtection="1"/>
    <xf numFmtId="0" fontId="26" fillId="0" borderId="0" xfId="0" applyFont="1" applyFill="1" applyBorder="1" applyAlignment="1" applyProtection="1">
      <alignment horizontal="right"/>
    </xf>
    <xf numFmtId="0" fontId="7" fillId="0" borderId="3" xfId="0" applyFont="1" applyFill="1" applyBorder="1" applyProtection="1"/>
    <xf numFmtId="0" fontId="0" fillId="0" borderId="0" xfId="0" applyFill="1" applyBorder="1" applyAlignment="1" applyProtection="1">
      <alignment horizontal="left"/>
    </xf>
    <xf numFmtId="0" fontId="6" fillId="0" borderId="109" xfId="0" applyFont="1" applyBorder="1" applyAlignment="1" applyProtection="1">
      <alignment vertical="top"/>
    </xf>
    <xf numFmtId="0" fontId="6" fillId="0" borderId="26" xfId="0" applyFont="1" applyBorder="1" applyAlignment="1" applyProtection="1">
      <alignment vertical="top"/>
    </xf>
    <xf numFmtId="0" fontId="26" fillId="0" borderId="8" xfId="0" applyFont="1" applyBorder="1" applyAlignment="1" applyProtection="1">
      <alignment vertical="center"/>
    </xf>
    <xf numFmtId="0" fontId="0" fillId="0" borderId="4" xfId="0" applyBorder="1" applyAlignment="1" applyProtection="1">
      <alignment horizontal="right"/>
    </xf>
    <xf numFmtId="0" fontId="0" fillId="0" borderId="109" xfId="0" applyBorder="1" applyAlignment="1" applyProtection="1">
      <alignment horizontal="right"/>
    </xf>
    <xf numFmtId="0" fontId="0" fillId="0" borderId="26" xfId="0" applyBorder="1" applyAlignment="1" applyProtection="1">
      <alignment horizontal="right"/>
    </xf>
    <xf numFmtId="0" fontId="0" fillId="0" borderId="11" xfId="0" applyBorder="1" applyAlignment="1" applyProtection="1">
      <alignment horizontal="right"/>
    </xf>
    <xf numFmtId="0" fontId="0" fillId="0" borderId="24" xfId="0" applyBorder="1" applyAlignment="1" applyProtection="1">
      <alignment horizontal="right"/>
    </xf>
    <xf numFmtId="0" fontId="0" fillId="0" borderId="25" xfId="0" applyBorder="1" applyAlignment="1" applyProtection="1">
      <alignment horizontal="right"/>
    </xf>
    <xf numFmtId="0" fontId="35" fillId="0" borderId="0" xfId="2" applyFont="1" applyFill="1" applyBorder="1" applyAlignment="1" applyProtection="1">
      <alignment horizontal="left" wrapText="1"/>
    </xf>
    <xf numFmtId="0" fontId="36" fillId="0" borderId="0" xfId="2" applyFont="1" applyFill="1" applyBorder="1" applyAlignment="1" applyProtection="1">
      <alignment horizontal="center"/>
    </xf>
    <xf numFmtId="0" fontId="35" fillId="0" borderId="0" xfId="2" applyFont="1" applyFill="1" applyBorder="1" applyAlignment="1" applyProtection="1">
      <alignment wrapText="1"/>
    </xf>
    <xf numFmtId="0" fontId="15" fillId="0" borderId="3" xfId="0" applyFont="1" applyFill="1" applyBorder="1" applyProtection="1"/>
    <xf numFmtId="165" fontId="7" fillId="0" borderId="3" xfId="1" applyNumberFormat="1" applyFont="1" applyFill="1" applyBorder="1" applyProtection="1"/>
    <xf numFmtId="0" fontId="7" fillId="0" borderId="3" xfId="0" applyFont="1" applyFill="1" applyBorder="1" applyAlignment="1" applyProtection="1">
      <alignment horizontal="right"/>
    </xf>
    <xf numFmtId="0" fontId="5" fillId="0" borderId="3" xfId="0" applyFont="1" applyFill="1" applyBorder="1" applyAlignment="1" applyProtection="1">
      <alignment horizontal="right"/>
    </xf>
    <xf numFmtId="0" fontId="5" fillId="0" borderId="3" xfId="0" applyFont="1" applyFill="1" applyBorder="1" applyProtection="1"/>
    <xf numFmtId="0" fontId="5" fillId="0" borderId="0" xfId="0" applyFont="1" applyFill="1" applyBorder="1" applyProtection="1"/>
    <xf numFmtId="0" fontId="23" fillId="0" borderId="0" xfId="0" applyFont="1" applyFill="1" applyBorder="1" applyProtection="1"/>
    <xf numFmtId="165" fontId="23" fillId="0" borderId="0" xfId="1" applyNumberFormat="1" applyFont="1" applyFill="1" applyBorder="1" applyProtection="1"/>
    <xf numFmtId="0" fontId="23" fillId="0" borderId="0" xfId="0" applyFont="1" applyFill="1" applyBorder="1" applyAlignment="1" applyProtection="1"/>
    <xf numFmtId="0" fontId="24" fillId="0" borderId="0" xfId="0" applyFont="1" applyFill="1" applyBorder="1" applyAlignment="1" applyProtection="1">
      <alignment horizontal="left"/>
    </xf>
    <xf numFmtId="0" fontId="23" fillId="0" borderId="0" xfId="0" applyFont="1" applyFill="1" applyBorder="1" applyAlignment="1" applyProtection="1">
      <alignment horizontal="left"/>
    </xf>
    <xf numFmtId="0" fontId="24" fillId="0" borderId="0" xfId="0" applyFont="1" applyFill="1" applyBorder="1" applyAlignment="1" applyProtection="1"/>
    <xf numFmtId="0" fontId="24" fillId="0" borderId="107" xfId="0" applyFont="1" applyFill="1" applyBorder="1" applyAlignment="1" applyProtection="1">
      <alignment horizontal="left"/>
    </xf>
    <xf numFmtId="0" fontId="23" fillId="0" borderId="0" xfId="0" applyFont="1" applyFill="1" applyBorder="1" applyAlignment="1" applyProtection="1">
      <alignment horizontal="right"/>
    </xf>
    <xf numFmtId="0" fontId="24" fillId="0" borderId="0" xfId="0" applyFont="1" applyFill="1" applyBorder="1" applyAlignment="1" applyProtection="1">
      <alignment horizontal="center"/>
    </xf>
    <xf numFmtId="0" fontId="5" fillId="0" borderId="24" xfId="0" applyFont="1" applyFill="1" applyBorder="1" applyProtection="1"/>
    <xf numFmtId="0" fontId="5" fillId="0" borderId="25" xfId="0" applyFont="1" applyFill="1" applyBorder="1" applyProtection="1"/>
    <xf numFmtId="165" fontId="5" fillId="0" borderId="0" xfId="1" applyNumberFormat="1" applyFont="1" applyProtection="1"/>
    <xf numFmtId="0" fontId="5" fillId="0" borderId="0" xfId="0" applyFont="1" applyAlignment="1" applyProtection="1">
      <alignment horizontal="right"/>
    </xf>
    <xf numFmtId="0" fontId="5" fillId="0" borderId="0" xfId="0" applyFont="1" applyFill="1" applyProtection="1"/>
    <xf numFmtId="0" fontId="7" fillId="0" borderId="0" xfId="0" applyFont="1" applyFill="1" applyAlignment="1" applyProtection="1">
      <alignment horizontal="right"/>
    </xf>
    <xf numFmtId="0" fontId="35" fillId="0" borderId="0" xfId="2" applyFont="1" applyFill="1" applyBorder="1" applyAlignment="1" applyProtection="1"/>
    <xf numFmtId="0" fontId="38" fillId="0" borderId="0" xfId="2" applyFont="1" applyFill="1" applyBorder="1" applyAlignment="1" applyProtection="1">
      <alignment horizontal="right"/>
    </xf>
    <xf numFmtId="0" fontId="38" fillId="0" borderId="0" xfId="2" applyFont="1" applyFill="1" applyBorder="1" applyAlignment="1" applyProtection="1">
      <alignment horizontal="left"/>
    </xf>
    <xf numFmtId="0" fontId="38" fillId="0" borderId="0" xfId="2" applyFont="1" applyFill="1" applyBorder="1" applyAlignment="1" applyProtection="1">
      <alignment horizontal="center"/>
    </xf>
    <xf numFmtId="0" fontId="44" fillId="0" borderId="0" xfId="0" applyFont="1" applyBorder="1"/>
    <xf numFmtId="0" fontId="35" fillId="9" borderId="0" xfId="2" applyFont="1" applyFill="1" applyBorder="1" applyAlignment="1" applyProtection="1">
      <alignment horizontal="left" wrapText="1"/>
    </xf>
    <xf numFmtId="0" fontId="0" fillId="0" borderId="0" xfId="0" applyBorder="1" applyAlignment="1">
      <alignment vertical="top"/>
    </xf>
    <xf numFmtId="0" fontId="38" fillId="0" borderId="0" xfId="2" applyFont="1" applyFill="1" applyBorder="1" applyAlignment="1" applyProtection="1">
      <alignment horizontal="left" vertical="top" wrapText="1"/>
    </xf>
    <xf numFmtId="0" fontId="12" fillId="0" borderId="0" xfId="5" applyProtection="1">
      <protection locked="0"/>
    </xf>
    <xf numFmtId="0" fontId="27" fillId="0" borderId="0" xfId="0" applyFont="1" applyFill="1" applyBorder="1" applyAlignment="1" applyProtection="1">
      <alignment horizontal="left" vertical="top" wrapText="1"/>
    </xf>
    <xf numFmtId="0" fontId="27" fillId="0" borderId="0" xfId="0" applyFont="1" applyFill="1" applyBorder="1" applyAlignment="1">
      <alignment horizontal="left" vertical="top" wrapText="1"/>
    </xf>
    <xf numFmtId="165" fontId="5" fillId="0" borderId="0" xfId="1" applyNumberFormat="1" applyFont="1" applyFill="1" applyBorder="1" applyAlignment="1">
      <alignment horizontal="left"/>
    </xf>
    <xf numFmtId="49" fontId="5" fillId="0" borderId="47" xfId="0" applyNumberFormat="1" applyFont="1" applyBorder="1" applyAlignment="1" applyProtection="1">
      <alignment horizontal="center"/>
      <protection locked="0"/>
    </xf>
    <xf numFmtId="49" fontId="5" fillId="0" borderId="49" xfId="0" applyNumberFormat="1" applyFont="1" applyBorder="1" applyAlignment="1" applyProtection="1">
      <alignment horizontal="center"/>
      <protection locked="0"/>
    </xf>
    <xf numFmtId="49" fontId="0" fillId="0" borderId="0" xfId="0" applyNumberFormat="1"/>
    <xf numFmtId="165" fontId="7" fillId="0" borderId="34" xfId="1" applyNumberFormat="1" applyFont="1" applyBorder="1"/>
    <xf numFmtId="10" fontId="26" fillId="0" borderId="113" xfId="4" applyNumberFormat="1" applyFont="1" applyBorder="1" applyAlignment="1">
      <alignment horizontal="center"/>
    </xf>
    <xf numFmtId="10" fontId="26" fillId="0" borderId="114" xfId="4" applyNumberFormat="1" applyFont="1" applyBorder="1" applyAlignment="1">
      <alignment horizontal="center"/>
    </xf>
    <xf numFmtId="165" fontId="5" fillId="0" borderId="0" xfId="1" applyNumberFormat="1" applyFont="1" applyFill="1" applyBorder="1" applyAlignment="1" applyProtection="1">
      <alignment horizontal="left"/>
    </xf>
    <xf numFmtId="0" fontId="5" fillId="0" borderId="0" xfId="0" applyFont="1" applyFill="1" applyBorder="1" applyAlignment="1" applyProtection="1">
      <alignment horizontal="center"/>
    </xf>
    <xf numFmtId="0" fontId="5" fillId="0" borderId="0" xfId="0" applyFont="1" applyBorder="1" applyAlignment="1" applyProtection="1">
      <alignment horizontal="right"/>
    </xf>
    <xf numFmtId="0" fontId="5" fillId="0" borderId="109" xfId="0" applyFont="1" applyBorder="1" applyProtection="1"/>
    <xf numFmtId="165" fontId="5" fillId="0" borderId="24" xfId="1" applyNumberFormat="1" applyFont="1" applyBorder="1" applyProtection="1"/>
    <xf numFmtId="0" fontId="5" fillId="0" borderId="26" xfId="0" applyFont="1" applyBorder="1" applyProtection="1"/>
    <xf numFmtId="165" fontId="5" fillId="0" borderId="25" xfId="1" applyNumberFormat="1" applyFont="1" applyBorder="1" applyProtection="1"/>
    <xf numFmtId="0" fontId="38" fillId="0" borderId="0" xfId="2" applyFont="1" applyFill="1" applyBorder="1" applyAlignment="1" applyProtection="1">
      <alignment horizontal="left" wrapText="1"/>
    </xf>
    <xf numFmtId="0" fontId="35" fillId="0" borderId="0" xfId="2" applyFont="1" applyFill="1" applyBorder="1" applyAlignment="1" applyProtection="1">
      <alignment horizontal="left" wrapText="1"/>
    </xf>
    <xf numFmtId="0" fontId="38" fillId="0" borderId="0" xfId="2" applyFont="1" applyFill="1" applyBorder="1" applyAlignment="1" applyProtection="1">
      <alignment horizontal="left" vertical="top" wrapText="1"/>
    </xf>
    <xf numFmtId="0" fontId="38" fillId="0" borderId="0" xfId="2" applyFont="1" applyFill="1" applyBorder="1" applyAlignment="1" applyProtection="1">
      <alignment horizontal="left"/>
    </xf>
    <xf numFmtId="0" fontId="34" fillId="0" borderId="0" xfId="0" applyFont="1" applyFill="1" applyBorder="1" applyAlignment="1" applyProtection="1">
      <alignment vertical="top" wrapText="1"/>
    </xf>
    <xf numFmtId="0" fontId="42" fillId="3" borderId="0" xfId="0" applyFont="1" applyFill="1" applyBorder="1" applyAlignment="1" applyProtection="1">
      <alignment horizontal="center" vertical="center"/>
    </xf>
    <xf numFmtId="0" fontId="35" fillId="0" borderId="0" xfId="2" applyFont="1" applyFill="1" applyBorder="1" applyAlignment="1" applyProtection="1">
      <alignment wrapText="1"/>
    </xf>
    <xf numFmtId="0" fontId="35" fillId="0" borderId="0" xfId="2" applyFont="1" applyFill="1" applyBorder="1" applyAlignment="1" applyProtection="1">
      <alignment horizontal="left" vertical="top" wrapText="1"/>
    </xf>
    <xf numFmtId="0" fontId="33" fillId="0" borderId="0" xfId="0" applyFont="1" applyBorder="1" applyProtection="1"/>
    <xf numFmtId="0" fontId="33" fillId="0" borderId="0" xfId="0" applyFont="1" applyBorder="1" applyAlignment="1" applyProtection="1">
      <alignment wrapText="1"/>
    </xf>
    <xf numFmtId="0" fontId="33" fillId="0" borderId="0" xfId="0" applyFont="1" applyBorder="1" applyAlignment="1" applyProtection="1">
      <alignment horizontal="left" wrapText="1"/>
    </xf>
    <xf numFmtId="0" fontId="0" fillId="0" borderId="1" xfId="0" applyFill="1" applyBorder="1" applyAlignment="1" applyProtection="1">
      <alignment horizontal="left"/>
      <protection locked="0"/>
    </xf>
    <xf numFmtId="0" fontId="41" fillId="5" borderId="0" xfId="0" applyFont="1" applyFill="1" applyAlignment="1" applyProtection="1">
      <alignment horizontal="center"/>
    </xf>
    <xf numFmtId="0" fontId="37" fillId="5" borderId="0" xfId="0" applyFont="1" applyFill="1" applyBorder="1" applyAlignment="1" applyProtection="1">
      <alignment horizontal="center"/>
    </xf>
    <xf numFmtId="0" fontId="0" fillId="0" borderId="109"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24" xfId="0" applyFill="1" applyBorder="1" applyAlignment="1" applyProtection="1">
      <alignment horizontal="left"/>
      <protection locked="0"/>
    </xf>
    <xf numFmtId="0" fontId="0" fillId="0" borderId="109" xfId="0" applyFill="1" applyBorder="1" applyAlignment="1" applyProtection="1">
      <alignment horizontal="center"/>
    </xf>
    <xf numFmtId="0" fontId="0" fillId="0" borderId="0" xfId="0" applyFill="1" applyBorder="1" applyAlignment="1" applyProtection="1">
      <alignment horizontal="center"/>
    </xf>
    <xf numFmtId="0" fontId="0" fillId="0" borderId="24" xfId="0" applyFill="1" applyBorder="1" applyAlignment="1" applyProtection="1">
      <alignment horizontal="center"/>
    </xf>
    <xf numFmtId="0" fontId="0" fillId="0" borderId="108" xfId="0" applyFill="1" applyBorder="1" applyAlignment="1" applyProtection="1">
      <alignment horizontal="left"/>
      <protection locked="0"/>
    </xf>
    <xf numFmtId="0" fontId="0" fillId="0" borderId="110" xfId="0" applyFill="1" applyBorder="1" applyAlignment="1" applyProtection="1">
      <alignment horizontal="left"/>
      <protection locked="0"/>
    </xf>
    <xf numFmtId="0" fontId="0" fillId="0" borderId="108" xfId="0" applyFill="1" applyBorder="1" applyAlignment="1" applyProtection="1">
      <alignment horizontal="center"/>
    </xf>
    <xf numFmtId="0" fontId="0" fillId="0" borderId="1" xfId="0" applyFill="1" applyBorder="1" applyAlignment="1" applyProtection="1">
      <alignment horizontal="center"/>
    </xf>
    <xf numFmtId="0" fontId="0" fillId="0" borderId="110" xfId="0" applyFill="1" applyBorder="1" applyAlignment="1" applyProtection="1">
      <alignment horizontal="center"/>
    </xf>
    <xf numFmtId="0" fontId="0" fillId="0" borderId="4"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11" xfId="0" applyBorder="1" applyAlignment="1" applyProtection="1">
      <alignment horizontal="left" vertical="top" wrapText="1"/>
    </xf>
    <xf numFmtId="0" fontId="46" fillId="0" borderId="26" xfId="0" applyFont="1" applyBorder="1" applyAlignment="1" applyProtection="1">
      <alignment horizontal="left" vertical="top" wrapText="1"/>
    </xf>
    <xf numFmtId="0" fontId="46" fillId="0" borderId="3" xfId="0" applyFont="1" applyBorder="1" applyAlignment="1" applyProtection="1">
      <alignment horizontal="left" vertical="top" wrapText="1"/>
    </xf>
    <xf numFmtId="0" fontId="46" fillId="0" borderId="25" xfId="0" applyFont="1" applyBorder="1" applyAlignment="1" applyProtection="1">
      <alignment horizontal="left" vertical="top" wrapText="1"/>
    </xf>
    <xf numFmtId="0" fontId="24" fillId="0" borderId="35" xfId="0" applyFont="1" applyFill="1" applyBorder="1" applyAlignment="1" applyProtection="1">
      <alignment horizontal="left"/>
      <protection locked="0"/>
    </xf>
    <xf numFmtId="0" fontId="24" fillId="0" borderId="1" xfId="0" applyFont="1" applyFill="1" applyBorder="1" applyAlignment="1" applyProtection="1">
      <alignment horizontal="left"/>
      <protection locked="0"/>
    </xf>
    <xf numFmtId="0" fontId="23" fillId="0" borderId="0" xfId="0" applyFont="1" applyFill="1" applyBorder="1" applyAlignment="1" applyProtection="1">
      <alignment horizontal="right"/>
    </xf>
    <xf numFmtId="0" fontId="27" fillId="0" borderId="0" xfId="0" applyFont="1" applyFill="1" applyBorder="1" applyAlignment="1" applyProtection="1">
      <alignment horizontal="left" vertical="top" wrapText="1"/>
    </xf>
    <xf numFmtId="0" fontId="26" fillId="0" borderId="0" xfId="0" applyFont="1" applyBorder="1" applyAlignment="1" applyProtection="1">
      <alignment horizontal="right"/>
    </xf>
    <xf numFmtId="166" fontId="0" fillId="0" borderId="1" xfId="0" applyNumberFormat="1" applyFill="1" applyBorder="1" applyAlignment="1" applyProtection="1">
      <alignment horizontal="left"/>
      <protection locked="0"/>
    </xf>
    <xf numFmtId="0" fontId="5" fillId="0" borderId="115" xfId="0" applyFont="1" applyFill="1" applyBorder="1" applyAlignment="1" applyProtection="1">
      <alignment horizontal="left" vertical="top" wrapText="1"/>
      <protection locked="0"/>
    </xf>
    <xf numFmtId="0" fontId="5" fillId="0" borderId="107" xfId="0" applyFont="1" applyFill="1" applyBorder="1" applyAlignment="1" applyProtection="1">
      <alignment horizontal="left" vertical="top" wrapText="1"/>
      <protection locked="0"/>
    </xf>
    <xf numFmtId="0" fontId="5" fillId="0" borderId="116" xfId="0" applyFont="1" applyFill="1" applyBorder="1" applyAlignment="1" applyProtection="1">
      <alignment horizontal="left" vertical="top" wrapText="1"/>
      <protection locked="0"/>
    </xf>
    <xf numFmtId="0" fontId="5" fillId="0" borderId="117"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18" xfId="0" applyFont="1" applyFill="1" applyBorder="1" applyAlignment="1" applyProtection="1">
      <alignment horizontal="left" vertical="top" wrapText="1"/>
      <protection locked="0"/>
    </xf>
    <xf numFmtId="0" fontId="5" fillId="0" borderId="119"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0" xfId="0" applyFont="1" applyFill="1" applyBorder="1" applyAlignment="1" applyProtection="1">
      <alignment horizontal="left" vertical="top" wrapText="1"/>
      <protection locked="0"/>
    </xf>
    <xf numFmtId="165" fontId="5" fillId="0" borderId="0" xfId="1" applyNumberFormat="1" applyFont="1" applyFill="1" applyBorder="1" applyAlignment="1">
      <alignment horizontal="left"/>
    </xf>
    <xf numFmtId="0" fontId="24" fillId="0" borderId="2" xfId="0" applyFont="1" applyFill="1" applyBorder="1" applyAlignment="1" applyProtection="1">
      <alignment horizontal="left"/>
    </xf>
    <xf numFmtId="0" fontId="24" fillId="0" borderId="35" xfId="0" applyFont="1" applyFill="1" applyBorder="1" applyAlignment="1" applyProtection="1">
      <alignment horizontal="left"/>
    </xf>
    <xf numFmtId="0" fontId="5" fillId="0" borderId="1" xfId="0" applyFont="1" applyFill="1" applyBorder="1" applyAlignment="1" applyProtection="1">
      <alignment horizontal="center"/>
      <protection locked="0"/>
    </xf>
    <xf numFmtId="0" fontId="5" fillId="0" borderId="45" xfId="0" applyFont="1" applyBorder="1" applyAlignment="1" applyProtection="1">
      <alignment horizontal="left"/>
      <protection locked="0"/>
    </xf>
    <xf numFmtId="0" fontId="24" fillId="0" borderId="2" xfId="0" applyFont="1" applyFill="1" applyBorder="1" applyAlignment="1">
      <alignment horizontal="left"/>
    </xf>
    <xf numFmtId="0" fontId="24" fillId="0" borderId="1" xfId="0" applyFont="1" applyFill="1" applyBorder="1" applyAlignment="1">
      <alignment horizontal="left"/>
    </xf>
    <xf numFmtId="49" fontId="5" fillId="0" borderId="49" xfId="0" applyNumberFormat="1" applyFont="1" applyFill="1" applyBorder="1" applyAlignment="1" applyProtection="1">
      <alignment horizontal="left"/>
      <protection locked="0"/>
    </xf>
    <xf numFmtId="49" fontId="5" fillId="0" borderId="45" xfId="0" applyNumberFormat="1" applyFont="1" applyFill="1" applyBorder="1" applyAlignment="1" applyProtection="1">
      <alignment horizontal="left"/>
      <protection locked="0"/>
    </xf>
    <xf numFmtId="49" fontId="5" fillId="0" borderId="47" xfId="0" applyNumberFormat="1" applyFont="1" applyFill="1" applyBorder="1" applyAlignment="1" applyProtection="1">
      <alignment horizontal="left"/>
      <protection locked="0"/>
    </xf>
    <xf numFmtId="49" fontId="5" fillId="0" borderId="43" xfId="0" applyNumberFormat="1" applyFont="1" applyFill="1" applyBorder="1" applyAlignment="1" applyProtection="1">
      <alignment horizontal="left"/>
      <protection locked="0"/>
    </xf>
    <xf numFmtId="0" fontId="7" fillId="7" borderId="7" xfId="0" applyFont="1" applyFill="1" applyBorder="1" applyAlignment="1">
      <alignment horizontal="center"/>
    </xf>
    <xf numFmtId="0" fontId="7" fillId="7" borderId="6" xfId="0" applyFont="1" applyFill="1" applyBorder="1" applyAlignment="1">
      <alignment horizontal="center"/>
    </xf>
    <xf numFmtId="49" fontId="5" fillId="0" borderId="51" xfId="0" applyNumberFormat="1" applyFont="1" applyFill="1" applyBorder="1" applyAlignment="1" applyProtection="1">
      <alignment horizontal="left"/>
      <protection locked="0"/>
    </xf>
    <xf numFmtId="49" fontId="5" fillId="0" borderId="52" xfId="0" applyNumberFormat="1" applyFont="1" applyFill="1" applyBorder="1" applyAlignment="1" applyProtection="1">
      <alignment horizontal="left"/>
      <protection locked="0"/>
    </xf>
    <xf numFmtId="0" fontId="10" fillId="7" borderId="6" xfId="0" applyFont="1" applyFill="1" applyBorder="1" applyAlignment="1">
      <alignment horizontal="center" wrapText="1"/>
    </xf>
    <xf numFmtId="0" fontId="5" fillId="0" borderId="43" xfId="0" applyFont="1" applyBorder="1" applyAlignment="1" applyProtection="1">
      <alignment horizontal="left"/>
      <protection locked="0"/>
    </xf>
    <xf numFmtId="0" fontId="7" fillId="7" borderId="39" xfId="0" applyFont="1" applyFill="1" applyBorder="1" applyAlignment="1">
      <alignment horizontal="center"/>
    </xf>
    <xf numFmtId="165" fontId="32" fillId="0" borderId="77" xfId="1" applyNumberFormat="1" applyFont="1" applyFill="1" applyBorder="1" applyAlignment="1">
      <alignment horizontal="center"/>
    </xf>
    <xf numFmtId="165" fontId="32" fillId="0" borderId="66" xfId="1" applyNumberFormat="1" applyFont="1" applyFill="1" applyBorder="1" applyAlignment="1">
      <alignment horizontal="center"/>
    </xf>
    <xf numFmtId="165" fontId="32" fillId="0" borderId="78" xfId="1" applyNumberFormat="1" applyFont="1" applyFill="1" applyBorder="1" applyAlignment="1">
      <alignment horizontal="center"/>
    </xf>
    <xf numFmtId="165" fontId="32" fillId="0" borderId="70" xfId="1" applyNumberFormat="1" applyFont="1" applyFill="1" applyBorder="1" applyAlignment="1">
      <alignment horizontal="center"/>
    </xf>
    <xf numFmtId="165" fontId="32" fillId="0" borderId="27" xfId="1" applyNumberFormat="1" applyFont="1" applyFill="1" applyBorder="1" applyAlignment="1">
      <alignment horizontal="center"/>
    </xf>
    <xf numFmtId="165" fontId="32" fillId="0" borderId="71" xfId="1" applyNumberFormat="1" applyFont="1" applyFill="1" applyBorder="1" applyAlignment="1">
      <alignment horizontal="center"/>
    </xf>
    <xf numFmtId="0" fontId="9" fillId="6" borderId="111" xfId="0" applyFont="1" applyFill="1" applyBorder="1" applyAlignment="1">
      <alignment horizontal="center" wrapText="1"/>
    </xf>
    <xf numFmtId="0" fontId="9" fillId="6" borderId="112" xfId="0" applyFont="1" applyFill="1" applyBorder="1" applyAlignment="1">
      <alignment horizontal="center" wrapText="1"/>
    </xf>
    <xf numFmtId="0" fontId="5" fillId="0" borderId="43" xfId="0" applyFont="1" applyFill="1" applyBorder="1" applyAlignment="1" applyProtection="1">
      <alignment horizontal="left"/>
      <protection locked="0"/>
    </xf>
    <xf numFmtId="0" fontId="5" fillId="0" borderId="48" xfId="0" applyFont="1" applyFill="1" applyBorder="1" applyAlignment="1" applyProtection="1">
      <alignment horizontal="left"/>
      <protection locked="0"/>
    </xf>
    <xf numFmtId="0" fontId="5" fillId="0" borderId="45" xfId="0" applyFont="1" applyFill="1" applyBorder="1" applyAlignment="1" applyProtection="1">
      <alignment horizontal="left"/>
      <protection locked="0"/>
    </xf>
    <xf numFmtId="0" fontId="5" fillId="0" borderId="50" xfId="0" applyFont="1" applyFill="1" applyBorder="1" applyAlignment="1" applyProtection="1">
      <alignment horizontal="left"/>
      <protection locked="0"/>
    </xf>
    <xf numFmtId="0" fontId="5" fillId="0" borderId="52" xfId="0" applyFont="1" applyFill="1" applyBorder="1" applyAlignment="1" applyProtection="1">
      <alignment horizontal="left"/>
      <protection locked="0"/>
    </xf>
    <xf numFmtId="0" fontId="5" fillId="0" borderId="54" xfId="0" applyFont="1" applyFill="1" applyBorder="1" applyAlignment="1" applyProtection="1">
      <alignment horizontal="left"/>
      <protection locked="0"/>
    </xf>
    <xf numFmtId="0" fontId="11" fillId="0" borderId="32" xfId="0" applyFont="1" applyFill="1" applyBorder="1" applyAlignment="1">
      <alignment horizontal="left" vertical="top" wrapText="1"/>
    </xf>
    <xf numFmtId="0" fontId="11" fillId="0" borderId="102" xfId="0" applyFont="1" applyFill="1" applyBorder="1" applyAlignment="1">
      <alignment horizontal="left" vertical="top" wrapText="1"/>
    </xf>
    <xf numFmtId="0" fontId="7" fillId="0" borderId="22" xfId="0" applyFont="1" applyFill="1" applyBorder="1" applyAlignment="1">
      <alignment horizontal="center" wrapText="1"/>
    </xf>
    <xf numFmtId="0" fontId="7" fillId="0" borderId="23" xfId="0" applyFont="1" applyFill="1" applyBorder="1" applyAlignment="1">
      <alignment horizontal="center" wrapText="1"/>
    </xf>
    <xf numFmtId="0" fontId="7" fillId="0" borderId="21" xfId="0" applyFont="1" applyFill="1" applyBorder="1" applyAlignment="1">
      <alignment horizontal="center" wrapText="1"/>
    </xf>
    <xf numFmtId="9" fontId="7" fillId="4" borderId="4" xfId="4" applyFont="1" applyFill="1" applyBorder="1" applyAlignment="1">
      <alignment horizontal="center" wrapText="1"/>
    </xf>
    <xf numFmtId="9" fontId="7" fillId="4" borderId="26" xfId="4" applyFont="1" applyFill="1" applyBorder="1" applyAlignment="1">
      <alignment horizontal="center" wrapText="1"/>
    </xf>
    <xf numFmtId="0" fontId="20" fillId="0" borderId="30" xfId="0" applyFont="1" applyFill="1" applyBorder="1" applyAlignment="1">
      <alignment horizontal="center" wrapText="1"/>
    </xf>
    <xf numFmtId="0" fontId="20" fillId="0" borderId="36" xfId="0" applyFont="1" applyFill="1" applyBorder="1" applyAlignment="1">
      <alignment horizontal="center" wrapText="1"/>
    </xf>
    <xf numFmtId="0" fontId="20" fillId="0" borderId="31" xfId="0" applyFont="1" applyFill="1" applyBorder="1" applyAlignment="1">
      <alignment horizontal="center" wrapText="1"/>
    </xf>
    <xf numFmtId="0" fontId="7" fillId="4" borderId="37" xfId="0" applyFont="1" applyFill="1" applyBorder="1" applyAlignment="1">
      <alignment horizontal="center" textRotation="90" wrapText="1"/>
    </xf>
    <xf numFmtId="0" fontId="7" fillId="4" borderId="7" xfId="0" applyFont="1" applyFill="1" applyBorder="1" applyAlignment="1">
      <alignment horizontal="center" textRotation="90" wrapText="1"/>
    </xf>
    <xf numFmtId="0" fontId="7" fillId="4" borderId="38" xfId="0" applyFont="1" applyFill="1" applyBorder="1" applyAlignment="1">
      <alignment horizontal="center" textRotation="90" wrapText="1"/>
    </xf>
    <xf numFmtId="0" fontId="7" fillId="4" borderId="39" xfId="0" applyFont="1" applyFill="1" applyBorder="1" applyAlignment="1">
      <alignment horizontal="center" textRotation="90" wrapText="1"/>
    </xf>
    <xf numFmtId="0" fontId="7" fillId="4" borderId="37" xfId="0" applyFont="1" applyFill="1" applyBorder="1" applyAlignment="1">
      <alignment horizontal="center" wrapText="1"/>
    </xf>
    <xf numFmtId="0" fontId="7" fillId="4" borderId="7" xfId="0" applyFont="1" applyFill="1" applyBorder="1" applyAlignment="1">
      <alignment horizontal="center" wrapText="1"/>
    </xf>
    <xf numFmtId="0" fontId="7" fillId="4" borderId="5" xfId="0" applyFont="1" applyFill="1" applyBorder="1" applyAlignment="1">
      <alignment horizontal="center" textRotation="90" wrapText="1"/>
    </xf>
    <xf numFmtId="0" fontId="7" fillId="4" borderId="6" xfId="0" applyFont="1" applyFill="1" applyBorder="1" applyAlignment="1">
      <alignment horizontal="center" textRotation="90" wrapText="1"/>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164" fontId="7" fillId="4" borderId="5" xfId="3" applyNumberFormat="1" applyFont="1" applyFill="1" applyBorder="1" applyAlignment="1">
      <alignment horizontal="center" wrapText="1"/>
    </xf>
    <xf numFmtId="164" fontId="7" fillId="4" borderId="6" xfId="3" applyNumberFormat="1" applyFont="1" applyFill="1" applyBorder="1" applyAlignment="1">
      <alignment horizontal="center" wrapText="1"/>
    </xf>
    <xf numFmtId="164" fontId="7" fillId="4" borderId="10" xfId="3" applyNumberFormat="1" applyFont="1" applyFill="1" applyBorder="1" applyAlignment="1">
      <alignment horizontal="center" wrapText="1"/>
    </xf>
    <xf numFmtId="164" fontId="7" fillId="4" borderId="9" xfId="3" applyNumberFormat="1" applyFont="1" applyFill="1" applyBorder="1" applyAlignment="1">
      <alignment horizontal="center" wrapText="1"/>
    </xf>
  </cellXfs>
  <cellStyles count="6">
    <cellStyle name="Comma" xfId="1" builtinId="3"/>
    <cellStyle name="Currency" xfId="3" builtinId="4"/>
    <cellStyle name="Hyperlink" xfId="5" builtinId="8"/>
    <cellStyle name="Normal" xfId="0" builtinId="0"/>
    <cellStyle name="Normal 2" xfId="2"/>
    <cellStyle name="Percent" xfId="4" builtinId="5"/>
  </cellStyles>
  <dxfs count="21">
    <dxf>
      <font>
        <color theme="0"/>
      </font>
    </dxf>
    <dxf>
      <fill>
        <patternFill>
          <bgColor theme="3" tint="0.79998168889431442"/>
        </patternFill>
      </fill>
    </dxf>
    <dxf>
      <fill>
        <patternFill>
          <bgColor theme="3" tint="0.79998168889431442"/>
        </patternFill>
      </fill>
    </dxf>
    <dxf>
      <font>
        <color theme="0"/>
      </font>
    </dxf>
    <dxf>
      <fill>
        <patternFill>
          <bgColor theme="3" tint="0.79998168889431442"/>
        </patternFill>
      </fill>
    </dxf>
    <dxf>
      <fill>
        <patternFill>
          <bgColor theme="3" tint="0.79998168889431442"/>
        </patternFill>
      </fill>
    </dxf>
    <dxf>
      <font>
        <color theme="0"/>
      </font>
    </dxf>
    <dxf>
      <fill>
        <patternFill>
          <bgColor theme="3" tint="0.79998168889431442"/>
        </patternFill>
      </fill>
    </dxf>
    <dxf>
      <fill>
        <patternFill>
          <bgColor theme="3" tint="0.79998168889431442"/>
        </patternFill>
      </fill>
    </dxf>
    <dxf>
      <font>
        <color theme="0"/>
      </font>
    </dxf>
    <dxf>
      <font>
        <color theme="0"/>
      </font>
    </dxf>
    <dxf>
      <font>
        <color theme="0"/>
      </font>
    </dxf>
    <dxf>
      <fill>
        <patternFill>
          <bgColor theme="3" tint="0.79998168889431442"/>
        </patternFill>
      </fill>
    </dxf>
    <dxf>
      <font>
        <b/>
        <i val="0"/>
        <color rgb="FFC00000"/>
      </font>
    </dxf>
    <dxf>
      <fill>
        <patternFill>
          <bgColor theme="3" tint="0.79998168889431442"/>
        </patternFill>
      </fill>
    </dxf>
    <dxf>
      <fill>
        <patternFill>
          <bgColor theme="3" tint="0.79998168889431442"/>
        </patternFill>
      </fill>
    </dxf>
    <dxf>
      <font>
        <b/>
        <i val="0"/>
        <color rgb="FFC00000"/>
      </font>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C3DEF5"/>
      <color rgb="FFB8F1F2"/>
      <color rgb="FFDDDD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390526</xdr:colOff>
      <xdr:row>25</xdr:row>
      <xdr:rowOff>28575</xdr:rowOff>
    </xdr:from>
    <xdr:to>
      <xdr:col>5</xdr:col>
      <xdr:colOff>466726</xdr:colOff>
      <xdr:row>42</xdr:row>
      <xdr:rowOff>137520</xdr:rowOff>
    </xdr:to>
    <xdr:pic>
      <xdr:nvPicPr>
        <xdr:cNvPr id="3" name="Picture 2"/>
        <xdr:cNvPicPr>
          <a:picLocks noChangeAspect="1"/>
        </xdr:cNvPicPr>
      </xdr:nvPicPr>
      <xdr:blipFill>
        <a:blip xmlns:r="http://schemas.openxmlformats.org/officeDocument/2006/relationships" r:embed="rId1"/>
        <a:stretch>
          <a:fillRect/>
        </a:stretch>
      </xdr:blipFill>
      <xdr:spPr>
        <a:xfrm>
          <a:off x="1219201" y="4962525"/>
          <a:ext cx="1905000" cy="3347445"/>
        </a:xfrm>
        <a:prstGeom prst="rect">
          <a:avLst/>
        </a:prstGeom>
        <a:effectLst>
          <a:outerShdw blurRad="63500" sx="102000" sy="102000" algn="ctr"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581025</xdr:colOff>
          <xdr:row>20</xdr:row>
          <xdr:rowOff>19050</xdr:rowOff>
        </xdr:from>
        <xdr:to>
          <xdr:col>2</xdr:col>
          <xdr:colOff>781050</xdr:colOff>
          <xdr:row>20</xdr:row>
          <xdr:rowOff>257175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25</xdr:row>
          <xdr:rowOff>19050</xdr:rowOff>
        </xdr:from>
        <xdr:to>
          <xdr:col>2</xdr:col>
          <xdr:colOff>781050</xdr:colOff>
          <xdr:row>25</xdr:row>
          <xdr:rowOff>257175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30</xdr:row>
          <xdr:rowOff>19050</xdr:rowOff>
        </xdr:from>
        <xdr:to>
          <xdr:col>2</xdr:col>
          <xdr:colOff>781050</xdr:colOff>
          <xdr:row>30</xdr:row>
          <xdr:rowOff>257175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19050</xdr:colOff>
          <xdr:row>5</xdr:row>
          <xdr:rowOff>9525</xdr:rowOff>
        </xdr:from>
        <xdr:to>
          <xdr:col>15</xdr:col>
          <xdr:colOff>95250</xdr:colOff>
          <xdr:row>6</xdr:row>
          <xdr:rowOff>19050</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Update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O58"/>
  <sheetViews>
    <sheetView showGridLines="0" showRowColHeaders="0" tabSelected="1" zoomScaleNormal="100" workbookViewId="0">
      <selection activeCell="C12" sqref="C12"/>
    </sheetView>
  </sheetViews>
  <sheetFormatPr defaultRowHeight="15" x14ac:dyDescent="0.25"/>
  <cols>
    <col min="1" max="1" width="3.28515625" style="14" customWidth="1"/>
    <col min="2" max="16384" width="9.140625" style="14"/>
  </cols>
  <sheetData>
    <row r="2" spans="2:15" ht="20.25" x14ac:dyDescent="0.25">
      <c r="B2" s="351" t="s">
        <v>136</v>
      </c>
      <c r="C2" s="351"/>
      <c r="D2" s="351"/>
      <c r="E2" s="351"/>
      <c r="F2" s="351"/>
      <c r="G2" s="351"/>
      <c r="H2" s="351"/>
      <c r="I2" s="351"/>
      <c r="J2" s="351"/>
      <c r="K2" s="351"/>
      <c r="L2" s="351"/>
      <c r="M2" s="351"/>
      <c r="N2" s="351"/>
    </row>
    <row r="3" spans="2:15" x14ac:dyDescent="0.25">
      <c r="B3" s="323" t="s">
        <v>145</v>
      </c>
      <c r="C3" s="323"/>
      <c r="D3" s="323"/>
      <c r="E3" s="323"/>
      <c r="F3" s="323"/>
      <c r="G3" s="323"/>
      <c r="H3" s="323"/>
      <c r="I3" s="323"/>
      <c r="J3" s="323"/>
      <c r="K3" s="323"/>
      <c r="L3" s="323"/>
      <c r="M3" s="323"/>
      <c r="N3" s="325"/>
    </row>
    <row r="4" spans="2:15" x14ac:dyDescent="0.25">
      <c r="B4" s="322">
        <v>1</v>
      </c>
      <c r="C4" s="323" t="s">
        <v>146</v>
      </c>
      <c r="D4" s="324"/>
      <c r="E4" s="324"/>
      <c r="F4" s="324"/>
      <c r="G4" s="324"/>
      <c r="H4" s="324"/>
      <c r="I4" s="324"/>
      <c r="J4" s="324"/>
      <c r="K4" s="324"/>
      <c r="L4" s="324"/>
      <c r="M4" s="324"/>
      <c r="N4" s="325"/>
    </row>
    <row r="5" spans="2:15" x14ac:dyDescent="0.25">
      <c r="B5" s="322">
        <v>2</v>
      </c>
      <c r="C5" s="323" t="s">
        <v>147</v>
      </c>
      <c r="D5" s="324"/>
      <c r="E5" s="324"/>
      <c r="F5" s="324"/>
      <c r="G5" s="324"/>
      <c r="H5" s="324"/>
      <c r="I5" s="324"/>
      <c r="J5" s="324"/>
      <c r="K5" s="324"/>
      <c r="L5" s="324"/>
      <c r="M5" s="324"/>
      <c r="N5" s="325"/>
    </row>
    <row r="6" spans="2:15" x14ac:dyDescent="0.25">
      <c r="B6" s="322">
        <v>3</v>
      </c>
      <c r="C6" s="323" t="s">
        <v>148</v>
      </c>
      <c r="D6" s="324"/>
      <c r="E6" s="324"/>
      <c r="F6" s="324"/>
      <c r="G6" s="324"/>
      <c r="H6" s="324"/>
      <c r="I6" s="324"/>
      <c r="J6" s="324"/>
      <c r="K6" s="324"/>
      <c r="L6" s="324"/>
      <c r="M6" s="324"/>
      <c r="N6" s="325"/>
    </row>
    <row r="7" spans="2:15" x14ac:dyDescent="0.25">
      <c r="B7" s="322">
        <v>4</v>
      </c>
      <c r="C7" s="323" t="s">
        <v>87</v>
      </c>
      <c r="D7" s="324"/>
      <c r="E7" s="324"/>
      <c r="F7" s="324"/>
      <c r="G7" s="324"/>
      <c r="H7" s="324"/>
      <c r="I7" s="324"/>
      <c r="J7" s="324"/>
      <c r="K7" s="324"/>
      <c r="L7" s="324"/>
      <c r="M7" s="324"/>
      <c r="N7" s="325"/>
    </row>
    <row r="8" spans="2:15" ht="33" customHeight="1" x14ac:dyDescent="0.25">
      <c r="B8" s="348" t="s">
        <v>149</v>
      </c>
      <c r="C8" s="348"/>
      <c r="D8" s="348"/>
      <c r="E8" s="348"/>
      <c r="F8" s="348"/>
      <c r="G8" s="348"/>
      <c r="H8" s="348"/>
      <c r="I8" s="348"/>
      <c r="J8" s="348"/>
      <c r="K8" s="348"/>
      <c r="L8" s="348"/>
      <c r="M8" s="348"/>
      <c r="N8" s="348"/>
    </row>
    <row r="9" spans="2:15" ht="3.75" customHeight="1" x14ac:dyDescent="0.25">
      <c r="B9" s="328"/>
      <c r="C9" s="328"/>
      <c r="D9" s="328"/>
      <c r="E9" s="328"/>
      <c r="F9" s="328"/>
      <c r="G9" s="328"/>
      <c r="H9" s="328"/>
      <c r="I9" s="328"/>
      <c r="J9" s="328"/>
      <c r="K9" s="328"/>
      <c r="L9" s="328"/>
      <c r="M9" s="328"/>
      <c r="N9" s="328"/>
    </row>
    <row r="10" spans="2:15" ht="15" customHeight="1" x14ac:dyDescent="0.25">
      <c r="B10" s="298"/>
      <c r="C10" s="346" t="s">
        <v>150</v>
      </c>
      <c r="D10" s="346"/>
      <c r="E10" s="346"/>
      <c r="F10" s="346"/>
      <c r="G10" s="346"/>
      <c r="H10" s="346"/>
      <c r="I10" s="346"/>
      <c r="J10" s="346"/>
      <c r="K10" s="346"/>
      <c r="L10" s="346"/>
      <c r="M10" s="346"/>
      <c r="N10" s="346"/>
      <c r="O10" s="299"/>
    </row>
    <row r="11" spans="2:15" ht="15" customHeight="1" x14ac:dyDescent="0.25">
      <c r="B11" s="298"/>
      <c r="C11" s="347" t="s">
        <v>176</v>
      </c>
      <c r="D11" s="347"/>
      <c r="E11" s="347"/>
      <c r="F11" s="347"/>
      <c r="G11" s="347"/>
      <c r="H11" s="347"/>
      <c r="I11" s="347"/>
      <c r="J11" s="347"/>
      <c r="K11" s="347"/>
      <c r="L11" s="347"/>
      <c r="M11" s="347"/>
      <c r="N11" s="347"/>
      <c r="O11" s="299"/>
    </row>
    <row r="12" spans="2:15" x14ac:dyDescent="0.25">
      <c r="B12" s="298"/>
      <c r="C12" s="298"/>
      <c r="D12" s="298"/>
      <c r="E12" s="298"/>
      <c r="F12" s="298"/>
      <c r="G12" s="298"/>
      <c r="H12" s="298"/>
      <c r="I12" s="298"/>
      <c r="J12" s="298"/>
      <c r="K12" s="298"/>
      <c r="L12" s="298"/>
      <c r="M12" s="298"/>
      <c r="N12" s="298"/>
    </row>
    <row r="13" spans="2:15" x14ac:dyDescent="0.25">
      <c r="B13" s="298"/>
      <c r="C13" s="346" t="s">
        <v>151</v>
      </c>
      <c r="D13" s="346"/>
      <c r="E13" s="346"/>
      <c r="F13" s="346"/>
      <c r="G13" s="346"/>
      <c r="H13" s="346"/>
      <c r="I13" s="346"/>
      <c r="J13" s="346"/>
      <c r="K13" s="346"/>
      <c r="L13" s="346"/>
      <c r="M13" s="346"/>
      <c r="N13" s="346"/>
      <c r="O13" s="346"/>
    </row>
    <row r="14" spans="2:15" ht="33.75" customHeight="1" x14ac:dyDescent="0.25">
      <c r="B14" s="298"/>
      <c r="C14" s="347" t="s">
        <v>152</v>
      </c>
      <c r="D14" s="347"/>
      <c r="E14" s="347"/>
      <c r="F14" s="347"/>
      <c r="G14" s="347"/>
      <c r="H14" s="347"/>
      <c r="I14" s="347"/>
      <c r="J14" s="347"/>
      <c r="K14" s="347"/>
      <c r="L14" s="347"/>
      <c r="M14" s="347"/>
      <c r="N14" s="347"/>
      <c r="O14" s="321"/>
    </row>
    <row r="15" spans="2:15" x14ac:dyDescent="0.25">
      <c r="B15" s="298"/>
      <c r="C15" s="297"/>
      <c r="D15" s="297"/>
      <c r="E15" s="297"/>
      <c r="F15" s="297"/>
      <c r="G15" s="297"/>
      <c r="H15" s="297"/>
      <c r="I15" s="297"/>
      <c r="J15" s="297"/>
      <c r="K15" s="297"/>
      <c r="L15" s="297"/>
      <c r="M15" s="297"/>
      <c r="N15" s="297"/>
      <c r="O15" s="297"/>
    </row>
    <row r="16" spans="2:15" x14ac:dyDescent="0.25">
      <c r="B16" s="298"/>
      <c r="C16" s="346" t="s">
        <v>153</v>
      </c>
      <c r="D16" s="346"/>
      <c r="E16" s="346"/>
      <c r="F16" s="346"/>
      <c r="G16" s="346"/>
      <c r="H16" s="346"/>
      <c r="I16" s="346"/>
      <c r="J16" s="346"/>
      <c r="K16" s="346"/>
      <c r="L16" s="346"/>
      <c r="M16" s="346"/>
      <c r="N16" s="346"/>
      <c r="O16" s="346"/>
    </row>
    <row r="17" spans="2:15" x14ac:dyDescent="0.25">
      <c r="B17" s="298"/>
      <c r="C17" s="347" t="s">
        <v>154</v>
      </c>
      <c r="D17" s="347"/>
      <c r="E17" s="347"/>
      <c r="F17" s="347"/>
      <c r="G17" s="347"/>
      <c r="H17" s="347"/>
      <c r="I17" s="347"/>
      <c r="J17" s="347"/>
      <c r="K17" s="347"/>
      <c r="L17" s="347"/>
      <c r="M17" s="347"/>
      <c r="N17" s="347"/>
      <c r="O17" s="321"/>
    </row>
    <row r="18" spans="2:15" x14ac:dyDescent="0.25">
      <c r="B18" s="298"/>
      <c r="C18" s="347" t="s">
        <v>155</v>
      </c>
      <c r="D18" s="347"/>
      <c r="E18" s="347"/>
      <c r="F18" s="347"/>
      <c r="G18" s="347"/>
      <c r="H18" s="347"/>
      <c r="I18" s="347"/>
      <c r="J18" s="347"/>
      <c r="K18" s="347"/>
      <c r="L18" s="347"/>
      <c r="M18" s="347"/>
      <c r="N18" s="347"/>
      <c r="O18" s="297"/>
    </row>
    <row r="19" spans="2:15" x14ac:dyDescent="0.25">
      <c r="B19" s="298"/>
      <c r="C19" s="297"/>
      <c r="D19" s="297"/>
      <c r="E19" s="297"/>
      <c r="F19" s="297"/>
      <c r="G19" s="297"/>
      <c r="H19" s="297"/>
      <c r="I19" s="297"/>
      <c r="J19" s="297"/>
      <c r="K19" s="297"/>
      <c r="L19" s="297"/>
      <c r="M19" s="297"/>
      <c r="N19" s="297"/>
      <c r="O19" s="297"/>
    </row>
    <row r="20" spans="2:15" x14ac:dyDescent="0.25">
      <c r="B20" s="298"/>
      <c r="C20" s="346" t="s">
        <v>156</v>
      </c>
      <c r="D20" s="346"/>
      <c r="E20" s="346"/>
      <c r="F20" s="346"/>
      <c r="G20" s="346"/>
      <c r="H20" s="346"/>
      <c r="I20" s="346"/>
      <c r="J20" s="346"/>
      <c r="K20" s="346"/>
      <c r="L20" s="346"/>
      <c r="M20" s="346"/>
      <c r="N20" s="346"/>
      <c r="O20" s="346"/>
    </row>
    <row r="21" spans="2:15" x14ac:dyDescent="0.25">
      <c r="B21" s="298"/>
      <c r="C21" s="347" t="s">
        <v>157</v>
      </c>
      <c r="D21" s="347"/>
      <c r="E21" s="347"/>
      <c r="F21" s="347"/>
      <c r="G21" s="347"/>
      <c r="H21" s="347"/>
      <c r="I21" s="347"/>
      <c r="J21" s="347"/>
      <c r="K21" s="347"/>
      <c r="L21" s="347"/>
      <c r="M21" s="347"/>
      <c r="N21" s="347"/>
      <c r="O21" s="321"/>
    </row>
    <row r="22" spans="2:15" ht="30" customHeight="1" x14ac:dyDescent="0.25">
      <c r="B22" s="298"/>
      <c r="C22" s="347" t="s">
        <v>160</v>
      </c>
      <c r="D22" s="347"/>
      <c r="E22" s="347"/>
      <c r="F22" s="347"/>
      <c r="G22" s="347"/>
      <c r="H22" s="347"/>
      <c r="I22" s="347"/>
      <c r="J22" s="347"/>
      <c r="K22" s="347"/>
      <c r="L22" s="347"/>
      <c r="M22" s="347"/>
      <c r="N22" s="347"/>
      <c r="O22" s="321"/>
    </row>
    <row r="23" spans="2:15" ht="15" customHeight="1" x14ac:dyDescent="0.25">
      <c r="B23" s="298"/>
      <c r="C23" s="347" t="s">
        <v>162</v>
      </c>
      <c r="D23" s="347"/>
      <c r="E23" s="347"/>
      <c r="F23" s="347"/>
      <c r="G23" s="347"/>
      <c r="H23" s="347"/>
      <c r="I23" s="347"/>
      <c r="J23" s="347"/>
      <c r="K23" s="347"/>
      <c r="L23" s="347"/>
      <c r="M23" s="347"/>
      <c r="N23" s="347"/>
      <c r="O23" s="321"/>
    </row>
    <row r="24" spans="2:15" ht="33.75" customHeight="1" x14ac:dyDescent="0.25">
      <c r="B24" s="298"/>
      <c r="C24" s="347" t="s">
        <v>158</v>
      </c>
      <c r="D24" s="347"/>
      <c r="E24" s="347"/>
      <c r="F24" s="347"/>
      <c r="G24" s="347"/>
      <c r="H24" s="347"/>
      <c r="I24" s="347"/>
      <c r="J24" s="347"/>
      <c r="K24" s="347"/>
      <c r="L24" s="347"/>
      <c r="M24" s="347"/>
      <c r="N24" s="347"/>
      <c r="O24" s="297"/>
    </row>
    <row r="25" spans="2:15" x14ac:dyDescent="0.25">
      <c r="B25" s="298"/>
      <c r="C25" s="297"/>
      <c r="D25" s="297"/>
      <c r="E25" s="297"/>
      <c r="F25" s="297"/>
      <c r="G25" s="297"/>
      <c r="H25" s="297"/>
      <c r="I25" s="297"/>
      <c r="J25" s="297"/>
      <c r="K25" s="297"/>
      <c r="L25" s="297"/>
      <c r="M25" s="297"/>
      <c r="N25" s="297"/>
      <c r="O25" s="297"/>
    </row>
    <row r="26" spans="2:15" x14ac:dyDescent="0.25">
      <c r="B26" s="298"/>
      <c r="C26" s="297"/>
      <c r="D26" s="297"/>
      <c r="E26" s="297"/>
      <c r="F26" s="297"/>
      <c r="G26" s="297"/>
      <c r="H26" s="297"/>
      <c r="I26" s="297"/>
      <c r="J26" s="297"/>
      <c r="K26" s="297"/>
      <c r="L26" s="297"/>
      <c r="M26" s="297"/>
      <c r="N26" s="297"/>
      <c r="O26" s="297"/>
    </row>
    <row r="27" spans="2:15" x14ac:dyDescent="0.25">
      <c r="B27" s="298"/>
      <c r="C27" s="297"/>
      <c r="D27" s="297"/>
      <c r="E27" s="297"/>
      <c r="F27" s="297"/>
      <c r="G27" s="297"/>
      <c r="H27" s="297"/>
      <c r="I27" s="297"/>
      <c r="J27" s="297"/>
      <c r="K27" s="297"/>
      <c r="L27" s="297"/>
      <c r="M27" s="297"/>
      <c r="N27" s="297"/>
      <c r="O27" s="297"/>
    </row>
    <row r="28" spans="2:15" x14ac:dyDescent="0.25">
      <c r="B28" s="298"/>
      <c r="C28" s="297"/>
      <c r="D28" s="297"/>
      <c r="E28" s="297"/>
      <c r="F28" s="297"/>
      <c r="G28" s="297"/>
      <c r="H28" s="297"/>
      <c r="I28" s="297"/>
      <c r="J28" s="297"/>
      <c r="K28" s="297"/>
      <c r="L28" s="297"/>
      <c r="M28" s="297"/>
      <c r="N28" s="297"/>
      <c r="O28" s="297"/>
    </row>
    <row r="29" spans="2:15" x14ac:dyDescent="0.25">
      <c r="B29" s="298"/>
      <c r="C29" s="297"/>
      <c r="D29" s="297"/>
      <c r="E29" s="297"/>
      <c r="F29" s="297"/>
      <c r="G29" s="297"/>
      <c r="H29" s="297"/>
      <c r="I29" s="297"/>
      <c r="J29" s="297"/>
      <c r="K29" s="297"/>
      <c r="L29" s="297"/>
      <c r="M29" s="297"/>
      <c r="N29" s="297"/>
      <c r="O29" s="297"/>
    </row>
    <row r="30" spans="2:15" x14ac:dyDescent="0.25">
      <c r="B30" s="298"/>
      <c r="C30" s="297"/>
      <c r="D30" s="297"/>
      <c r="E30" s="297"/>
      <c r="F30" s="297"/>
      <c r="G30" s="297"/>
      <c r="H30" s="297"/>
      <c r="I30" s="297"/>
      <c r="J30" s="297"/>
      <c r="K30" s="297"/>
      <c r="L30" s="297"/>
      <c r="M30" s="297"/>
      <c r="N30" s="297"/>
      <c r="O30" s="297"/>
    </row>
    <row r="31" spans="2:15" x14ac:dyDescent="0.25">
      <c r="B31" s="298"/>
      <c r="C31" s="297"/>
      <c r="D31" s="297"/>
      <c r="E31" s="297"/>
      <c r="F31" s="297"/>
      <c r="G31" s="297"/>
      <c r="H31" s="297"/>
      <c r="I31" s="297"/>
      <c r="J31" s="297"/>
      <c r="K31" s="297"/>
      <c r="L31" s="297"/>
      <c r="M31" s="297"/>
      <c r="N31" s="297"/>
      <c r="O31" s="297"/>
    </row>
    <row r="32" spans="2:15" x14ac:dyDescent="0.25">
      <c r="B32" s="298"/>
      <c r="C32" s="297"/>
      <c r="D32" s="297"/>
      <c r="E32" s="297"/>
      <c r="F32" s="297"/>
      <c r="G32" s="297"/>
      <c r="H32" s="297"/>
      <c r="I32" s="297"/>
      <c r="J32" s="297"/>
      <c r="K32" s="297"/>
      <c r="L32" s="297"/>
      <c r="M32" s="297"/>
      <c r="N32" s="297"/>
      <c r="O32" s="297"/>
    </row>
    <row r="33" spans="2:15" x14ac:dyDescent="0.25">
      <c r="B33" s="298"/>
      <c r="C33" s="297"/>
      <c r="D33" s="297"/>
      <c r="E33" s="297"/>
      <c r="F33" s="297"/>
      <c r="G33" s="297"/>
      <c r="H33" s="297"/>
      <c r="I33" s="297"/>
      <c r="J33" s="297"/>
      <c r="K33" s="297"/>
      <c r="L33" s="297"/>
      <c r="M33" s="297"/>
      <c r="N33" s="297"/>
      <c r="O33" s="297"/>
    </row>
    <row r="34" spans="2:15" x14ac:dyDescent="0.25">
      <c r="B34" s="298"/>
      <c r="C34" s="297"/>
      <c r="D34" s="297"/>
      <c r="E34" s="297"/>
      <c r="F34" s="297"/>
      <c r="G34" s="297"/>
      <c r="H34" s="297"/>
      <c r="I34" s="297"/>
      <c r="J34" s="297"/>
      <c r="K34" s="297"/>
      <c r="L34" s="297"/>
      <c r="M34" s="297"/>
      <c r="N34" s="297"/>
      <c r="O34" s="297"/>
    </row>
    <row r="35" spans="2:15" x14ac:dyDescent="0.25">
      <c r="B35" s="298"/>
      <c r="C35" s="297"/>
      <c r="D35" s="297"/>
      <c r="E35" s="297"/>
      <c r="F35" s="297"/>
      <c r="G35" s="297"/>
      <c r="H35" s="297"/>
      <c r="I35" s="297"/>
      <c r="J35" s="297"/>
      <c r="K35" s="297"/>
      <c r="L35" s="297"/>
      <c r="M35" s="297"/>
      <c r="N35" s="297"/>
      <c r="O35" s="297"/>
    </row>
    <row r="36" spans="2:15" x14ac:dyDescent="0.25">
      <c r="B36" s="298"/>
      <c r="C36" s="297"/>
      <c r="D36" s="297"/>
      <c r="E36" s="297"/>
      <c r="F36" s="297"/>
      <c r="G36" s="297"/>
      <c r="H36" s="297"/>
      <c r="I36" s="297"/>
      <c r="J36" s="297"/>
      <c r="K36" s="297"/>
      <c r="L36" s="297"/>
      <c r="M36" s="297"/>
      <c r="N36" s="297"/>
      <c r="O36" s="297"/>
    </row>
    <row r="37" spans="2:15" x14ac:dyDescent="0.25">
      <c r="B37" s="298"/>
      <c r="C37" s="297"/>
      <c r="D37" s="297"/>
      <c r="E37" s="297"/>
      <c r="F37" s="297"/>
      <c r="G37" s="297"/>
      <c r="H37" s="297"/>
      <c r="I37" s="297"/>
      <c r="J37" s="297"/>
      <c r="K37" s="297"/>
      <c r="L37" s="297"/>
      <c r="M37" s="297"/>
      <c r="N37" s="297"/>
      <c r="O37" s="297"/>
    </row>
    <row r="38" spans="2:15" x14ac:dyDescent="0.25">
      <c r="B38" s="298"/>
      <c r="C38" s="297"/>
      <c r="D38" s="297"/>
      <c r="E38" s="297"/>
      <c r="F38" s="297"/>
      <c r="G38" s="297"/>
      <c r="H38" s="297"/>
      <c r="I38" s="297"/>
      <c r="J38" s="297"/>
      <c r="K38" s="297"/>
      <c r="L38" s="297"/>
      <c r="M38" s="297"/>
      <c r="N38" s="297"/>
      <c r="O38" s="297"/>
    </row>
    <row r="39" spans="2:15" x14ac:dyDescent="0.25">
      <c r="B39" s="298"/>
      <c r="C39" s="297"/>
      <c r="D39" s="297"/>
      <c r="E39" s="297"/>
      <c r="F39" s="297"/>
      <c r="G39" s="297"/>
      <c r="H39" s="297"/>
      <c r="I39" s="297"/>
      <c r="J39" s="297"/>
      <c r="K39" s="297"/>
      <c r="L39" s="297"/>
      <c r="M39" s="297"/>
      <c r="N39" s="297"/>
      <c r="O39" s="297"/>
    </row>
    <row r="40" spans="2:15" x14ac:dyDescent="0.25">
      <c r="B40" s="298"/>
      <c r="C40" s="297"/>
      <c r="D40" s="297"/>
      <c r="E40" s="297"/>
      <c r="F40" s="297"/>
      <c r="G40" s="297"/>
      <c r="H40" s="297"/>
      <c r="I40" s="297"/>
      <c r="J40" s="297"/>
      <c r="K40" s="297"/>
      <c r="L40" s="297"/>
      <c r="M40" s="297"/>
      <c r="N40" s="297"/>
      <c r="O40" s="297"/>
    </row>
    <row r="41" spans="2:15" x14ac:dyDescent="0.25">
      <c r="B41" s="298"/>
      <c r="C41" s="297"/>
      <c r="D41" s="297"/>
      <c r="E41" s="297"/>
      <c r="F41" s="297"/>
      <c r="G41" s="297"/>
      <c r="H41" s="297"/>
      <c r="I41" s="297"/>
      <c r="J41" s="297"/>
      <c r="K41" s="297"/>
      <c r="L41" s="297"/>
      <c r="M41" s="297"/>
      <c r="N41" s="297"/>
      <c r="O41" s="297"/>
    </row>
    <row r="42" spans="2:15" x14ac:dyDescent="0.25">
      <c r="B42" s="298"/>
      <c r="C42" s="297"/>
      <c r="D42" s="297"/>
      <c r="E42" s="297"/>
      <c r="F42" s="297"/>
      <c r="G42" s="297"/>
      <c r="H42" s="297"/>
      <c r="I42" s="297"/>
      <c r="J42" s="297"/>
      <c r="K42" s="297"/>
      <c r="L42" s="297"/>
      <c r="M42" s="297"/>
      <c r="N42" s="297"/>
      <c r="O42" s="297"/>
    </row>
    <row r="43" spans="2:15" x14ac:dyDescent="0.25">
      <c r="B43" s="298"/>
      <c r="C43" s="297"/>
      <c r="D43" s="297"/>
      <c r="E43" s="297"/>
      <c r="F43" s="297"/>
      <c r="G43" s="297"/>
      <c r="H43" s="297"/>
      <c r="I43" s="297"/>
      <c r="J43" s="297"/>
      <c r="K43" s="297"/>
      <c r="L43" s="297"/>
      <c r="M43" s="297"/>
      <c r="N43" s="297"/>
      <c r="O43" s="297"/>
    </row>
    <row r="44" spans="2:15" x14ac:dyDescent="0.25">
      <c r="B44" s="298"/>
      <c r="C44" s="297"/>
      <c r="D44" s="297"/>
      <c r="E44" s="297"/>
      <c r="F44" s="297"/>
      <c r="G44" s="297"/>
      <c r="H44" s="297"/>
      <c r="I44" s="297"/>
      <c r="J44" s="297"/>
      <c r="K44" s="297"/>
      <c r="L44" s="297"/>
      <c r="M44" s="297"/>
      <c r="N44" s="297"/>
      <c r="O44" s="297"/>
    </row>
    <row r="45" spans="2:15" x14ac:dyDescent="0.25">
      <c r="B45" s="298"/>
      <c r="C45" s="346" t="s">
        <v>161</v>
      </c>
      <c r="D45" s="346"/>
      <c r="E45" s="346"/>
      <c r="F45" s="346"/>
      <c r="G45" s="346"/>
      <c r="H45" s="346"/>
      <c r="I45" s="346"/>
      <c r="J45" s="346"/>
      <c r="K45" s="346"/>
      <c r="L45" s="346"/>
      <c r="M45" s="346"/>
      <c r="N45" s="346"/>
      <c r="O45" s="346"/>
    </row>
    <row r="46" spans="2:15" ht="29.25" customHeight="1" x14ac:dyDescent="0.25">
      <c r="B46" s="298"/>
      <c r="C46" s="347" t="s">
        <v>165</v>
      </c>
      <c r="D46" s="347"/>
      <c r="E46" s="347"/>
      <c r="F46" s="347"/>
      <c r="G46" s="347"/>
      <c r="H46" s="347"/>
      <c r="I46" s="347"/>
      <c r="J46" s="347"/>
      <c r="K46" s="347"/>
      <c r="L46" s="347"/>
      <c r="M46" s="347"/>
      <c r="N46" s="347"/>
      <c r="O46" s="321"/>
    </row>
    <row r="47" spans="2:15" x14ac:dyDescent="0.25">
      <c r="B47" s="298"/>
      <c r="C47" s="347" t="s">
        <v>159</v>
      </c>
      <c r="D47" s="347"/>
      <c r="E47" s="347"/>
      <c r="F47" s="347"/>
      <c r="G47" s="347"/>
      <c r="H47" s="347"/>
      <c r="I47" s="347"/>
      <c r="J47" s="347"/>
      <c r="K47" s="347"/>
      <c r="L47" s="347"/>
      <c r="M47" s="347"/>
      <c r="N47" s="347"/>
      <c r="O47" s="297"/>
    </row>
    <row r="48" spans="2:15" x14ac:dyDescent="0.25">
      <c r="B48" s="298"/>
      <c r="C48" s="297"/>
      <c r="D48" s="297"/>
      <c r="E48" s="297"/>
      <c r="F48" s="297"/>
      <c r="G48" s="297"/>
      <c r="H48" s="297"/>
      <c r="I48" s="297"/>
      <c r="J48" s="297"/>
      <c r="K48" s="297"/>
      <c r="L48" s="297"/>
      <c r="M48" s="297"/>
      <c r="N48" s="297"/>
      <c r="O48" s="297"/>
    </row>
    <row r="49" spans="2:15" x14ac:dyDescent="0.25">
      <c r="B49" s="349" t="s">
        <v>163</v>
      </c>
      <c r="C49" s="349"/>
      <c r="D49" s="349"/>
      <c r="E49" s="349"/>
      <c r="F49" s="349"/>
      <c r="G49" s="349"/>
      <c r="H49" s="349"/>
      <c r="I49" s="349"/>
      <c r="J49" s="349"/>
      <c r="K49" s="349"/>
      <c r="L49" s="297"/>
      <c r="M49" s="297"/>
      <c r="N49" s="297"/>
      <c r="O49" s="297"/>
    </row>
    <row r="50" spans="2:15" ht="15" customHeight="1" x14ac:dyDescent="0.25">
      <c r="B50" s="347" t="s">
        <v>143</v>
      </c>
      <c r="C50" s="347"/>
      <c r="D50" s="347"/>
      <c r="E50" s="347"/>
      <c r="F50" s="347"/>
      <c r="G50" s="347"/>
      <c r="H50" s="347"/>
      <c r="I50" s="347"/>
      <c r="J50" s="347"/>
      <c r="K50" s="347"/>
      <c r="L50" s="347"/>
      <c r="M50" s="347"/>
      <c r="N50" s="347"/>
    </row>
    <row r="51" spans="2:15" x14ac:dyDescent="0.25">
      <c r="B51" s="347" t="s">
        <v>144</v>
      </c>
      <c r="C51" s="347"/>
      <c r="D51" s="347"/>
      <c r="E51" s="347"/>
      <c r="F51" s="326"/>
      <c r="G51" s="297"/>
      <c r="H51" s="297"/>
      <c r="I51" s="297"/>
      <c r="J51" s="297"/>
      <c r="K51" s="297"/>
      <c r="L51" s="297"/>
      <c r="M51" s="297"/>
      <c r="N51" s="297"/>
    </row>
    <row r="52" spans="2:15" x14ac:dyDescent="0.25">
      <c r="B52" s="352" t="s">
        <v>137</v>
      </c>
      <c r="C52" s="352"/>
      <c r="D52" s="352"/>
      <c r="E52" s="352"/>
      <c r="F52" s="352"/>
      <c r="G52" s="352"/>
      <c r="H52" s="352"/>
      <c r="I52" s="352"/>
      <c r="J52" s="352"/>
      <c r="K52" s="352"/>
      <c r="L52" s="352"/>
      <c r="M52" s="352"/>
      <c r="N52" s="352"/>
    </row>
    <row r="53" spans="2:15" s="327" customFormat="1" ht="48.75" customHeight="1" x14ac:dyDescent="0.25">
      <c r="B53" s="353" t="s">
        <v>138</v>
      </c>
      <c r="C53" s="353"/>
      <c r="D53" s="353"/>
      <c r="E53" s="353"/>
      <c r="F53" s="353"/>
      <c r="G53" s="353"/>
      <c r="H53" s="353"/>
      <c r="I53" s="353"/>
      <c r="J53" s="353"/>
      <c r="K53" s="353"/>
      <c r="L53" s="353"/>
      <c r="M53" s="353"/>
      <c r="N53" s="353"/>
    </row>
    <row r="54" spans="2:15" x14ac:dyDescent="0.25">
      <c r="B54" s="354" t="s">
        <v>139</v>
      </c>
      <c r="C54" s="354"/>
      <c r="D54" s="354"/>
      <c r="E54" s="354"/>
      <c r="F54" s="354"/>
      <c r="G54" s="354"/>
      <c r="H54" s="354"/>
      <c r="I54" s="354"/>
      <c r="J54" s="354"/>
      <c r="K54" s="354"/>
      <c r="L54" s="354"/>
      <c r="M54" s="354"/>
      <c r="N54" s="354"/>
    </row>
    <row r="55" spans="2:15" ht="30.75" customHeight="1" x14ac:dyDescent="0.25">
      <c r="B55" s="355" t="s">
        <v>164</v>
      </c>
      <c r="C55" s="355"/>
      <c r="D55" s="355"/>
      <c r="E55" s="355"/>
      <c r="F55" s="355"/>
      <c r="G55" s="355"/>
      <c r="H55" s="355"/>
      <c r="I55" s="355"/>
      <c r="J55" s="355"/>
      <c r="K55" s="355"/>
      <c r="L55" s="355"/>
      <c r="M55" s="355"/>
      <c r="N55" s="355"/>
    </row>
    <row r="56" spans="2:15" ht="30.75" customHeight="1" x14ac:dyDescent="0.25">
      <c r="B56" s="356" t="s">
        <v>140</v>
      </c>
      <c r="C56" s="356"/>
      <c r="D56" s="356"/>
      <c r="E56" s="356"/>
      <c r="F56" s="356"/>
      <c r="G56" s="356"/>
      <c r="H56" s="356"/>
      <c r="I56" s="356"/>
      <c r="J56" s="356"/>
      <c r="K56" s="356"/>
      <c r="L56" s="356"/>
      <c r="M56" s="356"/>
      <c r="N56" s="356"/>
    </row>
    <row r="57" spans="2:15" ht="27.75" customHeight="1" x14ac:dyDescent="0.25">
      <c r="B57" s="347" t="s">
        <v>141</v>
      </c>
      <c r="C57" s="347"/>
      <c r="D57" s="347"/>
      <c r="E57" s="347"/>
      <c r="F57" s="347"/>
      <c r="G57" s="347"/>
      <c r="H57" s="347"/>
      <c r="I57" s="347"/>
      <c r="J57" s="347"/>
      <c r="K57" s="347"/>
      <c r="L57" s="347"/>
      <c r="M57" s="347"/>
      <c r="N57" s="347"/>
    </row>
    <row r="58" spans="2:15" ht="49.5" customHeight="1" x14ac:dyDescent="0.25">
      <c r="B58" s="350" t="s">
        <v>142</v>
      </c>
      <c r="C58" s="350"/>
      <c r="D58" s="350"/>
      <c r="E58" s="350"/>
      <c r="F58" s="350"/>
      <c r="G58" s="350"/>
      <c r="H58" s="350"/>
      <c r="I58" s="350"/>
      <c r="J58" s="350"/>
      <c r="K58" s="350"/>
      <c r="L58" s="350"/>
      <c r="M58" s="350"/>
      <c r="N58" s="350"/>
    </row>
  </sheetData>
  <sheetProtection password="CA94" sheet="1" objects="1" scenarios="1"/>
  <mergeCells count="27">
    <mergeCell ref="B57:N57"/>
    <mergeCell ref="B58:N58"/>
    <mergeCell ref="B2:N2"/>
    <mergeCell ref="B51:E51"/>
    <mergeCell ref="B52:N52"/>
    <mergeCell ref="B53:N53"/>
    <mergeCell ref="B54:N54"/>
    <mergeCell ref="C16:O16"/>
    <mergeCell ref="C17:N17"/>
    <mergeCell ref="C18:N18"/>
    <mergeCell ref="C20:O20"/>
    <mergeCell ref="B50:N50"/>
    <mergeCell ref="C13:O13"/>
    <mergeCell ref="C14:N14"/>
    <mergeCell ref="B55:N55"/>
    <mergeCell ref="B56:N56"/>
    <mergeCell ref="C10:N10"/>
    <mergeCell ref="C11:N11"/>
    <mergeCell ref="B8:N8"/>
    <mergeCell ref="C23:N23"/>
    <mergeCell ref="B49:K49"/>
    <mergeCell ref="C21:N21"/>
    <mergeCell ref="C24:N24"/>
    <mergeCell ref="C45:O45"/>
    <mergeCell ref="C46:N46"/>
    <mergeCell ref="C47:N47"/>
    <mergeCell ref="C22:N22"/>
  </mergeCells>
  <pageMargins left="0.7" right="0.7" top="0.75" bottom="0.75" header="0.3" footer="0.3"/>
  <pageSetup scale="67" orientation="portrait" horizontalDpi="200" verticalDpi="200" r:id="rId1"/>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80"/>
  <sheetViews>
    <sheetView showGridLines="0" topLeftCell="A19" zoomScaleNormal="100" workbookViewId="0">
      <selection activeCell="D35" sqref="D35:V35"/>
    </sheetView>
  </sheetViews>
  <sheetFormatPr defaultRowHeight="12.75" x14ac:dyDescent="0.2"/>
  <cols>
    <col min="1" max="1" width="2" style="280" customWidth="1"/>
    <col min="2" max="2" width="4.140625" style="280" customWidth="1"/>
    <col min="3" max="3" width="13.140625" style="317" customWidth="1"/>
    <col min="4" max="9" width="4.28515625" style="280" customWidth="1"/>
    <col min="10" max="10" width="5.140625" style="318" customWidth="1"/>
    <col min="11" max="11" width="7.42578125" style="318" customWidth="1"/>
    <col min="12" max="12" width="2.85546875" style="280" customWidth="1"/>
    <col min="13" max="21" width="5.7109375" style="280" customWidth="1"/>
    <col min="22" max="23" width="9.140625" style="305"/>
    <col min="24" max="26" width="9.140625" style="280"/>
    <col min="27" max="27" width="27.140625" style="280" bestFit="1" customWidth="1"/>
    <col min="28" max="16384" width="9.140625" style="280"/>
  </cols>
  <sheetData>
    <row r="1" spans="2:25" ht="33.75" customHeight="1" thickBot="1" x14ac:dyDescent="0.4">
      <c r="B1" s="300" t="s">
        <v>118</v>
      </c>
      <c r="C1" s="301"/>
      <c r="D1" s="286"/>
      <c r="E1" s="286"/>
      <c r="F1" s="286"/>
      <c r="G1" s="286"/>
      <c r="H1" s="286"/>
      <c r="I1" s="286"/>
      <c r="J1" s="302"/>
      <c r="K1" s="303"/>
      <c r="L1" s="304"/>
      <c r="M1" s="304"/>
      <c r="N1" s="304"/>
      <c r="O1" s="304"/>
      <c r="P1" s="304"/>
      <c r="Q1" s="304"/>
      <c r="R1" s="304"/>
      <c r="S1" s="304"/>
      <c r="T1" s="304"/>
      <c r="U1" s="304"/>
      <c r="V1" s="304"/>
    </row>
    <row r="2" spans="2:25" ht="15.75" x14ac:dyDescent="0.25">
      <c r="B2" s="306" t="s">
        <v>84</v>
      </c>
      <c r="C2" s="307"/>
      <c r="D2" s="306"/>
      <c r="E2" s="308"/>
      <c r="F2" s="377"/>
      <c r="G2" s="377"/>
      <c r="H2" s="377"/>
      <c r="I2" s="377"/>
      <c r="J2" s="377"/>
      <c r="K2" s="377"/>
      <c r="L2" s="377"/>
      <c r="M2" s="377"/>
      <c r="N2" s="377"/>
      <c r="O2" s="377"/>
      <c r="P2" s="377"/>
      <c r="Q2" s="377"/>
      <c r="R2" s="377"/>
      <c r="S2" s="377"/>
      <c r="T2" s="377"/>
      <c r="U2" s="377"/>
      <c r="V2" s="377"/>
    </row>
    <row r="3" spans="2:25" s="278" customFormat="1" ht="3.75" customHeight="1" x14ac:dyDescent="0.25">
      <c r="B3" s="306"/>
      <c r="C3" s="307"/>
      <c r="D3" s="306"/>
      <c r="E3" s="308"/>
      <c r="F3" s="309"/>
      <c r="G3" s="309"/>
      <c r="H3" s="309"/>
      <c r="I3" s="309"/>
      <c r="J3" s="309"/>
      <c r="K3" s="309"/>
      <c r="L3" s="309"/>
      <c r="M3" s="309"/>
      <c r="N3" s="309"/>
      <c r="O3" s="309"/>
      <c r="P3" s="309"/>
      <c r="Q3" s="309"/>
      <c r="R3" s="309"/>
      <c r="S3" s="309"/>
      <c r="T3" s="309"/>
      <c r="U3" s="309"/>
      <c r="V3" s="309"/>
      <c r="W3" s="305"/>
    </row>
    <row r="4" spans="2:25" ht="15.75" x14ac:dyDescent="0.25">
      <c r="B4" s="310" t="s">
        <v>85</v>
      </c>
      <c r="C4" s="311"/>
      <c r="D4" s="311"/>
      <c r="E4" s="311"/>
      <c r="F4" s="378"/>
      <c r="G4" s="378"/>
      <c r="H4" s="378"/>
      <c r="I4" s="378"/>
      <c r="J4" s="378"/>
      <c r="K4" s="378"/>
      <c r="L4" s="378"/>
      <c r="M4" s="378"/>
      <c r="N4" s="378"/>
      <c r="O4" s="378"/>
      <c r="P4" s="378"/>
      <c r="Q4" s="378"/>
      <c r="R4" s="378"/>
      <c r="S4" s="378"/>
      <c r="T4" s="378"/>
      <c r="U4" s="378"/>
      <c r="V4" s="378"/>
    </row>
    <row r="5" spans="2:25" ht="3" customHeight="1" x14ac:dyDescent="0.25">
      <c r="B5" s="310"/>
      <c r="C5" s="311"/>
      <c r="D5" s="311"/>
      <c r="E5" s="311"/>
      <c r="F5" s="312"/>
      <c r="G5" s="312"/>
      <c r="H5" s="312"/>
      <c r="I5" s="312"/>
      <c r="J5" s="312"/>
      <c r="K5" s="312"/>
      <c r="L5" s="312"/>
      <c r="M5" s="312"/>
      <c r="N5" s="312"/>
      <c r="O5" s="312"/>
      <c r="P5" s="312"/>
      <c r="Q5" s="312"/>
      <c r="R5" s="312"/>
      <c r="S5" s="312"/>
      <c r="T5" s="312"/>
      <c r="U5" s="312"/>
      <c r="V5" s="312"/>
    </row>
    <row r="6" spans="2:25" ht="15" customHeight="1" x14ac:dyDescent="0.25">
      <c r="B6" s="379" t="s">
        <v>119</v>
      </c>
      <c r="C6" s="379"/>
      <c r="D6" s="379"/>
      <c r="E6" s="379"/>
      <c r="F6" s="378"/>
      <c r="G6" s="378"/>
      <c r="H6" s="378"/>
      <c r="I6" s="378"/>
      <c r="J6" s="378"/>
      <c r="K6" s="378"/>
      <c r="L6" s="378"/>
      <c r="M6" s="378"/>
      <c r="N6" s="378"/>
      <c r="O6" s="378"/>
      <c r="P6" s="378"/>
      <c r="Q6" s="378"/>
      <c r="R6" s="378"/>
      <c r="S6" s="378"/>
      <c r="T6" s="378"/>
      <c r="U6" s="378"/>
      <c r="V6" s="378"/>
    </row>
    <row r="7" spans="2:25" s="278" customFormat="1" ht="3.75" customHeight="1" x14ac:dyDescent="0.25">
      <c r="B7" s="313"/>
      <c r="C7" s="313"/>
      <c r="D7" s="313"/>
      <c r="E7" s="313"/>
      <c r="F7" s="309"/>
      <c r="G7" s="309"/>
      <c r="H7" s="309"/>
      <c r="I7" s="309"/>
      <c r="J7" s="309"/>
      <c r="K7" s="309"/>
      <c r="L7" s="309"/>
      <c r="M7" s="309"/>
      <c r="N7" s="309"/>
      <c r="O7" s="309"/>
      <c r="P7" s="309"/>
      <c r="Q7" s="309"/>
      <c r="R7" s="309"/>
      <c r="S7" s="309"/>
      <c r="T7" s="309"/>
      <c r="U7" s="309"/>
      <c r="V7" s="309"/>
      <c r="W7" s="305"/>
    </row>
    <row r="8" spans="2:25" ht="15" customHeight="1" x14ac:dyDescent="0.25">
      <c r="B8" s="379" t="s">
        <v>120</v>
      </c>
      <c r="C8" s="379"/>
      <c r="D8" s="378"/>
      <c r="E8" s="378"/>
      <c r="F8" s="378"/>
      <c r="G8" s="378"/>
      <c r="H8" s="378"/>
      <c r="I8" s="378"/>
      <c r="J8" s="378"/>
      <c r="K8" s="379" t="s">
        <v>121</v>
      </c>
      <c r="L8" s="379"/>
      <c r="M8" s="378"/>
      <c r="N8" s="378"/>
      <c r="O8" s="378"/>
      <c r="P8" s="378"/>
      <c r="Q8" s="378"/>
      <c r="R8" s="313" t="s">
        <v>122</v>
      </c>
      <c r="S8" s="378"/>
      <c r="T8" s="378"/>
      <c r="U8" s="378"/>
      <c r="V8" s="378"/>
    </row>
    <row r="9" spans="2:25" s="278" customFormat="1" ht="3.75" customHeight="1" x14ac:dyDescent="0.25">
      <c r="B9" s="313"/>
      <c r="C9" s="313"/>
      <c r="D9" s="309"/>
      <c r="E9" s="309"/>
      <c r="F9" s="309"/>
      <c r="G9" s="309"/>
      <c r="H9" s="309"/>
      <c r="I9" s="309"/>
      <c r="J9" s="309"/>
      <c r="K9" s="313"/>
      <c r="L9" s="313"/>
      <c r="M9" s="309"/>
      <c r="N9" s="309"/>
      <c r="O9" s="309"/>
      <c r="P9" s="309"/>
      <c r="Q9" s="309"/>
      <c r="R9" s="313"/>
      <c r="S9" s="314"/>
      <c r="T9" s="314"/>
      <c r="U9" s="314"/>
      <c r="V9" s="314"/>
      <c r="W9" s="305"/>
    </row>
    <row r="10" spans="2:25" ht="15" customHeight="1" x14ac:dyDescent="0.3">
      <c r="B10" s="358" t="s">
        <v>123</v>
      </c>
      <c r="C10" s="358"/>
      <c r="D10" s="358"/>
      <c r="E10" s="358"/>
      <c r="F10" s="358"/>
      <c r="G10" s="358"/>
      <c r="H10" s="358"/>
      <c r="I10" s="358"/>
      <c r="J10" s="358"/>
      <c r="K10" s="358"/>
      <c r="L10" s="358"/>
      <c r="M10" s="358"/>
      <c r="N10" s="358"/>
      <c r="O10" s="358"/>
      <c r="P10" s="358"/>
      <c r="Q10" s="358"/>
      <c r="R10" s="358"/>
      <c r="S10" s="358"/>
      <c r="T10" s="358"/>
      <c r="U10" s="358"/>
      <c r="V10" s="358"/>
    </row>
    <row r="11" spans="2:25" ht="3.75" customHeight="1" x14ac:dyDescent="0.2">
      <c r="C11" s="280"/>
      <c r="J11" s="280"/>
      <c r="K11" s="280"/>
    </row>
    <row r="12" spans="2:25" ht="15" customHeight="1" x14ac:dyDescent="0.25">
      <c r="B12" s="277" t="s">
        <v>124</v>
      </c>
      <c r="C12" s="277"/>
      <c r="D12" s="284"/>
      <c r="E12" s="284"/>
      <c r="F12" s="284"/>
      <c r="G12" s="284"/>
      <c r="H12" s="284"/>
      <c r="I12" s="284"/>
      <c r="J12" s="284"/>
      <c r="K12" s="284"/>
      <c r="L12" s="284"/>
      <c r="M12" s="284"/>
      <c r="N12" s="284"/>
    </row>
    <row r="13" spans="2:25" ht="15" customHeight="1" x14ac:dyDescent="0.25">
      <c r="B13" s="381" t="s">
        <v>125</v>
      </c>
      <c r="C13" s="381"/>
      <c r="D13" s="381"/>
      <c r="E13" s="357"/>
      <c r="F13" s="357"/>
      <c r="G13" s="357"/>
      <c r="H13" s="357"/>
      <c r="I13" s="357"/>
      <c r="J13" s="357"/>
      <c r="K13" s="357"/>
      <c r="L13" s="357"/>
      <c r="M13" s="357"/>
      <c r="N13" s="357"/>
      <c r="O13" s="357"/>
      <c r="P13" s="357"/>
      <c r="Q13" s="357"/>
      <c r="R13" s="357"/>
      <c r="S13" s="357"/>
      <c r="T13" s="357"/>
      <c r="U13" s="357"/>
      <c r="V13" s="357"/>
    </row>
    <row r="14" spans="2:25" ht="3.75" customHeight="1" x14ac:dyDescent="0.25">
      <c r="B14" s="285"/>
      <c r="C14" s="285"/>
      <c r="D14" s="285"/>
      <c r="E14" s="287"/>
      <c r="F14" s="287"/>
      <c r="G14" s="287"/>
      <c r="H14" s="287"/>
      <c r="I14" s="287"/>
      <c r="J14" s="287"/>
      <c r="K14" s="287"/>
      <c r="L14" s="287"/>
      <c r="M14" s="287"/>
      <c r="N14" s="287"/>
      <c r="W14" s="380" t="s">
        <v>110</v>
      </c>
      <c r="X14" s="380"/>
      <c r="Y14" s="380"/>
    </row>
    <row r="15" spans="2:25" ht="15" customHeight="1" x14ac:dyDescent="0.25">
      <c r="B15" s="381" t="s">
        <v>126</v>
      </c>
      <c r="C15" s="381"/>
      <c r="D15" s="381"/>
      <c r="E15" s="357"/>
      <c r="F15" s="357"/>
      <c r="G15" s="357"/>
      <c r="H15" s="357"/>
      <c r="I15" s="357"/>
      <c r="J15" s="357"/>
      <c r="K15" s="357"/>
      <c r="L15" s="357"/>
      <c r="M15" s="357"/>
      <c r="N15" s="357"/>
      <c r="O15" s="357"/>
      <c r="P15" s="357"/>
      <c r="Q15" s="357"/>
      <c r="R15" s="357"/>
      <c r="S15" s="357"/>
      <c r="T15" s="357"/>
      <c r="U15" s="357"/>
      <c r="V15" s="357"/>
      <c r="W15" s="380"/>
      <c r="X15" s="380"/>
      <c r="Y15" s="380"/>
    </row>
    <row r="16" spans="2:25" ht="3.75" customHeight="1" x14ac:dyDescent="0.25">
      <c r="B16" s="285"/>
      <c r="C16" s="285"/>
      <c r="D16" s="285"/>
      <c r="E16" s="287"/>
      <c r="F16" s="287"/>
      <c r="G16" s="287"/>
      <c r="H16" s="287"/>
      <c r="I16" s="287"/>
      <c r="J16" s="287"/>
      <c r="K16" s="287"/>
      <c r="L16" s="287"/>
      <c r="M16" s="287"/>
      <c r="N16" s="287"/>
      <c r="W16" s="380"/>
      <c r="X16" s="380"/>
      <c r="Y16" s="380"/>
    </row>
    <row r="17" spans="2:25" ht="15" customHeight="1" x14ac:dyDescent="0.25">
      <c r="B17" s="381" t="s">
        <v>127</v>
      </c>
      <c r="C17" s="381"/>
      <c r="D17" s="381"/>
      <c r="E17" s="382"/>
      <c r="F17" s="382"/>
      <c r="G17" s="382"/>
      <c r="H17" s="382"/>
      <c r="I17" s="382"/>
      <c r="J17" s="382"/>
      <c r="K17" s="382"/>
      <c r="L17" s="382"/>
      <c r="M17" s="382"/>
      <c r="N17" s="382"/>
      <c r="O17" s="382"/>
      <c r="P17" s="382"/>
      <c r="Q17" s="382"/>
      <c r="R17" s="382"/>
      <c r="S17" s="382"/>
      <c r="T17" s="382"/>
      <c r="U17" s="382"/>
      <c r="V17" s="382"/>
      <c r="W17" s="380"/>
      <c r="X17" s="380"/>
      <c r="Y17" s="380"/>
    </row>
    <row r="18" spans="2:25" ht="3.75" customHeight="1" x14ac:dyDescent="0.25">
      <c r="B18" s="284"/>
      <c r="C18" s="284"/>
      <c r="D18" s="284"/>
      <c r="E18" s="284"/>
      <c r="F18" s="284"/>
      <c r="G18" s="284"/>
      <c r="H18" s="284"/>
      <c r="I18" s="284"/>
      <c r="J18" s="284"/>
      <c r="K18" s="284"/>
      <c r="L18" s="284"/>
      <c r="M18" s="284"/>
      <c r="N18" s="284"/>
      <c r="W18" s="380"/>
      <c r="X18" s="380"/>
      <c r="Y18" s="380"/>
    </row>
    <row r="19" spans="2:25" ht="15" customHeight="1" thickBot="1" x14ac:dyDescent="0.3">
      <c r="B19" s="359" t="s">
        <v>134</v>
      </c>
      <c r="C19" s="359"/>
      <c r="D19" s="359"/>
      <c r="E19" s="359"/>
      <c r="F19" s="359"/>
      <c r="G19" s="359"/>
      <c r="H19" s="359"/>
      <c r="I19" s="359"/>
      <c r="J19" s="359"/>
      <c r="K19" s="359"/>
      <c r="L19" s="359"/>
      <c r="M19" s="359"/>
      <c r="N19" s="359"/>
      <c r="O19" s="359"/>
      <c r="P19" s="359"/>
      <c r="Q19" s="359"/>
      <c r="R19" s="359"/>
      <c r="S19" s="359"/>
      <c r="T19" s="359"/>
      <c r="U19" s="359"/>
      <c r="V19" s="359"/>
      <c r="W19" s="380"/>
      <c r="X19" s="380"/>
      <c r="Y19" s="380"/>
    </row>
    <row r="20" spans="2:25" ht="15" customHeight="1" thickBot="1" x14ac:dyDescent="0.3">
      <c r="B20" s="290" t="s">
        <v>133</v>
      </c>
      <c r="C20" s="290"/>
      <c r="D20" s="281"/>
      <c r="E20" s="281"/>
      <c r="F20" s="281"/>
      <c r="G20" s="281"/>
      <c r="H20" s="281"/>
      <c r="I20" s="281"/>
      <c r="J20" s="281"/>
      <c r="K20" s="281"/>
      <c r="L20" s="281"/>
      <c r="M20" s="281"/>
      <c r="N20" s="281"/>
    </row>
    <row r="21" spans="2:25" ht="39.75" customHeight="1" x14ac:dyDescent="0.25">
      <c r="B21" s="291"/>
      <c r="C21" s="294"/>
      <c r="D21" s="371" t="s">
        <v>132</v>
      </c>
      <c r="E21" s="372"/>
      <c r="F21" s="372"/>
      <c r="G21" s="372"/>
      <c r="H21" s="372"/>
      <c r="I21" s="372"/>
      <c r="J21" s="372"/>
      <c r="K21" s="372"/>
      <c r="L21" s="372"/>
      <c r="M21" s="372"/>
      <c r="N21" s="372"/>
      <c r="O21" s="372"/>
      <c r="P21" s="372"/>
      <c r="Q21" s="372"/>
      <c r="R21" s="372"/>
      <c r="S21" s="372"/>
      <c r="T21" s="372"/>
      <c r="U21" s="372"/>
      <c r="V21" s="373"/>
    </row>
    <row r="22" spans="2:25" ht="4.5" customHeight="1" x14ac:dyDescent="0.25">
      <c r="B22" s="292"/>
      <c r="C22" s="295"/>
      <c r="D22" s="368"/>
      <c r="E22" s="369"/>
      <c r="F22" s="369"/>
      <c r="G22" s="369"/>
      <c r="H22" s="369"/>
      <c r="I22" s="369"/>
      <c r="J22" s="369"/>
      <c r="K22" s="369"/>
      <c r="L22" s="369"/>
      <c r="M22" s="369"/>
      <c r="N22" s="369"/>
      <c r="O22" s="369"/>
      <c r="P22" s="369"/>
      <c r="Q22" s="369"/>
      <c r="R22" s="369"/>
      <c r="S22" s="369"/>
      <c r="T22" s="369"/>
      <c r="U22" s="369"/>
      <c r="V22" s="370"/>
    </row>
    <row r="23" spans="2:25" ht="15" customHeight="1" x14ac:dyDescent="0.25">
      <c r="B23" s="292"/>
      <c r="C23" s="295"/>
      <c r="D23" s="288" t="s">
        <v>129</v>
      </c>
      <c r="E23" s="284"/>
      <c r="F23" s="284"/>
      <c r="G23" s="284"/>
      <c r="H23" s="284"/>
      <c r="I23" s="284"/>
      <c r="J23" s="284"/>
      <c r="K23" s="284"/>
      <c r="L23" s="284"/>
      <c r="M23" s="284"/>
      <c r="N23" s="284"/>
      <c r="O23" s="278"/>
      <c r="P23" s="278"/>
      <c r="Q23" s="278"/>
      <c r="R23" s="278"/>
      <c r="S23" s="278"/>
      <c r="T23" s="278"/>
      <c r="U23" s="278"/>
      <c r="V23" s="315"/>
    </row>
    <row r="24" spans="2:25" ht="21.75" customHeight="1" x14ac:dyDescent="0.25">
      <c r="B24" s="292"/>
      <c r="C24" s="295"/>
      <c r="D24" s="366"/>
      <c r="E24" s="357"/>
      <c r="F24" s="357"/>
      <c r="G24" s="357"/>
      <c r="H24" s="357"/>
      <c r="I24" s="357"/>
      <c r="J24" s="357"/>
      <c r="K24" s="357"/>
      <c r="L24" s="357"/>
      <c r="M24" s="357"/>
      <c r="N24" s="357"/>
      <c r="O24" s="357"/>
      <c r="P24" s="357"/>
      <c r="Q24" s="357"/>
      <c r="R24" s="357"/>
      <c r="S24" s="357"/>
      <c r="T24" s="357"/>
      <c r="U24" s="357"/>
      <c r="V24" s="367"/>
    </row>
    <row r="25" spans="2:25" ht="15" customHeight="1" thickBot="1" x14ac:dyDescent="0.3">
      <c r="B25" s="293"/>
      <c r="C25" s="296"/>
      <c r="D25" s="289" t="s">
        <v>130</v>
      </c>
      <c r="E25" s="283"/>
      <c r="F25" s="283"/>
      <c r="G25" s="283"/>
      <c r="H25" s="283"/>
      <c r="I25" s="283"/>
      <c r="J25" s="283"/>
      <c r="K25" s="283"/>
      <c r="L25" s="283"/>
      <c r="M25" s="283"/>
      <c r="N25" s="283"/>
      <c r="O25" s="279"/>
      <c r="P25" s="279"/>
      <c r="Q25" s="279"/>
      <c r="R25" s="279"/>
      <c r="S25" s="279"/>
      <c r="T25" s="279"/>
      <c r="U25" s="279"/>
      <c r="V25" s="316"/>
    </row>
    <row r="26" spans="2:25" ht="31.5" customHeight="1" x14ac:dyDescent="0.25">
      <c r="B26" s="291"/>
      <c r="C26" s="294"/>
      <c r="D26" s="371" t="s">
        <v>128</v>
      </c>
      <c r="E26" s="372"/>
      <c r="F26" s="372"/>
      <c r="G26" s="372"/>
      <c r="H26" s="372"/>
      <c r="I26" s="372"/>
      <c r="J26" s="372"/>
      <c r="K26" s="372"/>
      <c r="L26" s="372"/>
      <c r="M26" s="372"/>
      <c r="N26" s="372"/>
      <c r="O26" s="372"/>
      <c r="P26" s="372"/>
      <c r="Q26" s="372"/>
      <c r="R26" s="372"/>
      <c r="S26" s="372"/>
      <c r="T26" s="372"/>
      <c r="U26" s="372"/>
      <c r="V26" s="373"/>
    </row>
    <row r="27" spans="2:25" ht="21.75" customHeight="1" x14ac:dyDescent="0.25">
      <c r="B27" s="292"/>
      <c r="C27" s="295"/>
      <c r="D27" s="368"/>
      <c r="E27" s="369"/>
      <c r="F27" s="369"/>
      <c r="G27" s="369"/>
      <c r="H27" s="369"/>
      <c r="I27" s="369"/>
      <c r="J27" s="369"/>
      <c r="K27" s="369"/>
      <c r="L27" s="369"/>
      <c r="M27" s="369"/>
      <c r="N27" s="369"/>
      <c r="O27" s="369"/>
      <c r="P27" s="369"/>
      <c r="Q27" s="369"/>
      <c r="R27" s="369"/>
      <c r="S27" s="369"/>
      <c r="T27" s="369"/>
      <c r="U27" s="369"/>
      <c r="V27" s="370"/>
    </row>
    <row r="28" spans="2:25" ht="15" customHeight="1" x14ac:dyDescent="0.25">
      <c r="B28" s="292"/>
      <c r="C28" s="295"/>
      <c r="D28" s="288" t="s">
        <v>129</v>
      </c>
      <c r="E28" s="284"/>
      <c r="F28" s="284"/>
      <c r="G28" s="284"/>
      <c r="H28" s="284"/>
      <c r="I28" s="284"/>
      <c r="J28" s="284"/>
      <c r="K28" s="284"/>
      <c r="L28" s="284"/>
      <c r="M28" s="284"/>
      <c r="N28" s="284"/>
      <c r="O28" s="278"/>
      <c r="P28" s="278"/>
      <c r="Q28" s="278"/>
      <c r="R28" s="278"/>
      <c r="S28" s="278"/>
      <c r="T28" s="278"/>
      <c r="U28" s="278"/>
      <c r="V28" s="315"/>
    </row>
    <row r="29" spans="2:25" ht="21.75" customHeight="1" x14ac:dyDescent="0.25">
      <c r="B29" s="292"/>
      <c r="C29" s="295"/>
      <c r="D29" s="366"/>
      <c r="E29" s="357"/>
      <c r="F29" s="357"/>
      <c r="G29" s="357"/>
      <c r="H29" s="357"/>
      <c r="I29" s="357"/>
      <c r="J29" s="357"/>
      <c r="K29" s="357"/>
      <c r="L29" s="357"/>
      <c r="M29" s="357"/>
      <c r="N29" s="357"/>
      <c r="O29" s="357"/>
      <c r="P29" s="357"/>
      <c r="Q29" s="357"/>
      <c r="R29" s="357"/>
      <c r="S29" s="357"/>
      <c r="T29" s="357"/>
      <c r="U29" s="357"/>
      <c r="V29" s="367"/>
    </row>
    <row r="30" spans="2:25" ht="15" customHeight="1" thickBot="1" x14ac:dyDescent="0.3">
      <c r="B30" s="292"/>
      <c r="C30" s="295"/>
      <c r="D30" s="288" t="s">
        <v>130</v>
      </c>
      <c r="E30" s="284"/>
      <c r="F30" s="284"/>
      <c r="G30" s="284"/>
      <c r="H30" s="284"/>
      <c r="I30" s="284"/>
      <c r="J30" s="284"/>
      <c r="K30" s="284"/>
      <c r="L30" s="284"/>
      <c r="M30" s="284"/>
      <c r="N30" s="284"/>
      <c r="O30" s="278"/>
      <c r="P30" s="278"/>
      <c r="Q30" s="278"/>
      <c r="R30" s="278"/>
      <c r="S30" s="278"/>
      <c r="T30" s="278"/>
      <c r="U30" s="278"/>
      <c r="V30" s="315"/>
    </row>
    <row r="31" spans="2:25" ht="65.25" customHeight="1" x14ac:dyDescent="0.25">
      <c r="B31" s="291"/>
      <c r="C31" s="294"/>
      <c r="D31" s="371" t="s">
        <v>135</v>
      </c>
      <c r="E31" s="372"/>
      <c r="F31" s="372"/>
      <c r="G31" s="372"/>
      <c r="H31" s="372"/>
      <c r="I31" s="372"/>
      <c r="J31" s="372"/>
      <c r="K31" s="372"/>
      <c r="L31" s="372"/>
      <c r="M31" s="372"/>
      <c r="N31" s="372"/>
      <c r="O31" s="372"/>
      <c r="P31" s="372"/>
      <c r="Q31" s="372"/>
      <c r="R31" s="372"/>
      <c r="S31" s="372"/>
      <c r="T31" s="372"/>
      <c r="U31" s="372"/>
      <c r="V31" s="373"/>
    </row>
    <row r="32" spans="2:25" ht="3.75" customHeight="1" x14ac:dyDescent="0.25">
      <c r="B32" s="292"/>
      <c r="C32" s="295"/>
      <c r="D32" s="282"/>
      <c r="E32" s="284"/>
      <c r="F32" s="284"/>
      <c r="G32" s="284"/>
      <c r="H32" s="284"/>
      <c r="I32" s="284"/>
      <c r="J32" s="284"/>
      <c r="K32" s="284"/>
      <c r="L32" s="284"/>
      <c r="M32" s="284"/>
      <c r="N32" s="284"/>
      <c r="O32" s="278"/>
      <c r="P32" s="278"/>
      <c r="Q32" s="278"/>
      <c r="R32" s="278"/>
      <c r="S32" s="278"/>
      <c r="T32" s="278"/>
      <c r="U32" s="278"/>
      <c r="V32" s="315"/>
      <c r="W32" s="305" t="s">
        <v>78</v>
      </c>
    </row>
    <row r="33" spans="1:23" ht="21.75" customHeight="1" x14ac:dyDescent="0.25">
      <c r="B33" s="292"/>
      <c r="C33" s="295"/>
      <c r="D33" s="363"/>
      <c r="E33" s="364"/>
      <c r="F33" s="364"/>
      <c r="G33" s="364"/>
      <c r="H33" s="364"/>
      <c r="I33" s="364"/>
      <c r="J33" s="364"/>
      <c r="K33" s="364"/>
      <c r="L33" s="364"/>
      <c r="M33" s="364"/>
      <c r="N33" s="364"/>
      <c r="O33" s="364"/>
      <c r="P33" s="364"/>
      <c r="Q33" s="364"/>
      <c r="R33" s="364"/>
      <c r="S33" s="364"/>
      <c r="T33" s="364"/>
      <c r="U33" s="364"/>
      <c r="V33" s="365"/>
    </row>
    <row r="34" spans="1:23" ht="15" customHeight="1" x14ac:dyDescent="0.25">
      <c r="B34" s="292"/>
      <c r="C34" s="295"/>
      <c r="D34" s="288" t="s">
        <v>129</v>
      </c>
      <c r="E34" s="284"/>
      <c r="F34" s="284"/>
      <c r="G34" s="284"/>
      <c r="H34" s="284"/>
      <c r="I34" s="284"/>
      <c r="J34" s="284"/>
      <c r="K34" s="284"/>
      <c r="L34" s="284"/>
      <c r="M34" s="284"/>
      <c r="N34" s="284"/>
      <c r="O34" s="278"/>
      <c r="P34" s="278"/>
      <c r="Q34" s="278"/>
      <c r="R34" s="278"/>
      <c r="S34" s="278"/>
      <c r="T34" s="278"/>
      <c r="U34" s="278"/>
      <c r="V34" s="315"/>
    </row>
    <row r="35" spans="1:23" ht="21.75" customHeight="1" x14ac:dyDescent="0.25">
      <c r="B35" s="292"/>
      <c r="C35" s="295"/>
      <c r="D35" s="360"/>
      <c r="E35" s="361"/>
      <c r="F35" s="361"/>
      <c r="G35" s="361"/>
      <c r="H35" s="361"/>
      <c r="I35" s="361"/>
      <c r="J35" s="361"/>
      <c r="K35" s="361"/>
      <c r="L35" s="361"/>
      <c r="M35" s="361"/>
      <c r="N35" s="361"/>
      <c r="O35" s="361"/>
      <c r="P35" s="361"/>
      <c r="Q35" s="361"/>
      <c r="R35" s="361"/>
      <c r="S35" s="361"/>
      <c r="T35" s="361"/>
      <c r="U35" s="361"/>
      <c r="V35" s="362"/>
    </row>
    <row r="36" spans="1:23" ht="15" customHeight="1" x14ac:dyDescent="0.25">
      <c r="B36" s="292"/>
      <c r="C36" s="295"/>
      <c r="D36" s="288" t="s">
        <v>130</v>
      </c>
      <c r="E36" s="284"/>
      <c r="F36" s="284"/>
      <c r="G36" s="284"/>
      <c r="H36" s="284"/>
      <c r="I36" s="284"/>
      <c r="J36" s="284"/>
      <c r="K36" s="284"/>
      <c r="L36" s="284"/>
      <c r="M36" s="284"/>
      <c r="N36" s="284"/>
      <c r="O36" s="278"/>
      <c r="P36" s="278"/>
      <c r="Q36" s="278"/>
      <c r="R36" s="278"/>
      <c r="S36" s="278"/>
      <c r="T36" s="278"/>
      <c r="U36" s="278"/>
      <c r="V36" s="315"/>
    </row>
    <row r="37" spans="1:23" ht="4.5" customHeight="1" x14ac:dyDescent="0.25">
      <c r="B37" s="292"/>
      <c r="C37" s="295"/>
      <c r="D37" s="282"/>
      <c r="E37" s="284"/>
      <c r="F37" s="284"/>
      <c r="G37" s="284"/>
      <c r="H37" s="284"/>
      <c r="I37" s="284"/>
      <c r="J37" s="284"/>
      <c r="K37" s="284"/>
      <c r="L37" s="284"/>
      <c r="M37" s="284"/>
      <c r="N37" s="284"/>
      <c r="O37" s="278"/>
      <c r="P37" s="278"/>
      <c r="Q37" s="278"/>
      <c r="R37" s="278"/>
      <c r="S37" s="278"/>
      <c r="T37" s="278"/>
      <c r="U37" s="278"/>
      <c r="V37" s="315"/>
    </row>
    <row r="38" spans="1:23" ht="21.75" customHeight="1" x14ac:dyDescent="0.25">
      <c r="B38" s="292"/>
      <c r="C38" s="295"/>
      <c r="D38" s="363"/>
      <c r="E38" s="364"/>
      <c r="F38" s="364"/>
      <c r="G38" s="364"/>
      <c r="H38" s="364"/>
      <c r="I38" s="364"/>
      <c r="J38" s="364"/>
      <c r="K38" s="364"/>
      <c r="L38" s="364"/>
      <c r="M38" s="364"/>
      <c r="N38" s="364"/>
      <c r="O38" s="364"/>
      <c r="P38" s="364"/>
      <c r="Q38" s="364"/>
      <c r="R38" s="364"/>
      <c r="S38" s="364"/>
      <c r="T38" s="364"/>
      <c r="U38" s="364"/>
      <c r="V38" s="365"/>
    </row>
    <row r="39" spans="1:23" ht="15" customHeight="1" x14ac:dyDescent="0.25">
      <c r="B39" s="292"/>
      <c r="C39" s="295"/>
      <c r="D39" s="288" t="s">
        <v>131</v>
      </c>
      <c r="E39" s="284"/>
      <c r="F39" s="284"/>
      <c r="G39" s="284"/>
      <c r="H39" s="284"/>
      <c r="I39" s="284"/>
      <c r="J39" s="284"/>
      <c r="K39" s="284"/>
      <c r="L39" s="284"/>
      <c r="M39" s="284"/>
      <c r="N39" s="284"/>
      <c r="O39" s="278"/>
      <c r="P39" s="278"/>
      <c r="Q39" s="278"/>
      <c r="R39" s="278"/>
      <c r="S39" s="278"/>
      <c r="T39" s="278"/>
      <c r="U39" s="278"/>
      <c r="V39" s="315"/>
    </row>
    <row r="40" spans="1:23" ht="21.75" customHeight="1" x14ac:dyDescent="0.25">
      <c r="B40" s="292"/>
      <c r="C40" s="295"/>
      <c r="D40" s="360"/>
      <c r="E40" s="361"/>
      <c r="F40" s="361"/>
      <c r="G40" s="361"/>
      <c r="H40" s="361"/>
      <c r="I40" s="361"/>
      <c r="J40" s="361"/>
      <c r="K40" s="361"/>
      <c r="L40" s="361"/>
      <c r="M40" s="361"/>
      <c r="N40" s="361"/>
      <c r="O40" s="361"/>
      <c r="P40" s="361"/>
      <c r="Q40" s="361"/>
      <c r="R40" s="361"/>
      <c r="S40" s="361"/>
      <c r="T40" s="361"/>
      <c r="U40" s="361"/>
      <c r="V40" s="362"/>
    </row>
    <row r="41" spans="1:23" ht="15" customHeight="1" x14ac:dyDescent="0.25">
      <c r="B41" s="292"/>
      <c r="C41" s="295"/>
      <c r="D41" s="288" t="s">
        <v>130</v>
      </c>
      <c r="E41" s="284"/>
      <c r="F41" s="284"/>
      <c r="G41" s="284"/>
      <c r="H41" s="284"/>
      <c r="I41" s="284"/>
      <c r="J41" s="284"/>
      <c r="K41" s="284"/>
      <c r="L41" s="284"/>
      <c r="M41" s="284"/>
      <c r="N41" s="284"/>
      <c r="O41" s="278"/>
      <c r="P41" s="278"/>
      <c r="Q41" s="278"/>
      <c r="R41" s="278"/>
      <c r="S41" s="278"/>
      <c r="T41" s="278"/>
      <c r="U41" s="278"/>
      <c r="V41" s="315"/>
    </row>
    <row r="42" spans="1:23" ht="15" customHeight="1" x14ac:dyDescent="0.2">
      <c r="B42" s="342"/>
      <c r="C42" s="343"/>
      <c r="D42" s="342"/>
      <c r="E42" s="278"/>
      <c r="F42" s="278"/>
      <c r="G42" s="278"/>
      <c r="H42" s="278"/>
      <c r="I42" s="278"/>
      <c r="J42" s="341"/>
      <c r="K42" s="341"/>
      <c r="L42" s="278"/>
      <c r="M42" s="278"/>
      <c r="N42" s="278"/>
      <c r="O42" s="278"/>
      <c r="P42" s="278"/>
      <c r="Q42" s="278"/>
      <c r="R42" s="278"/>
      <c r="S42" s="278"/>
      <c r="T42" s="278"/>
      <c r="U42" s="278"/>
      <c r="V42" s="315"/>
      <c r="W42" s="280"/>
    </row>
    <row r="43" spans="1:23" ht="46.5" customHeight="1" thickBot="1" x14ac:dyDescent="0.25">
      <c r="B43" s="344"/>
      <c r="C43" s="345"/>
      <c r="D43" s="374" t="s">
        <v>175</v>
      </c>
      <c r="E43" s="375"/>
      <c r="F43" s="375"/>
      <c r="G43" s="375"/>
      <c r="H43" s="375"/>
      <c r="I43" s="375"/>
      <c r="J43" s="375"/>
      <c r="K43" s="375"/>
      <c r="L43" s="375"/>
      <c r="M43" s="375"/>
      <c r="N43" s="375"/>
      <c r="O43" s="375"/>
      <c r="P43" s="375"/>
      <c r="Q43" s="375"/>
      <c r="R43" s="375"/>
      <c r="S43" s="375"/>
      <c r="T43" s="375"/>
      <c r="U43" s="375"/>
      <c r="V43" s="376"/>
      <c r="W43" s="280"/>
    </row>
    <row r="44" spans="1:23" ht="15" customHeight="1" x14ac:dyDescent="0.2">
      <c r="W44" s="280"/>
    </row>
    <row r="45" spans="1:23" ht="15" customHeight="1" x14ac:dyDescent="0.2">
      <c r="A45" s="319"/>
      <c r="W45" s="280"/>
    </row>
    <row r="46" spans="1:23" ht="15" customHeight="1" x14ac:dyDescent="0.2">
      <c r="A46" s="320"/>
      <c r="W46" s="280"/>
    </row>
    <row r="47" spans="1:23" ht="15" customHeight="1" x14ac:dyDescent="0.2">
      <c r="W47" s="280"/>
    </row>
    <row r="48" spans="1:23" ht="15" customHeight="1" x14ac:dyDescent="0.2">
      <c r="W48" s="280"/>
    </row>
    <row r="49" spans="23:28" ht="15" customHeight="1" x14ac:dyDescent="0.2">
      <c r="W49" s="280"/>
    </row>
    <row r="50" spans="23:28" ht="15" customHeight="1" x14ac:dyDescent="0.2">
      <c r="W50" s="280"/>
    </row>
    <row r="51" spans="23:28" ht="15" customHeight="1" x14ac:dyDescent="0.2">
      <c r="W51" s="280"/>
    </row>
    <row r="52" spans="23:28" ht="15" customHeight="1" x14ac:dyDescent="0.2">
      <c r="W52" s="280"/>
    </row>
    <row r="53" spans="23:28" ht="15" customHeight="1" x14ac:dyDescent="0.2">
      <c r="W53" s="280"/>
    </row>
    <row r="54" spans="23:28" ht="15" customHeight="1" x14ac:dyDescent="0.2">
      <c r="W54" s="280"/>
    </row>
    <row r="55" spans="23:28" ht="15" customHeight="1" x14ac:dyDescent="0.2">
      <c r="W55" s="280"/>
    </row>
    <row r="56" spans="23:28" ht="15" customHeight="1" x14ac:dyDescent="0.2">
      <c r="W56" s="280"/>
    </row>
    <row r="57" spans="23:28" ht="15" customHeight="1" x14ac:dyDescent="0.2">
      <c r="W57" s="280"/>
    </row>
    <row r="58" spans="23:28" ht="15" customHeight="1" x14ac:dyDescent="0.2">
      <c r="W58" s="280"/>
    </row>
    <row r="59" spans="23:28" ht="15" customHeight="1" x14ac:dyDescent="0.2">
      <c r="AA59" s="305"/>
      <c r="AB59" s="305"/>
    </row>
    <row r="60" spans="23:28" ht="22.5" customHeight="1" x14ac:dyDescent="0.2"/>
    <row r="61" spans="23:28" ht="22.5" customHeight="1" x14ac:dyDescent="0.2"/>
    <row r="62" spans="23:28" ht="22.5" customHeight="1" x14ac:dyDescent="0.2"/>
    <row r="63" spans="23:28" ht="22.5" customHeight="1" x14ac:dyDescent="0.2"/>
    <row r="64" spans="23:28" ht="22.5" customHeight="1" x14ac:dyDescent="0.2"/>
    <row r="65" ht="22.5" customHeight="1" x14ac:dyDescent="0.2"/>
    <row r="66" ht="22.5" customHeight="1" x14ac:dyDescent="0.2"/>
    <row r="67" ht="22.5" hidden="1" customHeight="1" x14ac:dyDescent="0.2"/>
    <row r="68" ht="3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sheetData>
  <sheetProtection password="CA94" sheet="1" selectLockedCells="1"/>
  <mergeCells count="30">
    <mergeCell ref="D43:V43"/>
    <mergeCell ref="F2:V2"/>
    <mergeCell ref="F4:V4"/>
    <mergeCell ref="B8:C8"/>
    <mergeCell ref="W14:Y19"/>
    <mergeCell ref="F6:V6"/>
    <mergeCell ref="S8:V8"/>
    <mergeCell ref="M8:Q8"/>
    <mergeCell ref="D8:J8"/>
    <mergeCell ref="K8:L8"/>
    <mergeCell ref="B6:E6"/>
    <mergeCell ref="B13:D13"/>
    <mergeCell ref="B15:D15"/>
    <mergeCell ref="B17:D17"/>
    <mergeCell ref="E17:V17"/>
    <mergeCell ref="E15:V15"/>
    <mergeCell ref="E13:V13"/>
    <mergeCell ref="B10:V10"/>
    <mergeCell ref="B19:V19"/>
    <mergeCell ref="D40:V40"/>
    <mergeCell ref="D38:V38"/>
    <mergeCell ref="D35:V35"/>
    <mergeCell ref="D33:V33"/>
    <mergeCell ref="D29:V29"/>
    <mergeCell ref="D27:V27"/>
    <mergeCell ref="D24:V24"/>
    <mergeCell ref="D22:V22"/>
    <mergeCell ref="D21:V21"/>
    <mergeCell ref="D26:V26"/>
    <mergeCell ref="D31:V31"/>
  </mergeCells>
  <conditionalFormatting sqref="F2:V2 F4:V4">
    <cfRule type="containsBlanks" dxfId="20" priority="7">
      <formula>LEN(TRIM(F2))=0</formula>
    </cfRule>
  </conditionalFormatting>
  <conditionalFormatting sqref="F6:V6">
    <cfRule type="containsBlanks" dxfId="19" priority="5">
      <formula>LEN(TRIM(F6))=0</formula>
    </cfRule>
  </conditionalFormatting>
  <conditionalFormatting sqref="D8 M8">
    <cfRule type="containsBlanks" dxfId="18" priority="4">
      <formula>LEN(TRIM(D8))=0</formula>
    </cfRule>
  </conditionalFormatting>
  <conditionalFormatting sqref="S8:V8">
    <cfRule type="containsBlanks" dxfId="17" priority="47">
      <formula>LEN(TRIM(S8))=0</formula>
    </cfRule>
  </conditionalFormatting>
  <conditionalFormatting sqref="W14:Y19">
    <cfRule type="expression" dxfId="16" priority="45">
      <formula>IF(#REF!="No",1,0)</formula>
    </cfRule>
  </conditionalFormatting>
  <conditionalFormatting sqref="E13:V13 E15:V15 E17:V17">
    <cfRule type="containsBlanks" dxfId="15" priority="46">
      <formula>LEN(TRIM(E13))=0</formula>
    </cfRule>
  </conditionalFormatting>
  <conditionalFormatting sqref="D24:V24 D29:V29 D35:V35 D40:V40">
    <cfRule type="containsBlanks" dxfId="14" priority="1">
      <formula>LEN(TRIM(D24))=0</formula>
    </cfRule>
  </conditionalFormatting>
  <pageMargins left="0.7" right="0.7" top="0.75" bottom="0.75" header="0.3" footer="0.3"/>
  <pageSetup scale="73" orientation="portrait" horizontalDpi="200" verticalDpi="200" r:id="rId1"/>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581025</xdr:colOff>
                    <xdr:row>20</xdr:row>
                    <xdr:rowOff>19050</xdr:rowOff>
                  </from>
                  <to>
                    <xdr:col>2</xdr:col>
                    <xdr:colOff>781050</xdr:colOff>
                    <xdr:row>20</xdr:row>
                    <xdr:rowOff>257175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581025</xdr:colOff>
                    <xdr:row>25</xdr:row>
                    <xdr:rowOff>19050</xdr:rowOff>
                  </from>
                  <to>
                    <xdr:col>2</xdr:col>
                    <xdr:colOff>781050</xdr:colOff>
                    <xdr:row>25</xdr:row>
                    <xdr:rowOff>257175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581025</xdr:colOff>
                    <xdr:row>30</xdr:row>
                    <xdr:rowOff>19050</xdr:rowOff>
                  </from>
                  <to>
                    <xdr:col>2</xdr:col>
                    <xdr:colOff>781050</xdr:colOff>
                    <xdr:row>30</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79"/>
  <sheetViews>
    <sheetView showGridLines="0" showRowColHeaders="0" zoomScaleNormal="100" zoomScaleSheetLayoutView="100" workbookViewId="0">
      <selection activeCell="L14" sqref="L14:V16"/>
    </sheetView>
  </sheetViews>
  <sheetFormatPr defaultRowHeight="12.75" x14ac:dyDescent="0.2"/>
  <cols>
    <col min="1" max="1" width="2" style="23" customWidth="1"/>
    <col min="2" max="2" width="4.140625" style="23" customWidth="1"/>
    <col min="3" max="3" width="13.140625" style="19" customWidth="1"/>
    <col min="4" max="9" width="4.28515625" style="23" customWidth="1"/>
    <col min="10" max="10" width="5.140625" style="29" customWidth="1"/>
    <col min="11" max="11" width="5.7109375" style="29" customWidth="1"/>
    <col min="12" max="12" width="2.85546875" style="23" customWidth="1"/>
    <col min="13" max="21" width="5.7109375" style="23" customWidth="1"/>
    <col min="22" max="23" width="9.140625" style="2"/>
    <col min="24" max="26" width="9.140625" style="23"/>
    <col min="27" max="27" width="27.140625" style="23" bestFit="1" customWidth="1"/>
    <col min="28" max="16384" width="9.140625" style="23"/>
  </cols>
  <sheetData>
    <row r="1" spans="2:25" ht="33.75" customHeight="1" thickBot="1" x14ac:dyDescent="0.4">
      <c r="B1" s="89" t="s">
        <v>70</v>
      </c>
      <c r="C1" s="90"/>
      <c r="D1" s="91"/>
      <c r="E1" s="91"/>
      <c r="F1" s="91"/>
      <c r="G1" s="91"/>
      <c r="H1" s="91"/>
      <c r="I1" s="91"/>
      <c r="J1" s="92"/>
      <c r="K1" s="93"/>
      <c r="L1" s="94"/>
      <c r="M1" s="94"/>
      <c r="N1" s="94"/>
      <c r="O1" s="94"/>
      <c r="P1" s="94"/>
      <c r="Q1" s="94"/>
      <c r="R1" s="94"/>
      <c r="S1" s="94"/>
      <c r="T1" s="94"/>
      <c r="U1" s="94"/>
      <c r="V1" s="94"/>
    </row>
    <row r="2" spans="2:25" ht="15.75" x14ac:dyDescent="0.25">
      <c r="B2" s="95" t="s">
        <v>84</v>
      </c>
      <c r="C2" s="96"/>
      <c r="D2" s="95"/>
      <c r="E2" s="99"/>
      <c r="F2" s="394">
        <f>Certification!F2</f>
        <v>0</v>
      </c>
      <c r="G2" s="394"/>
      <c r="H2" s="394"/>
      <c r="I2" s="394"/>
      <c r="J2" s="394"/>
      <c r="K2" s="394"/>
      <c r="L2" s="394"/>
      <c r="M2" s="394"/>
      <c r="N2" s="394"/>
      <c r="O2" s="394"/>
      <c r="P2" s="394"/>
      <c r="Q2" s="394"/>
      <c r="R2" s="394"/>
      <c r="S2" s="394"/>
      <c r="T2" s="394"/>
      <c r="U2" s="394"/>
      <c r="V2" s="394"/>
    </row>
    <row r="3" spans="2:25" ht="15.75" x14ac:dyDescent="0.25">
      <c r="B3" s="97" t="s">
        <v>85</v>
      </c>
      <c r="C3" s="98"/>
      <c r="D3" s="98"/>
      <c r="E3" s="98"/>
      <c r="F3" s="393">
        <f>Certification!F4</f>
        <v>0</v>
      </c>
      <c r="G3" s="393"/>
      <c r="H3" s="393"/>
      <c r="I3" s="393"/>
      <c r="J3" s="393"/>
      <c r="K3" s="393"/>
      <c r="L3" s="393"/>
      <c r="M3" s="393"/>
      <c r="N3" s="393"/>
      <c r="O3" s="393"/>
      <c r="P3" s="393"/>
      <c r="Q3" s="393"/>
      <c r="R3" s="393"/>
      <c r="S3" s="393"/>
      <c r="T3" s="393"/>
      <c r="U3" s="393"/>
      <c r="V3" s="393"/>
    </row>
    <row r="4" spans="2:25" ht="3.75" customHeight="1" x14ac:dyDescent="0.2">
      <c r="B4" s="24"/>
      <c r="C4" s="5"/>
      <c r="D4" s="5"/>
      <c r="E4" s="37"/>
      <c r="F4" s="6"/>
      <c r="G4" s="6"/>
      <c r="H4" s="6"/>
      <c r="I4" s="6"/>
      <c r="J4" s="18"/>
      <c r="K4" s="25"/>
      <c r="L4" s="25"/>
      <c r="M4" s="25"/>
      <c r="N4" s="25"/>
      <c r="O4" s="25"/>
      <c r="P4" s="25"/>
      <c r="Q4" s="25"/>
      <c r="R4" s="25"/>
      <c r="S4" s="25"/>
      <c r="T4" s="25"/>
      <c r="U4" s="1"/>
    </row>
    <row r="5" spans="2:25" ht="15" customHeight="1" x14ac:dyDescent="0.2">
      <c r="B5" s="44" t="s">
        <v>96</v>
      </c>
      <c r="C5" s="45"/>
      <c r="D5" s="51"/>
      <c r="E5" s="52"/>
      <c r="F5" s="48"/>
      <c r="G5" s="48"/>
      <c r="H5" s="48"/>
      <c r="I5" s="48"/>
      <c r="J5" s="49"/>
      <c r="K5" s="50"/>
      <c r="L5" s="50"/>
      <c r="M5" s="50"/>
      <c r="N5" s="50"/>
      <c r="O5" s="50"/>
      <c r="P5" s="50"/>
      <c r="Q5" s="50"/>
      <c r="R5" s="50"/>
      <c r="S5" s="50"/>
      <c r="T5" s="50"/>
      <c r="U5" s="53"/>
      <c r="V5" s="53"/>
    </row>
    <row r="6" spans="2:25" ht="15" customHeight="1" x14ac:dyDescent="0.2">
      <c r="B6" s="392" t="s">
        <v>73</v>
      </c>
      <c r="C6" s="392"/>
      <c r="D6" s="392"/>
      <c r="E6" s="392"/>
      <c r="F6" s="392"/>
      <c r="G6" s="392"/>
      <c r="H6" s="392"/>
      <c r="I6" s="392"/>
      <c r="J6" s="127"/>
      <c r="K6" s="127"/>
      <c r="L6" s="395"/>
      <c r="M6" s="395"/>
      <c r="N6" s="395"/>
      <c r="O6" s="395"/>
      <c r="P6" s="395"/>
      <c r="Q6" s="25"/>
    </row>
    <row r="7" spans="2:25" ht="3.75" customHeight="1" x14ac:dyDescent="0.2">
      <c r="B7" s="24"/>
      <c r="C7" s="128"/>
      <c r="D7" s="128"/>
      <c r="E7" s="128"/>
      <c r="F7" s="128"/>
      <c r="G7" s="128"/>
      <c r="H7" s="127"/>
      <c r="I7" s="127"/>
      <c r="J7" s="24"/>
      <c r="K7" s="24"/>
      <c r="L7" s="18"/>
      <c r="M7" s="25"/>
      <c r="N7" s="25"/>
      <c r="O7" s="25"/>
      <c r="P7" s="25"/>
      <c r="Q7" s="25"/>
      <c r="R7" s="25"/>
      <c r="S7" s="25"/>
      <c r="T7" s="25"/>
      <c r="U7" s="1"/>
    </row>
    <row r="8" spans="2:25" ht="15" customHeight="1" x14ac:dyDescent="0.2">
      <c r="B8" s="392" t="s">
        <v>79</v>
      </c>
      <c r="C8" s="392"/>
      <c r="D8" s="392"/>
      <c r="E8" s="392"/>
      <c r="F8" s="392"/>
      <c r="G8" s="392"/>
      <c r="H8" s="392"/>
      <c r="I8" s="392"/>
      <c r="J8" s="127"/>
      <c r="K8" s="127"/>
      <c r="M8" s="211"/>
      <c r="N8" s="6" t="s">
        <v>65</v>
      </c>
      <c r="O8" s="211"/>
      <c r="P8" s="24" t="s">
        <v>66</v>
      </c>
      <c r="Q8" s="211"/>
      <c r="R8" s="24" t="s">
        <v>74</v>
      </c>
      <c r="U8" s="25"/>
    </row>
    <row r="9" spans="2:25" ht="3.75" customHeight="1" x14ac:dyDescent="0.2">
      <c r="B9" s="24"/>
      <c r="C9" s="128"/>
      <c r="D9" s="128"/>
      <c r="E9" s="128"/>
      <c r="F9" s="128"/>
      <c r="G9" s="128"/>
      <c r="H9" s="127"/>
      <c r="I9" s="127"/>
      <c r="J9" s="24"/>
      <c r="K9" s="24"/>
      <c r="L9" s="18"/>
      <c r="M9" s="25"/>
      <c r="N9" s="25"/>
      <c r="O9" s="25"/>
      <c r="P9" s="25"/>
      <c r="Q9" s="25"/>
      <c r="R9" s="25"/>
      <c r="S9" s="25"/>
      <c r="T9" s="25"/>
      <c r="U9" s="1"/>
    </row>
    <row r="10" spans="2:25" ht="15" customHeight="1" x14ac:dyDescent="0.35">
      <c r="B10" s="392" t="s">
        <v>100</v>
      </c>
      <c r="C10" s="392"/>
      <c r="D10" s="392"/>
      <c r="E10" s="392"/>
      <c r="F10" s="392"/>
      <c r="G10" s="392"/>
      <c r="H10" s="392"/>
      <c r="I10" s="392"/>
      <c r="J10" s="392"/>
      <c r="K10" s="392"/>
      <c r="L10" s="395"/>
      <c r="M10" s="395"/>
      <c r="N10" s="395"/>
      <c r="O10" s="395"/>
      <c r="P10" s="395"/>
      <c r="W10" s="331" t="s">
        <v>110</v>
      </c>
      <c r="X10" s="331"/>
      <c r="Y10" s="331"/>
    </row>
    <row r="11" spans="2:25" s="280" customFormat="1" ht="3.75" customHeight="1" x14ac:dyDescent="0.2">
      <c r="B11" s="339"/>
      <c r="C11" s="339"/>
      <c r="D11" s="339"/>
      <c r="E11" s="339"/>
      <c r="F11" s="339"/>
      <c r="G11" s="339"/>
      <c r="H11" s="339"/>
      <c r="I11" s="339"/>
      <c r="J11" s="339"/>
      <c r="K11" s="339"/>
      <c r="Q11" s="305"/>
      <c r="R11" s="330"/>
      <c r="S11" s="330"/>
      <c r="T11" s="330"/>
    </row>
    <row r="12" spans="2:25" ht="15" customHeight="1" x14ac:dyDescent="0.2">
      <c r="B12" s="332" t="s">
        <v>173</v>
      </c>
      <c r="C12" s="332"/>
      <c r="D12" s="332"/>
      <c r="E12" s="332"/>
      <c r="F12" s="332"/>
      <c r="G12" s="332"/>
      <c r="H12" s="332"/>
      <c r="I12" s="332"/>
      <c r="J12" s="332"/>
      <c r="K12" s="332"/>
      <c r="L12" s="395"/>
      <c r="M12" s="395"/>
      <c r="N12" s="395"/>
      <c r="O12" s="395"/>
      <c r="P12" s="395"/>
      <c r="W12" s="331"/>
      <c r="X12" s="331"/>
      <c r="Y12" s="331"/>
    </row>
    <row r="13" spans="2:25" s="280" customFormat="1" ht="3.75" customHeight="1" x14ac:dyDescent="0.2">
      <c r="B13" s="339"/>
      <c r="C13" s="339"/>
      <c r="D13" s="339"/>
      <c r="E13" s="339"/>
      <c r="F13" s="339"/>
      <c r="G13" s="339"/>
      <c r="H13" s="339"/>
      <c r="I13" s="339"/>
      <c r="J13" s="339"/>
      <c r="K13" s="339"/>
      <c r="L13" s="340"/>
      <c r="M13" s="340"/>
      <c r="N13" s="340"/>
      <c r="O13" s="340"/>
      <c r="P13" s="340"/>
      <c r="V13" s="305"/>
      <c r="W13" s="330"/>
      <c r="X13" s="330"/>
      <c r="Y13" s="330"/>
    </row>
    <row r="14" spans="2:25" ht="15" customHeight="1" x14ac:dyDescent="0.2">
      <c r="B14" s="332"/>
      <c r="C14" s="332" t="s">
        <v>174</v>
      </c>
      <c r="D14" s="332"/>
      <c r="E14" s="332"/>
      <c r="F14" s="332"/>
      <c r="G14" s="332"/>
      <c r="H14" s="332"/>
      <c r="I14" s="332"/>
      <c r="J14" s="332"/>
      <c r="K14" s="332"/>
      <c r="L14" s="383"/>
      <c r="M14" s="384"/>
      <c r="N14" s="384"/>
      <c r="O14" s="384"/>
      <c r="P14" s="384"/>
      <c r="Q14" s="384"/>
      <c r="R14" s="384"/>
      <c r="S14" s="384"/>
      <c r="T14" s="384"/>
      <c r="U14" s="384"/>
      <c r="V14" s="385"/>
      <c r="W14" s="331"/>
      <c r="X14" s="331"/>
      <c r="Y14" s="331"/>
    </row>
    <row r="15" spans="2:25" ht="15" customHeight="1" x14ac:dyDescent="0.2">
      <c r="B15" s="332"/>
      <c r="C15" s="332"/>
      <c r="D15" s="332"/>
      <c r="E15" s="332"/>
      <c r="F15" s="332"/>
      <c r="G15" s="332"/>
      <c r="H15" s="332"/>
      <c r="I15" s="332"/>
      <c r="J15" s="332"/>
      <c r="K15" s="332"/>
      <c r="L15" s="386"/>
      <c r="M15" s="387"/>
      <c r="N15" s="387"/>
      <c r="O15" s="387"/>
      <c r="P15" s="387"/>
      <c r="Q15" s="387"/>
      <c r="R15" s="387"/>
      <c r="S15" s="387"/>
      <c r="T15" s="387"/>
      <c r="U15" s="387"/>
      <c r="V15" s="388"/>
      <c r="W15" s="331"/>
      <c r="X15" s="331"/>
      <c r="Y15" s="331"/>
    </row>
    <row r="16" spans="2:25" ht="49.5" customHeight="1" x14ac:dyDescent="0.2">
      <c r="B16" s="332"/>
      <c r="C16" s="332"/>
      <c r="D16" s="332"/>
      <c r="E16" s="332"/>
      <c r="F16" s="332"/>
      <c r="G16" s="332"/>
      <c r="H16" s="332"/>
      <c r="I16" s="332"/>
      <c r="J16" s="332"/>
      <c r="K16" s="332"/>
      <c r="L16" s="389"/>
      <c r="M16" s="390"/>
      <c r="N16" s="390"/>
      <c r="O16" s="390"/>
      <c r="P16" s="390"/>
      <c r="Q16" s="390"/>
      <c r="R16" s="390"/>
      <c r="S16" s="390"/>
      <c r="T16" s="390"/>
      <c r="U16" s="390"/>
      <c r="V16" s="391"/>
      <c r="W16" s="331"/>
      <c r="X16" s="331"/>
      <c r="Y16" s="331"/>
    </row>
    <row r="17" spans="2:25" ht="3.75" customHeight="1" x14ac:dyDescent="0.2">
      <c r="B17" s="24"/>
      <c r="C17" s="42"/>
      <c r="D17" s="42"/>
      <c r="E17" s="42"/>
      <c r="F17" s="42"/>
      <c r="G17" s="42"/>
      <c r="H17" s="6"/>
      <c r="I17" s="6"/>
      <c r="J17" s="18"/>
      <c r="K17" s="25"/>
      <c r="L17" s="25"/>
      <c r="M17" s="25"/>
      <c r="N17" s="25"/>
      <c r="O17" s="25"/>
      <c r="P17" s="25"/>
      <c r="Q17" s="25"/>
      <c r="R17" s="25"/>
      <c r="S17" s="25"/>
      <c r="T17" s="25" t="s">
        <v>78</v>
      </c>
      <c r="U17" s="1"/>
      <c r="W17" s="331"/>
      <c r="X17" s="331"/>
      <c r="Y17" s="331"/>
    </row>
    <row r="18" spans="2:25" ht="15" customHeight="1" x14ac:dyDescent="0.2">
      <c r="B18" s="44" t="s">
        <v>80</v>
      </c>
      <c r="C18" s="45"/>
      <c r="D18" s="51"/>
      <c r="E18" s="52"/>
      <c r="F18" s="48"/>
      <c r="G18" s="48"/>
      <c r="H18" s="48"/>
      <c r="I18" s="48"/>
      <c r="J18" s="49"/>
      <c r="K18" s="50"/>
      <c r="L18" s="50"/>
      <c r="M18" s="50"/>
      <c r="N18" s="50"/>
      <c r="O18" s="50"/>
      <c r="P18" s="50"/>
      <c r="Q18" s="50"/>
      <c r="R18" s="50"/>
      <c r="S18" s="50"/>
      <c r="T18" s="50"/>
      <c r="U18" s="53"/>
      <c r="V18" s="53"/>
      <c r="W18" s="331"/>
      <c r="X18" s="331"/>
      <c r="Y18" s="331"/>
    </row>
    <row r="19" spans="2:25" ht="15" customHeight="1" x14ac:dyDescent="0.2">
      <c r="C19" s="43">
        <f>'Building Detail'!C15</f>
        <v>0</v>
      </c>
      <c r="D19" s="23" t="s">
        <v>42</v>
      </c>
      <c r="E19" s="37"/>
      <c r="F19" s="6"/>
      <c r="G19" s="6"/>
      <c r="H19" s="6"/>
      <c r="I19" s="6"/>
      <c r="J19" s="18"/>
      <c r="K19" s="25"/>
      <c r="L19" s="25"/>
      <c r="M19" s="25"/>
      <c r="N19" s="25"/>
      <c r="O19" s="25"/>
      <c r="P19" s="25"/>
      <c r="Q19" s="25"/>
      <c r="R19" s="25"/>
      <c r="S19" s="25"/>
      <c r="T19" s="25"/>
      <c r="U19" s="1"/>
      <c r="W19" s="331"/>
      <c r="X19" s="331"/>
      <c r="Y19" s="331"/>
    </row>
    <row r="20" spans="2:25" ht="15" customHeight="1" thickBot="1" x14ac:dyDescent="0.25">
      <c r="C20" s="86">
        <f>'Building Detail'!D6</f>
        <v>0</v>
      </c>
      <c r="D20" s="23" t="s">
        <v>43</v>
      </c>
      <c r="E20" s="37"/>
      <c r="F20" s="6"/>
      <c r="G20" s="6"/>
      <c r="H20" s="6"/>
      <c r="I20" s="6"/>
      <c r="J20" s="18"/>
      <c r="K20" s="25"/>
      <c r="L20" s="25"/>
      <c r="M20" s="25"/>
      <c r="N20" s="25"/>
      <c r="O20" s="25"/>
      <c r="P20" s="25"/>
      <c r="Q20" s="25"/>
      <c r="R20" s="25"/>
      <c r="S20" s="25"/>
      <c r="T20" s="25"/>
      <c r="U20" s="1"/>
      <c r="W20" s="331"/>
      <c r="X20" s="331"/>
      <c r="Y20" s="331"/>
    </row>
    <row r="21" spans="2:25" ht="15" customHeight="1" thickTop="1" x14ac:dyDescent="0.2">
      <c r="C21" s="32">
        <f>SUM(C19:C20)</f>
        <v>0</v>
      </c>
      <c r="D21" s="33" t="s">
        <v>83</v>
      </c>
      <c r="E21" s="37"/>
      <c r="F21" s="6"/>
      <c r="G21" s="6"/>
      <c r="H21" s="6"/>
      <c r="I21" s="6"/>
      <c r="J21" s="18"/>
      <c r="K21" s="25"/>
      <c r="L21" s="25"/>
      <c r="M21" s="25"/>
      <c r="N21" s="25"/>
      <c r="O21" s="25"/>
      <c r="P21" s="25"/>
      <c r="Q21" s="25"/>
      <c r="R21" s="25"/>
      <c r="S21" s="25"/>
      <c r="T21" s="25"/>
      <c r="U21" s="1"/>
      <c r="W21" s="331"/>
      <c r="X21" s="331"/>
      <c r="Y21" s="331"/>
    </row>
    <row r="22" spans="2:25" ht="15" customHeight="1" x14ac:dyDescent="0.2">
      <c r="B22" s="44" t="s">
        <v>81</v>
      </c>
      <c r="C22" s="45"/>
      <c r="D22" s="51"/>
      <c r="E22" s="52"/>
      <c r="F22" s="48"/>
      <c r="G22" s="48"/>
      <c r="H22" s="48"/>
      <c r="I22" s="48"/>
      <c r="J22" s="49"/>
      <c r="K22" s="50"/>
      <c r="L22" s="50"/>
      <c r="M22" s="50"/>
      <c r="N22" s="50"/>
      <c r="O22" s="50"/>
      <c r="P22" s="50"/>
      <c r="Q22" s="50"/>
      <c r="R22" s="50"/>
      <c r="S22" s="50"/>
      <c r="T22" s="50"/>
      <c r="U22" s="53"/>
      <c r="V22" s="53"/>
      <c r="W22" s="331"/>
      <c r="X22" s="331"/>
      <c r="Y22" s="331"/>
    </row>
    <row r="23" spans="2:25" ht="15" customHeight="1" x14ac:dyDescent="0.2">
      <c r="B23" s="67"/>
      <c r="C23" s="71" t="s">
        <v>42</v>
      </c>
      <c r="D23" s="67"/>
      <c r="E23" s="78"/>
      <c r="F23" s="68"/>
      <c r="G23" s="68"/>
      <c r="H23" s="68"/>
      <c r="I23" s="68"/>
      <c r="J23" s="74"/>
      <c r="K23" s="69"/>
      <c r="L23" s="69"/>
      <c r="M23" s="69"/>
      <c r="N23" s="69"/>
      <c r="O23" s="69"/>
      <c r="P23" s="69"/>
      <c r="Q23" s="69"/>
      <c r="R23" s="69"/>
      <c r="S23" s="69"/>
      <c r="T23" s="69"/>
      <c r="U23" s="70"/>
      <c r="V23" s="70"/>
    </row>
    <row r="24" spans="2:25" ht="15" customHeight="1" x14ac:dyDescent="0.2">
      <c r="C24" s="19">
        <f>'Building Detail'!O15</f>
        <v>0</v>
      </c>
      <c r="D24" s="34" t="s">
        <v>48</v>
      </c>
      <c r="E24" s="23" t="s">
        <v>50</v>
      </c>
      <c r="F24" s="6"/>
      <c r="G24" s="6"/>
      <c r="H24" s="6"/>
      <c r="I24" s="6"/>
      <c r="J24" s="18"/>
      <c r="K24" s="25"/>
      <c r="L24" s="25"/>
      <c r="M24" s="25"/>
      <c r="N24" s="25"/>
      <c r="O24" s="25"/>
      <c r="P24" s="25"/>
      <c r="Q24" s="25"/>
      <c r="R24" s="25"/>
      <c r="S24" s="25"/>
      <c r="T24" s="25"/>
      <c r="U24" s="1"/>
    </row>
    <row r="25" spans="2:25" ht="15" customHeight="1" x14ac:dyDescent="0.2">
      <c r="C25" s="19">
        <f>'Building Detail'!P15</f>
        <v>0</v>
      </c>
      <c r="D25" s="34" t="s">
        <v>48</v>
      </c>
      <c r="E25" s="23" t="s">
        <v>51</v>
      </c>
      <c r="F25" s="6"/>
      <c r="G25" s="6"/>
      <c r="H25" s="6"/>
      <c r="I25" s="6"/>
      <c r="J25" s="18"/>
      <c r="K25" s="25"/>
      <c r="L25" s="25"/>
      <c r="M25" s="25"/>
      <c r="N25" s="25"/>
      <c r="O25" s="25"/>
      <c r="P25" s="25"/>
      <c r="Q25" s="25"/>
      <c r="R25" s="25"/>
      <c r="S25" s="25"/>
      <c r="T25" s="25"/>
      <c r="U25" s="1"/>
    </row>
    <row r="26" spans="2:25" ht="15" customHeight="1" x14ac:dyDescent="0.2">
      <c r="C26" s="61">
        <f>'Building Detail'!Q15</f>
        <v>0</v>
      </c>
      <c r="D26" s="62" t="s">
        <v>48</v>
      </c>
      <c r="E26" s="1" t="s">
        <v>52</v>
      </c>
      <c r="F26" s="6"/>
      <c r="G26" s="6"/>
      <c r="H26" s="6"/>
      <c r="I26" s="6"/>
      <c r="J26" s="18"/>
      <c r="K26" s="25"/>
      <c r="L26" s="25"/>
      <c r="M26" s="25"/>
      <c r="N26" s="25"/>
      <c r="O26" s="25"/>
      <c r="P26" s="25"/>
      <c r="Q26" s="25"/>
      <c r="R26" s="25"/>
      <c r="S26" s="25"/>
      <c r="T26" s="25"/>
      <c r="U26" s="1"/>
    </row>
    <row r="27" spans="2:25" ht="15" customHeight="1" x14ac:dyDescent="0.2">
      <c r="B27" s="28"/>
      <c r="C27" s="75">
        <f>SUM(C24:C26)</f>
        <v>0</v>
      </c>
      <c r="D27" s="83" t="s">
        <v>48</v>
      </c>
      <c r="E27" s="84" t="s">
        <v>53</v>
      </c>
      <c r="F27" s="58"/>
      <c r="G27" s="58"/>
      <c r="H27" s="58"/>
      <c r="I27" s="6"/>
      <c r="J27" s="22"/>
      <c r="K27" s="24"/>
      <c r="L27" s="25"/>
      <c r="M27" s="25"/>
      <c r="N27" s="25"/>
      <c r="O27" s="25"/>
      <c r="P27" s="25"/>
      <c r="Q27" s="25"/>
      <c r="R27" s="25"/>
      <c r="S27" s="25"/>
      <c r="T27" s="25"/>
      <c r="U27" s="2"/>
    </row>
    <row r="28" spans="2:25" ht="15" customHeight="1" x14ac:dyDescent="0.2">
      <c r="C28" s="19">
        <f>'Building Detail'!N15</f>
        <v>0</v>
      </c>
      <c r="D28" s="85" t="s">
        <v>48</v>
      </c>
      <c r="E28" s="2" t="s">
        <v>0</v>
      </c>
      <c r="F28" s="6"/>
      <c r="G28" s="6"/>
      <c r="H28" s="6"/>
      <c r="I28" s="6"/>
      <c r="J28" s="18"/>
      <c r="K28" s="25"/>
      <c r="L28" s="25"/>
      <c r="M28" s="25"/>
      <c r="N28" s="25"/>
      <c r="O28" s="25"/>
      <c r="P28" s="25"/>
      <c r="Q28" s="25"/>
      <c r="R28" s="25"/>
      <c r="S28" s="25"/>
      <c r="T28" s="25"/>
      <c r="U28" s="2"/>
    </row>
    <row r="29" spans="2:25" ht="15" customHeight="1" x14ac:dyDescent="0.2">
      <c r="C29" s="61">
        <f>'Building Detail'!M15</f>
        <v>0</v>
      </c>
      <c r="D29" s="85" t="s">
        <v>48</v>
      </c>
      <c r="E29" s="2" t="s">
        <v>44</v>
      </c>
      <c r="F29" s="6"/>
      <c r="G29" s="6"/>
      <c r="H29" s="6"/>
      <c r="I29" s="6"/>
      <c r="J29" s="18"/>
      <c r="K29" s="25"/>
      <c r="L29" s="25"/>
      <c r="M29" s="25"/>
      <c r="N29" s="25"/>
      <c r="O29" s="25"/>
      <c r="P29" s="25"/>
      <c r="Q29" s="25"/>
      <c r="R29" s="25"/>
      <c r="S29" s="25"/>
      <c r="T29" s="25"/>
      <c r="U29" s="2"/>
    </row>
    <row r="30" spans="2:25" ht="15" customHeight="1" thickBot="1" x14ac:dyDescent="0.25">
      <c r="B30" s="28"/>
      <c r="C30" s="76">
        <f>SUM(C28:C29)</f>
        <v>0</v>
      </c>
      <c r="D30" s="83" t="s">
        <v>48</v>
      </c>
      <c r="E30" s="84" t="s">
        <v>47</v>
      </c>
      <c r="F30" s="58"/>
      <c r="G30" s="58"/>
      <c r="H30" s="58"/>
      <c r="I30" s="58"/>
      <c r="J30" s="59"/>
      <c r="K30" s="60"/>
      <c r="L30" s="60"/>
      <c r="M30" s="60"/>
      <c r="N30" s="60"/>
      <c r="O30" s="25"/>
      <c r="P30" s="25"/>
      <c r="Q30" s="25"/>
      <c r="R30" s="25"/>
      <c r="S30" s="25"/>
      <c r="T30" s="25"/>
      <c r="U30" s="2"/>
    </row>
    <row r="31" spans="2:25" ht="15" customHeight="1" thickTop="1" x14ac:dyDescent="0.2">
      <c r="B31" s="28"/>
      <c r="C31" s="77">
        <f>SUM(C30,C27)</f>
        <v>0</v>
      </c>
      <c r="D31" s="88" t="s">
        <v>48</v>
      </c>
      <c r="E31" s="21" t="s">
        <v>54</v>
      </c>
      <c r="F31" s="5"/>
      <c r="G31" s="6"/>
      <c r="H31" s="6"/>
      <c r="I31" s="6"/>
      <c r="J31" s="18"/>
      <c r="K31" s="25"/>
      <c r="L31" s="25"/>
      <c r="M31" s="25"/>
      <c r="N31" s="25"/>
      <c r="O31" s="25"/>
      <c r="P31" s="25"/>
      <c r="Q31" s="25"/>
      <c r="R31" s="25"/>
      <c r="S31" s="25"/>
      <c r="T31" s="25"/>
      <c r="U31" s="2"/>
    </row>
    <row r="32" spans="2:25" ht="15" customHeight="1" x14ac:dyDescent="0.2">
      <c r="B32" s="67"/>
      <c r="C32" s="71" t="s">
        <v>43</v>
      </c>
      <c r="D32" s="70"/>
      <c r="E32" s="70"/>
      <c r="F32" s="68"/>
      <c r="G32" s="68"/>
      <c r="H32" s="68"/>
      <c r="I32" s="68"/>
      <c r="J32" s="74"/>
      <c r="K32" s="69"/>
      <c r="L32" s="69"/>
      <c r="M32" s="69"/>
      <c r="N32" s="69"/>
      <c r="O32" s="69"/>
      <c r="P32" s="69"/>
      <c r="Q32" s="69"/>
      <c r="R32" s="69"/>
      <c r="S32" s="69"/>
      <c r="T32" s="69"/>
      <c r="U32" s="70"/>
      <c r="V32" s="70"/>
    </row>
    <row r="33" spans="1:23" ht="15" customHeight="1" x14ac:dyDescent="0.2">
      <c r="C33" s="19">
        <f>'Building Detail'!M6</f>
        <v>0</v>
      </c>
      <c r="D33" s="62" t="s">
        <v>48</v>
      </c>
      <c r="E33" s="1" t="s">
        <v>0</v>
      </c>
      <c r="F33" s="6"/>
      <c r="G33" s="6"/>
      <c r="H33" s="6"/>
      <c r="I33" s="6"/>
      <c r="J33" s="18"/>
      <c r="K33" s="25"/>
      <c r="L33" s="25"/>
      <c r="M33" s="25"/>
      <c r="N33" s="25"/>
      <c r="O33" s="25"/>
      <c r="P33" s="25"/>
      <c r="Q33" s="25"/>
      <c r="R33" s="25"/>
      <c r="S33" s="25"/>
      <c r="T33" s="25"/>
      <c r="U33" s="1"/>
    </row>
    <row r="34" spans="1:23" ht="15" customHeight="1" thickBot="1" x14ac:dyDescent="0.25">
      <c r="C34" s="66">
        <f>'Building Detail'!L6</f>
        <v>0</v>
      </c>
      <c r="D34" s="62" t="s">
        <v>48</v>
      </c>
      <c r="E34" s="1" t="s">
        <v>44</v>
      </c>
      <c r="F34" s="6"/>
      <c r="G34" s="6"/>
      <c r="H34" s="6"/>
      <c r="I34" s="6"/>
      <c r="J34" s="18"/>
      <c r="K34" s="25"/>
      <c r="L34" s="25"/>
      <c r="M34" s="25"/>
      <c r="N34" s="25"/>
      <c r="O34" s="25"/>
      <c r="P34" s="25"/>
      <c r="Q34" s="25"/>
      <c r="R34" s="25"/>
      <c r="S34" s="25"/>
      <c r="T34" s="25"/>
      <c r="U34" s="1"/>
    </row>
    <row r="35" spans="1:23" ht="15" customHeight="1" thickTop="1" x14ac:dyDescent="0.2">
      <c r="C35" s="36">
        <f>SUM(C33:C34)</f>
        <v>0</v>
      </c>
      <c r="D35" s="64" t="s">
        <v>48</v>
      </c>
      <c r="E35" s="63" t="s">
        <v>55</v>
      </c>
      <c r="F35" s="6"/>
      <c r="G35" s="6"/>
      <c r="H35" s="6"/>
      <c r="I35" s="6"/>
      <c r="J35" s="18"/>
      <c r="K35" s="25"/>
      <c r="L35" s="25"/>
      <c r="M35" s="25"/>
      <c r="N35" s="25"/>
      <c r="O35" s="25"/>
      <c r="P35" s="25"/>
      <c r="Q35" s="25"/>
      <c r="R35" s="25"/>
      <c r="S35" s="25"/>
      <c r="T35" s="25"/>
      <c r="U35" s="1"/>
    </row>
    <row r="36" spans="1:23" ht="15" customHeight="1" x14ac:dyDescent="0.2">
      <c r="B36" s="67"/>
      <c r="C36" s="79" t="s">
        <v>62</v>
      </c>
      <c r="D36" s="72"/>
      <c r="E36" s="70"/>
      <c r="F36" s="68"/>
      <c r="G36" s="68"/>
      <c r="H36" s="73"/>
      <c r="I36" s="68"/>
      <c r="J36" s="74"/>
      <c r="K36" s="69"/>
      <c r="L36" s="69"/>
      <c r="M36" s="69"/>
      <c r="N36" s="69"/>
      <c r="O36" s="69"/>
      <c r="P36" s="69"/>
      <c r="Q36" s="69"/>
      <c r="R36" s="69"/>
      <c r="S36" s="69"/>
      <c r="T36" s="69"/>
      <c r="U36" s="70"/>
      <c r="V36" s="70"/>
    </row>
    <row r="37" spans="1:23" ht="15" customHeight="1" x14ac:dyDescent="0.2">
      <c r="C37" s="57">
        <f>C27</f>
        <v>0</v>
      </c>
      <c r="D37" s="64" t="s">
        <v>48</v>
      </c>
      <c r="E37" s="65" t="s">
        <v>53</v>
      </c>
      <c r="F37" s="6"/>
      <c r="G37" s="6"/>
      <c r="H37" s="6"/>
      <c r="I37" s="6"/>
      <c r="J37" s="18"/>
      <c r="K37" s="25"/>
      <c r="L37" s="25"/>
      <c r="M37" s="25"/>
      <c r="N37" s="25"/>
      <c r="O37" s="25"/>
      <c r="P37" s="25"/>
      <c r="Q37" s="25"/>
      <c r="R37" s="25"/>
      <c r="S37" s="25"/>
      <c r="T37" s="25"/>
      <c r="U37" s="1"/>
    </row>
    <row r="38" spans="1:23" ht="15" customHeight="1" x14ac:dyDescent="0.2">
      <c r="B38" s="26"/>
      <c r="C38" s="57">
        <f>SUM(C28,C33)</f>
        <v>0</v>
      </c>
      <c r="D38" s="64" t="s">
        <v>48</v>
      </c>
      <c r="E38" s="65" t="s">
        <v>71</v>
      </c>
      <c r="F38" s="6"/>
      <c r="G38" s="6"/>
      <c r="H38" s="6"/>
      <c r="I38" s="6"/>
      <c r="J38" s="18"/>
      <c r="K38" s="25"/>
      <c r="L38" s="25"/>
      <c r="M38" s="25"/>
      <c r="N38" s="25"/>
      <c r="O38" s="25"/>
      <c r="P38" s="25"/>
      <c r="Q38" s="25"/>
      <c r="R38" s="25"/>
      <c r="S38" s="25"/>
      <c r="T38" s="25"/>
      <c r="U38" s="1"/>
    </row>
    <row r="39" spans="1:23" ht="15" customHeight="1" thickBot="1" x14ac:dyDescent="0.25">
      <c r="C39" s="336">
        <f>SUM(C29,C34)</f>
        <v>0</v>
      </c>
      <c r="D39" s="64" t="s">
        <v>48</v>
      </c>
      <c r="E39" s="65" t="s">
        <v>72</v>
      </c>
      <c r="F39" s="6"/>
      <c r="G39" s="6"/>
      <c r="H39" s="6"/>
      <c r="I39" s="6"/>
      <c r="J39" s="18"/>
      <c r="K39" s="25"/>
      <c r="L39" s="25"/>
      <c r="M39" s="25"/>
      <c r="N39" s="25"/>
      <c r="O39" s="25"/>
      <c r="P39" s="25"/>
      <c r="Q39" s="25"/>
      <c r="R39" s="25"/>
      <c r="S39" s="25"/>
      <c r="T39" s="25"/>
      <c r="U39" s="1"/>
    </row>
    <row r="40" spans="1:23" ht="15" customHeight="1" thickTop="1" x14ac:dyDescent="0.2">
      <c r="C40" s="32">
        <f>SUM(C37:C39)</f>
        <v>0</v>
      </c>
      <c r="D40" s="64" t="s">
        <v>48</v>
      </c>
      <c r="E40" s="65" t="s">
        <v>166</v>
      </c>
      <c r="F40" s="6"/>
      <c r="G40" s="6"/>
      <c r="H40" s="6"/>
      <c r="I40" s="6"/>
      <c r="J40" s="18"/>
      <c r="K40" s="25"/>
      <c r="L40" s="25"/>
      <c r="M40" s="25"/>
      <c r="N40" s="25"/>
      <c r="O40" s="25"/>
      <c r="P40" s="25"/>
      <c r="Q40" s="25"/>
      <c r="R40" s="25"/>
      <c r="S40" s="25"/>
      <c r="T40" s="25"/>
      <c r="U40" s="1"/>
    </row>
    <row r="41" spans="1:23" ht="15" customHeight="1" x14ac:dyDescent="0.2">
      <c r="B41" s="44" t="s">
        <v>82</v>
      </c>
      <c r="C41" s="45"/>
      <c r="D41" s="46"/>
      <c r="E41" s="47"/>
      <c r="F41" s="48"/>
      <c r="G41" s="48"/>
      <c r="H41" s="48"/>
      <c r="I41" s="48"/>
      <c r="J41" s="49"/>
      <c r="K41" s="192"/>
      <c r="L41" s="193"/>
      <c r="M41" s="193"/>
      <c r="N41" s="193"/>
      <c r="O41" s="193"/>
      <c r="P41" s="193"/>
      <c r="Q41" s="193"/>
      <c r="R41" s="193"/>
      <c r="S41" s="193"/>
      <c r="T41" s="193"/>
      <c r="U41" s="193"/>
      <c r="V41" s="193"/>
      <c r="W41" s="23"/>
    </row>
    <row r="42" spans="1:23" ht="15" customHeight="1" x14ac:dyDescent="0.2">
      <c r="B42" s="80"/>
      <c r="C42" s="81" t="s">
        <v>14</v>
      </c>
      <c r="D42" s="80"/>
      <c r="E42" s="78"/>
      <c r="F42" s="68"/>
      <c r="G42" s="68"/>
      <c r="H42" s="68"/>
      <c r="I42" s="68"/>
      <c r="J42" s="74"/>
      <c r="K42" s="70"/>
      <c r="L42" s="67"/>
      <c r="M42" s="67"/>
      <c r="N42" s="67"/>
      <c r="O42" s="67"/>
      <c r="P42" s="67"/>
      <c r="Q42" s="67"/>
      <c r="R42" s="67"/>
      <c r="S42" s="67"/>
      <c r="T42" s="67"/>
      <c r="U42" s="67"/>
      <c r="V42" s="67"/>
      <c r="W42" s="23"/>
    </row>
    <row r="43" spans="1:23" ht="15" customHeight="1" x14ac:dyDescent="0.2">
      <c r="B43" s="27"/>
      <c r="C43" s="20">
        <f>'Building Detail'!U15</f>
        <v>0</v>
      </c>
      <c r="D43" s="35" t="s">
        <v>49</v>
      </c>
      <c r="E43" s="27" t="s">
        <v>56</v>
      </c>
      <c r="F43" s="6"/>
      <c r="G43" s="6"/>
      <c r="H43" s="6"/>
      <c r="I43" s="6"/>
      <c r="J43" s="18"/>
      <c r="K43" s="2"/>
      <c r="V43" s="23"/>
      <c r="W43" s="23"/>
    </row>
    <row r="44" spans="1:23" ht="15" customHeight="1" x14ac:dyDescent="0.2">
      <c r="A44" s="28"/>
      <c r="B44" s="27"/>
      <c r="C44" s="20">
        <f>'Building Detail'!V15</f>
        <v>0</v>
      </c>
      <c r="D44" s="35" t="s">
        <v>49</v>
      </c>
      <c r="E44" s="27" t="s">
        <v>57</v>
      </c>
      <c r="K44" s="2"/>
      <c r="O44" s="2"/>
      <c r="P44" s="2"/>
      <c r="V44" s="23"/>
      <c r="W44" s="23"/>
    </row>
    <row r="45" spans="1:23" ht="15" customHeight="1" thickBot="1" x14ac:dyDescent="0.25">
      <c r="A45" s="30"/>
      <c r="B45" s="27"/>
      <c r="C45" s="87">
        <f>'Building Detail'!W15</f>
        <v>0</v>
      </c>
      <c r="D45" s="35" t="s">
        <v>49</v>
      </c>
      <c r="E45" s="27" t="s">
        <v>58</v>
      </c>
      <c r="K45" s="2"/>
      <c r="O45" s="126"/>
      <c r="P45" s="2"/>
      <c r="V45" s="23"/>
      <c r="W45" s="23"/>
    </row>
    <row r="46" spans="1:23" ht="15" customHeight="1" thickTop="1" x14ac:dyDescent="0.2">
      <c r="B46" s="27"/>
      <c r="C46" s="54">
        <f>SUM(C43:C45)</f>
        <v>0</v>
      </c>
      <c r="D46" s="55" t="s">
        <v>49</v>
      </c>
      <c r="E46" s="56" t="s">
        <v>59</v>
      </c>
      <c r="K46" s="2"/>
      <c r="O46" s="126"/>
      <c r="P46" s="2"/>
      <c r="V46" s="23"/>
      <c r="W46" s="23"/>
    </row>
    <row r="47" spans="1:23" ht="15" customHeight="1" x14ac:dyDescent="0.2">
      <c r="B47" s="80"/>
      <c r="C47" s="81" t="s">
        <v>46</v>
      </c>
      <c r="D47" s="80"/>
      <c r="E47" s="80"/>
      <c r="F47" s="67"/>
      <c r="G47" s="67"/>
      <c r="H47" s="67"/>
      <c r="I47" s="67"/>
      <c r="J47" s="82"/>
      <c r="K47" s="70"/>
      <c r="L47" s="67"/>
      <c r="M47" s="67"/>
      <c r="N47" s="67"/>
      <c r="O47" s="194"/>
      <c r="P47" s="70"/>
      <c r="Q47" s="67"/>
      <c r="R47" s="67"/>
      <c r="S47" s="67"/>
      <c r="T47" s="67"/>
      <c r="U47" s="67"/>
      <c r="V47" s="67"/>
      <c r="W47" s="23"/>
    </row>
    <row r="48" spans="1:23" ht="15" customHeight="1" x14ac:dyDescent="0.2">
      <c r="B48" s="27"/>
      <c r="C48" s="20">
        <f>COUNTA('Unit Detail'!$O$8:$O$400)</f>
        <v>0</v>
      </c>
      <c r="D48" s="35" t="s">
        <v>49</v>
      </c>
      <c r="E48" s="27" t="s">
        <v>3</v>
      </c>
      <c r="K48" s="2"/>
      <c r="O48" s="126"/>
      <c r="P48" s="2"/>
      <c r="V48" s="23"/>
      <c r="W48" s="23"/>
    </row>
    <row r="49" spans="2:28" ht="15" customHeight="1" x14ac:dyDescent="0.2">
      <c r="B49" s="27"/>
      <c r="C49" s="20">
        <f>COUNTA('Unit Detail'!$P$8:$P$400)</f>
        <v>0</v>
      </c>
      <c r="D49" s="35" t="s">
        <v>49</v>
      </c>
      <c r="E49" s="27" t="s">
        <v>25</v>
      </c>
      <c r="K49" s="2"/>
      <c r="O49" s="126"/>
      <c r="P49" s="2"/>
      <c r="V49" s="23"/>
      <c r="W49" s="23"/>
    </row>
    <row r="50" spans="2:28" ht="15" customHeight="1" x14ac:dyDescent="0.2">
      <c r="B50" s="27"/>
      <c r="C50" s="20">
        <f>COUNTA('Unit Detail'!$Q$8:$Q$400)</f>
        <v>0</v>
      </c>
      <c r="D50" s="35" t="s">
        <v>49</v>
      </c>
      <c r="E50" s="27" t="s">
        <v>4</v>
      </c>
      <c r="K50" s="2"/>
      <c r="O50" s="126"/>
      <c r="P50" s="2"/>
      <c r="V50" s="23"/>
      <c r="W50" s="23"/>
    </row>
    <row r="51" spans="2:28" ht="15" customHeight="1" x14ac:dyDescent="0.2">
      <c r="B51" s="27"/>
      <c r="C51" s="20">
        <f>COUNTA('Unit Detail'!$S$8:$S$400)</f>
        <v>0</v>
      </c>
      <c r="D51" s="35" t="s">
        <v>49</v>
      </c>
      <c r="E51" s="27" t="s">
        <v>29</v>
      </c>
      <c r="K51" s="2"/>
      <c r="O51" s="126"/>
      <c r="P51" s="2"/>
      <c r="V51" s="23"/>
      <c r="W51" s="23"/>
    </row>
    <row r="52" spans="2:28" ht="15" customHeight="1" x14ac:dyDescent="0.2">
      <c r="B52" s="27"/>
      <c r="C52" s="20">
        <f>COUNTA('Unit Detail'!$R$8:$R$400)</f>
        <v>0</v>
      </c>
      <c r="D52" s="35" t="s">
        <v>49</v>
      </c>
      <c r="E52" s="27" t="s">
        <v>45</v>
      </c>
      <c r="K52" s="2"/>
      <c r="O52" s="126"/>
      <c r="P52" s="2"/>
      <c r="V52" s="23"/>
      <c r="W52" s="23"/>
    </row>
    <row r="53" spans="2:28" ht="15" customHeight="1" x14ac:dyDescent="0.2">
      <c r="B53" s="27"/>
      <c r="C53" s="20">
        <f>COUNTA('Unit Detail'!$T$8:$T$400)</f>
        <v>0</v>
      </c>
      <c r="D53" s="35" t="s">
        <v>49</v>
      </c>
      <c r="E53" s="27" t="s">
        <v>30</v>
      </c>
      <c r="K53" s="2"/>
      <c r="O53" s="126"/>
      <c r="P53" s="2"/>
      <c r="V53" s="23"/>
      <c r="W53" s="23"/>
    </row>
    <row r="54" spans="2:28" ht="15" customHeight="1" x14ac:dyDescent="0.2">
      <c r="B54" s="27"/>
      <c r="C54" s="20">
        <f>COUNTA('Unit Detail'!$U$8:$U$400)</f>
        <v>0</v>
      </c>
      <c r="D54" s="35" t="s">
        <v>49</v>
      </c>
      <c r="E54" s="27" t="s">
        <v>94</v>
      </c>
      <c r="K54" s="2"/>
      <c r="O54" s="126"/>
      <c r="P54" s="2"/>
      <c r="V54" s="23"/>
      <c r="W54" s="23"/>
    </row>
    <row r="55" spans="2:28" ht="15" customHeight="1" x14ac:dyDescent="0.2">
      <c r="B55" s="27"/>
      <c r="C55" s="20">
        <f>COUNTA('Unit Detail'!$V$8:$V$400)</f>
        <v>0</v>
      </c>
      <c r="D55" s="35" t="s">
        <v>49</v>
      </c>
      <c r="E55" s="27" t="s">
        <v>13</v>
      </c>
      <c r="K55" s="2"/>
      <c r="O55" s="126"/>
      <c r="P55" s="2"/>
      <c r="V55" s="23"/>
      <c r="W55" s="23"/>
    </row>
    <row r="56" spans="2:28" ht="15" customHeight="1" x14ac:dyDescent="0.2">
      <c r="B56" s="27"/>
      <c r="C56" s="20">
        <f>COUNTA('Unit Detail'!$W$8:$W$400)</f>
        <v>0</v>
      </c>
      <c r="D56" s="35" t="s">
        <v>49</v>
      </c>
      <c r="E56" s="27" t="s">
        <v>60</v>
      </c>
      <c r="K56" s="2"/>
      <c r="O56" s="126"/>
      <c r="P56" s="2"/>
      <c r="V56" s="23"/>
      <c r="W56" s="23"/>
    </row>
    <row r="57" spans="2:28" ht="15" customHeight="1" x14ac:dyDescent="0.2">
      <c r="B57" s="27"/>
      <c r="C57" s="20">
        <f>COUNTA('Unit Detail'!$X$8:$X$400)</f>
        <v>0</v>
      </c>
      <c r="D57" s="35" t="s">
        <v>49</v>
      </c>
      <c r="E57" s="27" t="s">
        <v>95</v>
      </c>
      <c r="K57" s="2"/>
      <c r="O57" s="126"/>
      <c r="P57" s="2"/>
      <c r="V57" s="23"/>
      <c r="W57" s="23"/>
    </row>
    <row r="58" spans="2:28" ht="15" customHeight="1" x14ac:dyDescent="0.2">
      <c r="C58" s="20">
        <f>COUNTA('Unit Detail'!$Y$8:$Y$400)</f>
        <v>0</v>
      </c>
      <c r="D58" s="35" t="s">
        <v>49</v>
      </c>
      <c r="E58" s="27" t="s">
        <v>61</v>
      </c>
      <c r="K58" s="23"/>
      <c r="N58" s="31"/>
      <c r="AA58" s="2"/>
      <c r="AB58" s="2"/>
    </row>
    <row r="59" spans="2:28" ht="22.5" customHeight="1" x14ac:dyDescent="0.2">
      <c r="K59" s="23"/>
    </row>
    <row r="60" spans="2:28" ht="22.5" customHeight="1" x14ac:dyDescent="0.2">
      <c r="C60" s="23"/>
      <c r="J60" s="23"/>
      <c r="K60" s="23"/>
    </row>
    <row r="61" spans="2:28" ht="22.5" customHeight="1" x14ac:dyDescent="0.2">
      <c r="C61" s="23"/>
      <c r="J61" s="23"/>
      <c r="K61" s="23"/>
    </row>
    <row r="62" spans="2:28" ht="22.5" customHeight="1" x14ac:dyDescent="0.2">
      <c r="C62" s="23"/>
      <c r="J62" s="23"/>
      <c r="K62" s="23"/>
    </row>
    <row r="63" spans="2:28" ht="22.5" customHeight="1" x14ac:dyDescent="0.2">
      <c r="C63" s="23"/>
      <c r="J63" s="23"/>
      <c r="K63" s="23"/>
    </row>
    <row r="64" spans="2:28" ht="22.5" customHeight="1" x14ac:dyDescent="0.2">
      <c r="C64" s="23"/>
      <c r="J64" s="23"/>
      <c r="K64" s="23"/>
    </row>
    <row r="65" spans="3:11" ht="22.5" customHeight="1" x14ac:dyDescent="0.2">
      <c r="C65" s="23"/>
      <c r="J65" s="23"/>
      <c r="K65" s="23"/>
    </row>
    <row r="66" spans="3:11" ht="22.5" hidden="1" customHeight="1" x14ac:dyDescent="0.2">
      <c r="C66" s="23"/>
      <c r="J66" s="23"/>
      <c r="K66" s="23"/>
    </row>
    <row r="67" spans="3:11" ht="31.5" customHeight="1" x14ac:dyDescent="0.2">
      <c r="C67" s="23"/>
      <c r="J67" s="23"/>
      <c r="K67" s="23"/>
    </row>
    <row r="68" spans="3:11" ht="15" customHeight="1" x14ac:dyDescent="0.2">
      <c r="C68" s="23"/>
      <c r="J68" s="23"/>
      <c r="K68" s="23"/>
    </row>
    <row r="69" spans="3:11" ht="15" customHeight="1" x14ac:dyDescent="0.2">
      <c r="C69" s="23"/>
      <c r="J69" s="23"/>
    </row>
    <row r="70" spans="3:11" ht="15" customHeight="1" x14ac:dyDescent="0.2">
      <c r="C70" s="23"/>
      <c r="J70" s="23"/>
    </row>
    <row r="71" spans="3:11" ht="15" customHeight="1" x14ac:dyDescent="0.2">
      <c r="C71" s="23"/>
      <c r="J71" s="23"/>
    </row>
    <row r="72" spans="3:11" ht="15" customHeight="1" x14ac:dyDescent="0.2"/>
    <row r="73" spans="3:11" ht="15" customHeight="1" x14ac:dyDescent="0.2"/>
    <row r="74" spans="3:11" ht="15" customHeight="1" x14ac:dyDescent="0.2"/>
    <row r="75" spans="3:11" ht="15" customHeight="1" x14ac:dyDescent="0.2"/>
    <row r="76" spans="3:11" ht="15" customHeight="1" x14ac:dyDescent="0.2"/>
    <row r="77" spans="3:11" ht="15" customHeight="1" x14ac:dyDescent="0.2"/>
    <row r="78" spans="3:11" ht="15" customHeight="1" x14ac:dyDescent="0.2"/>
    <row r="79" spans="3:11" ht="15" customHeight="1" x14ac:dyDescent="0.2"/>
  </sheetData>
  <sheetProtection algorithmName="SHA-512" hashValue="zxKgM1ZbkMnxndzK8oIU86BQMASQhJPeM/T90jeXoOMnafMjifb9po1EVsD3TyeF7z92STKPR4flTrK6PMLFfw==" saltValue="v/QmI2SupMqxZgM5aEM5jg==" spinCount="100000" sheet="1" objects="1" scenarios="1" selectLockedCells="1"/>
  <mergeCells count="9">
    <mergeCell ref="L14:V16"/>
    <mergeCell ref="B8:I8"/>
    <mergeCell ref="B10:K10"/>
    <mergeCell ref="F3:V3"/>
    <mergeCell ref="F2:V2"/>
    <mergeCell ref="L10:P10"/>
    <mergeCell ref="L6:P6"/>
    <mergeCell ref="B6:I6"/>
    <mergeCell ref="L12:P12"/>
  </mergeCells>
  <conditionalFormatting sqref="W10:Y10 W12:Y22 R11:T11">
    <cfRule type="expression" dxfId="13" priority="3">
      <formula>IF($L$10="No",1,0)</formula>
    </cfRule>
  </conditionalFormatting>
  <conditionalFormatting sqref="L6:P6 M8 O8 Q8 L10:P10 L12 L14">
    <cfRule type="containsBlanks" dxfId="12" priority="5">
      <formula>LEN(TRIM(L6))=0</formula>
    </cfRule>
  </conditionalFormatting>
  <conditionalFormatting sqref="F2:V3">
    <cfRule type="cellIs" dxfId="11" priority="1" operator="equal">
      <formula>0</formula>
    </cfRule>
  </conditionalFormatting>
  <dataValidations count="1">
    <dataValidation type="list" allowBlank="1" showInputMessage="1" showErrorMessage="1" sqref="L6 L10 L12">
      <formula1>Yes_NO</formula1>
    </dataValidation>
  </dataValidations>
  <pageMargins left="0.25" right="0.25"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855"/>
  <sheetViews>
    <sheetView showGridLines="0" showRowColHeaders="0" topLeftCell="B1" zoomScaleNormal="100" zoomScaleSheetLayoutView="70" workbookViewId="0">
      <selection activeCell="B8" sqref="B8:G8"/>
    </sheetView>
  </sheetViews>
  <sheetFormatPr defaultRowHeight="15" x14ac:dyDescent="0.25"/>
  <cols>
    <col min="1" max="1" width="2" customWidth="1"/>
    <col min="2" max="2" width="12.5703125" style="335" customWidth="1"/>
    <col min="3" max="3" width="16.5703125" customWidth="1"/>
    <col min="4" max="4" width="9.5703125" customWidth="1"/>
    <col min="5" max="5" width="5.5703125" customWidth="1"/>
    <col min="6" max="6" width="5" customWidth="1"/>
    <col min="7" max="7" width="2.28515625" customWidth="1"/>
    <col min="8" max="8" width="20.85546875" customWidth="1"/>
    <col min="9" max="9" width="10.28515625" customWidth="1"/>
    <col min="10" max="10" width="11.140625" customWidth="1"/>
    <col min="11" max="11" width="6.85546875" bestFit="1" customWidth="1"/>
    <col min="12" max="12" width="14.42578125" customWidth="1"/>
    <col min="13" max="13" width="9.42578125" customWidth="1"/>
    <col min="14" max="16" width="9" customWidth="1"/>
    <col min="17" max="18" width="9" style="9" customWidth="1"/>
    <col min="19" max="19" width="10" bestFit="1" customWidth="1"/>
    <col min="20" max="23" width="9" customWidth="1"/>
    <col min="24" max="24" width="10" customWidth="1"/>
    <col min="25" max="25" width="11.7109375" style="191" customWidth="1"/>
    <col min="26" max="26" width="12.140625" customWidth="1"/>
    <col min="27" max="27" width="9.28515625" customWidth="1"/>
    <col min="28" max="28" width="24.140625" style="14" customWidth="1"/>
    <col min="30" max="30" width="4.85546875" customWidth="1"/>
    <col min="31" max="31" width="4" customWidth="1"/>
    <col min="32" max="32" width="4.85546875" customWidth="1"/>
    <col min="33" max="34" width="4.28515625" customWidth="1"/>
    <col min="35" max="35" width="6.85546875" customWidth="1"/>
    <col min="36" max="36" width="7.42578125" customWidth="1"/>
  </cols>
  <sheetData>
    <row r="1" spans="1:28" s="14" customFormat="1" ht="22.5" customHeight="1" x14ac:dyDescent="0.4">
      <c r="B1" s="40" t="s">
        <v>97</v>
      </c>
      <c r="C1" s="10"/>
      <c r="D1" s="10"/>
      <c r="E1" s="10"/>
      <c r="F1" s="10"/>
      <c r="G1" s="10"/>
      <c r="H1" s="10"/>
      <c r="I1" s="10"/>
      <c r="J1" s="10"/>
      <c r="K1" s="10"/>
      <c r="L1" s="10"/>
      <c r="M1" s="10"/>
      <c r="N1" s="10"/>
      <c r="O1" s="10"/>
      <c r="P1" s="11"/>
      <c r="Q1" s="12"/>
      <c r="R1" s="13"/>
      <c r="S1" s="13"/>
      <c r="T1" s="13"/>
      <c r="U1" s="13"/>
      <c r="V1" s="13"/>
      <c r="W1" s="13"/>
      <c r="X1" s="13"/>
      <c r="Y1" s="147"/>
      <c r="Z1" s="13"/>
    </row>
    <row r="2" spans="1:28" s="14" customFormat="1" ht="15.75" x14ac:dyDescent="0.25">
      <c r="B2" s="95" t="s">
        <v>84</v>
      </c>
      <c r="C2" s="96"/>
      <c r="D2" s="95"/>
      <c r="E2" s="398">
        <f>'Development Summary'!F2</f>
        <v>0</v>
      </c>
      <c r="F2" s="398"/>
      <c r="G2" s="398"/>
      <c r="H2" s="398"/>
      <c r="I2" s="398"/>
      <c r="J2" s="398"/>
      <c r="K2" s="398"/>
      <c r="L2" s="398"/>
      <c r="M2" s="398"/>
      <c r="N2" s="398"/>
      <c r="P2" s="100"/>
      <c r="Q2" s="7"/>
      <c r="R2" s="7"/>
      <c r="S2" s="7"/>
      <c r="T2" s="7"/>
      <c r="U2" s="7"/>
      <c r="V2" s="7"/>
      <c r="W2" s="7"/>
      <c r="X2" s="7"/>
      <c r="Y2" s="147"/>
      <c r="Z2" s="7"/>
    </row>
    <row r="3" spans="1:28" s="14" customFormat="1" ht="15.75" x14ac:dyDescent="0.25">
      <c r="B3" s="97" t="s">
        <v>85</v>
      </c>
      <c r="C3" s="98"/>
      <c r="D3" s="98"/>
      <c r="E3" s="397">
        <f>'Development Summary'!F3</f>
        <v>0</v>
      </c>
      <c r="F3" s="397"/>
      <c r="G3" s="397"/>
      <c r="H3" s="397"/>
      <c r="I3" s="397"/>
      <c r="J3" s="397"/>
      <c r="K3" s="397"/>
      <c r="L3" s="397"/>
      <c r="M3" s="397"/>
      <c r="N3" s="397"/>
      <c r="P3" s="100"/>
      <c r="Q3" s="7"/>
      <c r="R3" s="7"/>
      <c r="S3" s="7"/>
      <c r="T3" s="7"/>
      <c r="U3" s="7"/>
      <c r="V3" s="7"/>
      <c r="W3" s="7"/>
      <c r="X3" s="7"/>
      <c r="Y3" s="147"/>
      <c r="Z3" s="7"/>
    </row>
    <row r="4" spans="1:28" s="14" customFormat="1" ht="3.75" customHeight="1" thickBot="1" x14ac:dyDescent="0.3">
      <c r="B4" s="97"/>
      <c r="C4" s="98"/>
      <c r="D4" s="98"/>
      <c r="E4" s="98"/>
      <c r="F4" s="124"/>
      <c r="G4" s="124"/>
      <c r="H4" s="124"/>
      <c r="I4" s="124"/>
      <c r="J4" s="124"/>
      <c r="K4" s="124"/>
      <c r="L4" s="124"/>
      <c r="M4" s="124"/>
      <c r="N4" s="124"/>
      <c r="O4" s="124"/>
      <c r="P4" s="100"/>
      <c r="Q4" s="7"/>
      <c r="R4" s="7"/>
      <c r="S4" s="7"/>
      <c r="T4" s="7"/>
      <c r="U4" s="7"/>
      <c r="V4" s="7"/>
      <c r="W4" s="7"/>
      <c r="X4" s="7"/>
      <c r="Y4" s="147"/>
      <c r="Z4" s="7"/>
    </row>
    <row r="5" spans="1:28" ht="15" customHeight="1" thickBot="1" x14ac:dyDescent="0.3">
      <c r="A5" s="8"/>
      <c r="B5" s="119" t="s">
        <v>107</v>
      </c>
      <c r="C5" s="120"/>
      <c r="D5" s="120"/>
      <c r="E5" s="120"/>
      <c r="F5" s="120"/>
      <c r="G5" s="120"/>
      <c r="H5" s="120"/>
      <c r="I5" s="120"/>
      <c r="J5" s="120"/>
      <c r="K5" s="120"/>
      <c r="L5" s="120"/>
      <c r="M5" s="120"/>
      <c r="N5" s="120"/>
      <c r="O5" s="120"/>
      <c r="P5" s="120"/>
      <c r="Q5" s="120"/>
      <c r="R5" s="121"/>
      <c r="S5" s="102"/>
      <c r="T5" s="39"/>
      <c r="U5" s="39"/>
      <c r="V5" s="39"/>
      <c r="W5" s="39"/>
      <c r="X5" s="39"/>
      <c r="Y5" s="148"/>
      <c r="Z5" s="39"/>
      <c r="AA5" s="14"/>
      <c r="AB5"/>
    </row>
    <row r="6" spans="1:28" s="23" customFormat="1" ht="15" customHeight="1" thickBot="1" x14ac:dyDescent="0.3">
      <c r="A6" s="30"/>
      <c r="B6" s="134"/>
      <c r="C6" s="135" t="s">
        <v>108</v>
      </c>
      <c r="D6" s="129">
        <f>COUNTIF(B8:B12,"*")</f>
        <v>0</v>
      </c>
      <c r="E6" s="136"/>
      <c r="F6" s="136"/>
      <c r="G6" s="136"/>
      <c r="H6" s="136"/>
      <c r="I6" s="136"/>
      <c r="J6" s="136"/>
      <c r="K6" s="140" t="s">
        <v>102</v>
      </c>
      <c r="L6" s="137">
        <f>SUM(L8:L12)</f>
        <v>0</v>
      </c>
      <c r="M6" s="137">
        <f t="shared" ref="M6:N6" si="0">SUM(M8:M12)</f>
        <v>0</v>
      </c>
      <c r="N6" s="137">
        <f t="shared" si="0"/>
        <v>0</v>
      </c>
      <c r="O6" s="138"/>
      <c r="P6" s="136"/>
      <c r="Q6" s="136"/>
      <c r="R6" s="139"/>
      <c r="S6" s="25"/>
      <c r="T6" s="25"/>
      <c r="U6" s="25"/>
      <c r="V6" s="25"/>
      <c r="W6" s="25"/>
      <c r="X6" s="25"/>
      <c r="Y6" s="147"/>
      <c r="Z6" s="25"/>
      <c r="AA6" s="1"/>
    </row>
    <row r="7" spans="1:28" s="28" customFormat="1" ht="40.5" thickTop="1" thickBot="1" x14ac:dyDescent="0.3">
      <c r="B7" s="403" t="s">
        <v>16</v>
      </c>
      <c r="C7" s="404"/>
      <c r="D7" s="404"/>
      <c r="E7" s="404"/>
      <c r="F7" s="404"/>
      <c r="G7" s="404"/>
      <c r="H7" s="172" t="s">
        <v>32</v>
      </c>
      <c r="I7" s="172" t="s">
        <v>33</v>
      </c>
      <c r="J7" s="206" t="s">
        <v>38</v>
      </c>
      <c r="K7" s="169" t="s">
        <v>117</v>
      </c>
      <c r="L7" s="173" t="s">
        <v>40</v>
      </c>
      <c r="M7" s="173" t="s">
        <v>167</v>
      </c>
      <c r="N7" s="174" t="s">
        <v>168</v>
      </c>
      <c r="O7" s="404" t="s">
        <v>39</v>
      </c>
      <c r="P7" s="404"/>
      <c r="Q7" s="404"/>
      <c r="R7" s="409"/>
      <c r="S7" s="18"/>
      <c r="T7" s="18"/>
      <c r="U7" s="118"/>
      <c r="V7" s="118"/>
      <c r="W7" s="118"/>
      <c r="X7" s="118"/>
      <c r="Y7" s="147"/>
      <c r="Z7" s="2"/>
      <c r="AA7" s="2"/>
    </row>
    <row r="8" spans="1:28" s="28" customFormat="1" ht="13.5" customHeight="1" x14ac:dyDescent="0.25">
      <c r="B8" s="401"/>
      <c r="C8" s="402"/>
      <c r="D8" s="402"/>
      <c r="E8" s="402"/>
      <c r="F8" s="402"/>
      <c r="G8" s="402"/>
      <c r="H8" s="212"/>
      <c r="I8" s="213"/>
      <c r="J8" s="214"/>
      <c r="K8" s="212"/>
      <c r="L8" s="215"/>
      <c r="M8" s="215"/>
      <c r="N8" s="188">
        <f>SUM(L8:M8)</f>
        <v>0</v>
      </c>
      <c r="O8" s="418"/>
      <c r="P8" s="418"/>
      <c r="Q8" s="418"/>
      <c r="R8" s="419"/>
      <c r="S8" s="18"/>
      <c r="T8" s="18"/>
      <c r="U8" s="118"/>
      <c r="V8" s="118"/>
      <c r="W8" s="118"/>
      <c r="X8" s="118"/>
      <c r="Y8" s="147"/>
      <c r="Z8" s="2"/>
      <c r="AA8" s="2"/>
    </row>
    <row r="9" spans="1:28" s="28" customFormat="1" ht="13.5" customHeight="1" x14ac:dyDescent="0.25">
      <c r="B9" s="399"/>
      <c r="C9" s="400"/>
      <c r="D9" s="400"/>
      <c r="E9" s="400"/>
      <c r="F9" s="400"/>
      <c r="G9" s="400"/>
      <c r="H9" s="216"/>
      <c r="I9" s="217"/>
      <c r="J9" s="218"/>
      <c r="K9" s="216"/>
      <c r="L9" s="219"/>
      <c r="M9" s="219"/>
      <c r="N9" s="189">
        <f t="shared" ref="N9:N10" si="1">SUM(L9:M9)</f>
        <v>0</v>
      </c>
      <c r="O9" s="420"/>
      <c r="P9" s="420"/>
      <c r="Q9" s="420"/>
      <c r="R9" s="421"/>
      <c r="S9" s="18"/>
      <c r="T9" s="18"/>
      <c r="U9" s="118"/>
      <c r="V9" s="118"/>
      <c r="W9" s="118"/>
      <c r="X9" s="118"/>
      <c r="Y9" s="147"/>
      <c r="Z9" s="2"/>
      <c r="AA9" s="2"/>
    </row>
    <row r="10" spans="1:28" s="28" customFormat="1" ht="13.5" customHeight="1" x14ac:dyDescent="0.25">
      <c r="B10" s="399"/>
      <c r="C10" s="400"/>
      <c r="D10" s="400"/>
      <c r="E10" s="400"/>
      <c r="F10" s="400"/>
      <c r="G10" s="400"/>
      <c r="H10" s="216"/>
      <c r="I10" s="217"/>
      <c r="J10" s="218"/>
      <c r="K10" s="216"/>
      <c r="L10" s="219"/>
      <c r="M10" s="219"/>
      <c r="N10" s="189">
        <f t="shared" si="1"/>
        <v>0</v>
      </c>
      <c r="O10" s="420"/>
      <c r="P10" s="420"/>
      <c r="Q10" s="420"/>
      <c r="R10" s="421"/>
      <c r="S10" s="18"/>
      <c r="T10" s="18"/>
      <c r="U10" s="118"/>
      <c r="V10" s="118"/>
      <c r="W10" s="118"/>
      <c r="X10" s="118"/>
      <c r="Y10" s="147"/>
      <c r="Z10" s="2"/>
      <c r="AA10" s="2"/>
    </row>
    <row r="11" spans="1:28" s="28" customFormat="1" ht="13.5" customHeight="1" x14ac:dyDescent="0.25">
      <c r="B11" s="399"/>
      <c r="C11" s="400"/>
      <c r="D11" s="400"/>
      <c r="E11" s="400"/>
      <c r="F11" s="400"/>
      <c r="G11" s="400"/>
      <c r="H11" s="216"/>
      <c r="I11" s="217"/>
      <c r="J11" s="218"/>
      <c r="K11" s="216"/>
      <c r="L11" s="219"/>
      <c r="M11" s="219"/>
      <c r="N11" s="189">
        <f t="shared" ref="N11:N12" si="2">SUM(L11:M11)</f>
        <v>0</v>
      </c>
      <c r="O11" s="420"/>
      <c r="P11" s="420"/>
      <c r="Q11" s="420"/>
      <c r="R11" s="421"/>
      <c r="S11" s="18"/>
      <c r="T11" s="18"/>
      <c r="U11" s="118"/>
      <c r="V11" s="118"/>
      <c r="W11" s="118"/>
      <c r="X11" s="118"/>
      <c r="Y11" s="147"/>
      <c r="Z11" s="2"/>
      <c r="AA11" s="2"/>
    </row>
    <row r="12" spans="1:28" s="8" customFormat="1" ht="13.5" customHeight="1" thickBot="1" x14ac:dyDescent="0.3">
      <c r="B12" s="405"/>
      <c r="C12" s="406"/>
      <c r="D12" s="406"/>
      <c r="E12" s="406"/>
      <c r="F12" s="406"/>
      <c r="G12" s="406"/>
      <c r="H12" s="220"/>
      <c r="I12" s="221"/>
      <c r="J12" s="222"/>
      <c r="K12" s="220"/>
      <c r="L12" s="223"/>
      <c r="M12" s="223"/>
      <c r="N12" s="190">
        <f t="shared" si="2"/>
        <v>0</v>
      </c>
      <c r="O12" s="422"/>
      <c r="P12" s="422"/>
      <c r="Q12" s="422"/>
      <c r="R12" s="423"/>
      <c r="S12" s="18"/>
      <c r="T12" s="18"/>
      <c r="U12" s="5"/>
      <c r="V12" s="5"/>
      <c r="W12" s="5"/>
      <c r="X12" s="5"/>
      <c r="Y12" s="147"/>
      <c r="Z12" s="2"/>
      <c r="AA12" s="4"/>
    </row>
    <row r="13" spans="1:28" ht="3.75" customHeight="1" thickBot="1" x14ac:dyDescent="0.3">
      <c r="B13"/>
      <c r="O13" t="s">
        <v>112</v>
      </c>
    </row>
    <row r="14" spans="1:28" s="3" customFormat="1" x14ac:dyDescent="0.25">
      <c r="B14" s="119" t="s">
        <v>35</v>
      </c>
      <c r="C14" s="120"/>
      <c r="D14" s="120"/>
      <c r="E14" s="120"/>
      <c r="F14" s="120"/>
      <c r="G14" s="120"/>
      <c r="H14" s="120"/>
      <c r="I14" s="120"/>
      <c r="J14" s="120"/>
      <c r="K14" s="120"/>
      <c r="L14" s="120"/>
      <c r="M14" s="120"/>
      <c r="N14" s="120"/>
      <c r="O14" s="120"/>
      <c r="P14" s="120"/>
      <c r="Q14" s="120"/>
      <c r="R14" s="120"/>
      <c r="S14" s="120"/>
      <c r="T14" s="120"/>
      <c r="U14" s="120"/>
      <c r="V14" s="120"/>
      <c r="W14" s="120"/>
      <c r="X14" s="120"/>
      <c r="Y14" s="149"/>
      <c r="Z14" s="207"/>
      <c r="AA14" s="15"/>
    </row>
    <row r="15" spans="1:28" s="116" customFormat="1" ht="15" customHeight="1" thickBot="1" x14ac:dyDescent="0.25">
      <c r="B15" s="133" t="s">
        <v>109</v>
      </c>
      <c r="C15" s="129">
        <f>COUNTIF(B18:B800,"*")</f>
        <v>0</v>
      </c>
      <c r="D15" s="130"/>
      <c r="E15" s="130"/>
      <c r="F15" s="130"/>
      <c r="G15" s="131"/>
      <c r="H15" s="130"/>
      <c r="I15" s="130"/>
      <c r="J15" s="130"/>
      <c r="K15" s="130"/>
      <c r="L15" s="130" t="s">
        <v>101</v>
      </c>
      <c r="M15" s="132">
        <f>SUM(M18:M800)</f>
        <v>0</v>
      </c>
      <c r="N15" s="141">
        <f>SUM(N18:N800)</f>
        <v>0</v>
      </c>
      <c r="O15" s="153">
        <f t="shared" ref="O15:R15" si="3">SUM(O18:O800)</f>
        <v>0</v>
      </c>
      <c r="P15" s="150">
        <f t="shared" si="3"/>
        <v>0</v>
      </c>
      <c r="Q15" s="150">
        <f t="shared" si="3"/>
        <v>0</v>
      </c>
      <c r="R15" s="150">
        <f t="shared" si="3"/>
        <v>0</v>
      </c>
      <c r="S15" s="150">
        <f>SUM(S18:S800)</f>
        <v>0</v>
      </c>
      <c r="T15" s="154"/>
      <c r="U15" s="151">
        <f>SUM(U18:U800)</f>
        <v>0</v>
      </c>
      <c r="V15" s="145">
        <f t="shared" ref="V15:X15" si="4">SUM(V18:V800)</f>
        <v>0</v>
      </c>
      <c r="W15" s="145">
        <f t="shared" si="4"/>
        <v>0</v>
      </c>
      <c r="X15" s="145">
        <f t="shared" si="4"/>
        <v>0</v>
      </c>
      <c r="Y15" s="152"/>
      <c r="Z15" s="416" t="s">
        <v>106</v>
      </c>
    </row>
    <row r="16" spans="1:28" s="146" customFormat="1" ht="15" customHeight="1" thickTop="1" thickBot="1" x14ac:dyDescent="0.25">
      <c r="B16" s="204" t="s">
        <v>103</v>
      </c>
      <c r="C16" s="205"/>
      <c r="D16" s="205"/>
      <c r="E16" s="205"/>
      <c r="F16" s="205"/>
      <c r="G16" s="205"/>
      <c r="H16" s="205"/>
      <c r="I16" s="205"/>
      <c r="J16" s="205"/>
      <c r="K16" s="205"/>
      <c r="L16" s="205"/>
      <c r="M16" s="205"/>
      <c r="N16" s="205"/>
      <c r="O16" s="410" t="s">
        <v>104</v>
      </c>
      <c r="P16" s="411"/>
      <c r="Q16" s="411"/>
      <c r="R16" s="411"/>
      <c r="S16" s="411"/>
      <c r="T16" s="412"/>
      <c r="U16" s="413" t="s">
        <v>105</v>
      </c>
      <c r="V16" s="414"/>
      <c r="W16" s="414"/>
      <c r="X16" s="414"/>
      <c r="Y16" s="415"/>
      <c r="Z16" s="416"/>
    </row>
    <row r="17" spans="1:26" s="116" customFormat="1" ht="36.75" customHeight="1" thickBot="1" x14ac:dyDescent="0.25">
      <c r="A17" s="115"/>
      <c r="B17" s="168" t="s">
        <v>21</v>
      </c>
      <c r="C17" s="407" t="s">
        <v>16</v>
      </c>
      <c r="D17" s="407"/>
      <c r="E17" s="407"/>
      <c r="F17" s="407"/>
      <c r="G17" s="407"/>
      <c r="H17" s="169" t="s">
        <v>32</v>
      </c>
      <c r="I17" s="169" t="s">
        <v>33</v>
      </c>
      <c r="J17" s="169" t="s">
        <v>38</v>
      </c>
      <c r="K17" s="169" t="s">
        <v>117</v>
      </c>
      <c r="L17" s="169" t="s">
        <v>63</v>
      </c>
      <c r="M17" s="170" t="s">
        <v>17</v>
      </c>
      <c r="N17" s="171" t="s">
        <v>169</v>
      </c>
      <c r="O17" s="166" t="s">
        <v>170</v>
      </c>
      <c r="P17" s="165" t="s">
        <v>93</v>
      </c>
      <c r="Q17" s="165" t="s">
        <v>41</v>
      </c>
      <c r="R17" s="142" t="s">
        <v>171</v>
      </c>
      <c r="S17" s="117" t="s">
        <v>172</v>
      </c>
      <c r="T17" s="167" t="s">
        <v>23</v>
      </c>
      <c r="U17" s="164" t="s">
        <v>18</v>
      </c>
      <c r="V17" s="165" t="s">
        <v>19</v>
      </c>
      <c r="W17" s="165" t="s">
        <v>37</v>
      </c>
      <c r="X17" s="117" t="s">
        <v>36</v>
      </c>
      <c r="Y17" s="167" t="s">
        <v>22</v>
      </c>
      <c r="Z17" s="417"/>
    </row>
    <row r="18" spans="1:26" s="23" customFormat="1" x14ac:dyDescent="0.25">
      <c r="B18" s="333"/>
      <c r="C18" s="408"/>
      <c r="D18" s="408"/>
      <c r="E18" s="408"/>
      <c r="F18" s="408"/>
      <c r="G18" s="408"/>
      <c r="H18" s="224"/>
      <c r="I18" s="224"/>
      <c r="J18" s="224"/>
      <c r="K18" s="224"/>
      <c r="L18" s="224"/>
      <c r="M18" s="225"/>
      <c r="N18" s="226"/>
      <c r="O18" s="155">
        <f>SUMIFS('Unit Detail'!$H$8:$H$400,'Unit Detail'!$D$8:$D$400,'Building Detail'!$B18,'Unit Detail'!$Z$8:$Z$400,1)</f>
        <v>0</v>
      </c>
      <c r="P18" s="143">
        <f>SUMIFS('Unit Detail'!$H$8:$H$400,'Unit Detail'!$D$8:$D$400,'Building Detail'!$B18,'Unit Detail'!$Z$8:$Z$400,3)</f>
        <v>0</v>
      </c>
      <c r="Q18" s="178">
        <f>SUMIFS('Unit Detail'!$H$8:$H$400,'Unit Detail'!$D$8:$D$400,'Building Detail'!$B18,'Unit Detail'!$Z$8:$Z$400,2)</f>
        <v>0</v>
      </c>
      <c r="R18" s="181">
        <f>SUMIF('Unit Detail'!$D$8:$D$400,$B18,'Unit Detail'!$H$8:$H$400)</f>
        <v>0</v>
      </c>
      <c r="S18" s="182">
        <f>SUM(M18,N18,R18)</f>
        <v>0</v>
      </c>
      <c r="T18" s="159" t="str">
        <f t="shared" ref="T18:T19" si="5">IF(B18="","",IF($P$15=0,1,O18/R18))</f>
        <v/>
      </c>
      <c r="U18" s="160">
        <f>COUNTIFS('Unit Detail'!$Z$8:$Z$400,"1",'Unit Detail'!$D$8:$D$400,'Building Detail'!$B18)</f>
        <v>0</v>
      </c>
      <c r="V18" s="161">
        <f>COUNTIFS('Unit Detail'!$Z$8:$Z$400,"3",'Unit Detail'!$D$8:$D$400,'Building Detail'!$B18)</f>
        <v>0</v>
      </c>
      <c r="W18" s="161">
        <f>COUNTIFS('Unit Detail'!$Z$8:$Z$400,"2",'Unit Detail'!$D$8:$D$400,'Building Detail'!$B18)</f>
        <v>0</v>
      </c>
      <c r="X18" s="175">
        <f>SUM(U18:W18)</f>
        <v>0</v>
      </c>
      <c r="Y18" s="158" t="str">
        <f>IF(B18="","",IF($P$15=0,1,U18/X18))</f>
        <v/>
      </c>
      <c r="Z18" s="337" t="str">
        <f t="shared" ref="Z18:Z81" si="6">IF(Y18&lt;T18,Y18,T18)</f>
        <v/>
      </c>
    </row>
    <row r="19" spans="1:26" s="23" customFormat="1" ht="13.5" customHeight="1" x14ac:dyDescent="0.25">
      <c r="B19" s="334"/>
      <c r="C19" s="396"/>
      <c r="D19" s="396"/>
      <c r="E19" s="396"/>
      <c r="F19" s="396"/>
      <c r="G19" s="396"/>
      <c r="H19" s="227"/>
      <c r="I19" s="227"/>
      <c r="J19" s="227"/>
      <c r="K19" s="227"/>
      <c r="L19" s="227"/>
      <c r="M19" s="228"/>
      <c r="N19" s="229"/>
      <c r="O19" s="156">
        <f>SUMIFS('Unit Detail'!$H$8:$H$400,'Unit Detail'!$D$8:$D$400,'Building Detail'!$B19,'Unit Detail'!$Z$8:$Z$400,1)</f>
        <v>0</v>
      </c>
      <c r="P19" s="144">
        <f>SUMIFS('Unit Detail'!$H$8:$H$400,'Unit Detail'!$D$8:$D$400,'Building Detail'!$B19,'Unit Detail'!$Z$8:$Z$400,3)</f>
        <v>0</v>
      </c>
      <c r="Q19" s="179">
        <f>SUMIFS('Unit Detail'!$H$8:$H$400,'Unit Detail'!$D$8:$D$400,'Building Detail'!$B19,'Unit Detail'!$Z$8:$Z$400,2)</f>
        <v>0</v>
      </c>
      <c r="R19" s="183">
        <f>SUMIF('Unit Detail'!$D$8:$D$400,$B19,'Unit Detail'!$H$8:$H$400)</f>
        <v>0</v>
      </c>
      <c r="S19" s="184">
        <f t="shared" ref="S19:S82" si="7">SUM(M19,N19,R19)</f>
        <v>0</v>
      </c>
      <c r="T19" s="159" t="str">
        <f t="shared" si="5"/>
        <v/>
      </c>
      <c r="U19" s="162">
        <f>COUNTIFS('Unit Detail'!$Z$8:$Z$400,"1",'Unit Detail'!$D$8:$D$400,'Building Detail'!$B19)</f>
        <v>0</v>
      </c>
      <c r="V19" s="163">
        <f>COUNTIFS('Unit Detail'!$Z$8:$Z$400,"3",'Unit Detail'!$D$8:$D$400,'Building Detail'!$B19)</f>
        <v>0</v>
      </c>
      <c r="W19" s="163">
        <f>COUNTIFS('Unit Detail'!$Z$8:$Z$400,"2",'Unit Detail'!$D$8:$D$400,'Building Detail'!$B19)</f>
        <v>0</v>
      </c>
      <c r="X19" s="176">
        <f t="shared" ref="X19:X82" si="8">SUM(U19:W19)</f>
        <v>0</v>
      </c>
      <c r="Y19" s="159" t="str">
        <f t="shared" ref="Y19:Y82" si="9">IF(B19="","",IF($P$15=0,1,U19/X19))</f>
        <v/>
      </c>
      <c r="Z19" s="338" t="str">
        <f t="shared" si="6"/>
        <v/>
      </c>
    </row>
    <row r="20" spans="1:26" s="23" customFormat="1" ht="13.5" customHeight="1" x14ac:dyDescent="0.25">
      <c r="B20" s="334"/>
      <c r="C20" s="396"/>
      <c r="D20" s="396"/>
      <c r="E20" s="396"/>
      <c r="F20" s="396"/>
      <c r="G20" s="396"/>
      <c r="H20" s="227"/>
      <c r="I20" s="227"/>
      <c r="J20" s="227"/>
      <c r="K20" s="227"/>
      <c r="L20" s="227"/>
      <c r="M20" s="228"/>
      <c r="N20" s="229"/>
      <c r="O20" s="156">
        <f>SUMIFS('Unit Detail'!$H$8:$H$400,'Unit Detail'!$D$8:$D$400,'Building Detail'!$B20,'Unit Detail'!$Z$8:$Z$400,1)</f>
        <v>0</v>
      </c>
      <c r="P20" s="144">
        <f>SUMIFS('Unit Detail'!$H$8:$H$400,'Unit Detail'!$D$8:$D$400,'Building Detail'!$B20,'Unit Detail'!$Z$8:$Z$400,3)</f>
        <v>0</v>
      </c>
      <c r="Q20" s="179">
        <f>SUMIFS('Unit Detail'!$H$8:$H$400,'Unit Detail'!$D$8:$D$400,'Building Detail'!$B20,'Unit Detail'!$Z$8:$Z$400,2)</f>
        <v>0</v>
      </c>
      <c r="R20" s="183">
        <f>SUMIF('Unit Detail'!$D$8:$D$400,$B20,'Unit Detail'!$H$8:$H$400)</f>
        <v>0</v>
      </c>
      <c r="S20" s="184">
        <f t="shared" si="7"/>
        <v>0</v>
      </c>
      <c r="T20" s="159" t="str">
        <f>IF(B20="","",IF($P$15=0,1,O20/R20))</f>
        <v/>
      </c>
      <c r="U20" s="162">
        <f>COUNTIFS('Unit Detail'!$Z$8:$Z$400,"1",'Unit Detail'!$D$8:$D$400,'Building Detail'!$B20)</f>
        <v>0</v>
      </c>
      <c r="V20" s="163">
        <f>COUNTIFS('Unit Detail'!$Z$8:$Z$400,"3",'Unit Detail'!$D$8:$D$400,'Building Detail'!$B20)</f>
        <v>0</v>
      </c>
      <c r="W20" s="163">
        <f>COUNTIFS('Unit Detail'!$Z$8:$Z$400,"2",'Unit Detail'!$D$8:$D$400,'Building Detail'!$B20)</f>
        <v>0</v>
      </c>
      <c r="X20" s="176">
        <f t="shared" si="8"/>
        <v>0</v>
      </c>
      <c r="Y20" s="159" t="str">
        <f t="shared" si="9"/>
        <v/>
      </c>
      <c r="Z20" s="338" t="str">
        <f t="shared" si="6"/>
        <v/>
      </c>
    </row>
    <row r="21" spans="1:26" s="23" customFormat="1" ht="13.5" customHeight="1" x14ac:dyDescent="0.25">
      <c r="B21" s="334"/>
      <c r="C21" s="396"/>
      <c r="D21" s="396"/>
      <c r="E21" s="396"/>
      <c r="F21" s="396"/>
      <c r="G21" s="396"/>
      <c r="H21" s="276"/>
      <c r="I21" s="276"/>
      <c r="J21" s="276"/>
      <c r="K21" s="276"/>
      <c r="L21" s="276"/>
      <c r="M21" s="228"/>
      <c r="N21" s="229"/>
      <c r="O21" s="156">
        <f>SUMIFS('Unit Detail'!$H$8:$H$400,'Unit Detail'!$D$8:$D$400,'Building Detail'!$B21,'Unit Detail'!$Z$8:$Z$400,1)</f>
        <v>0</v>
      </c>
      <c r="P21" s="144">
        <f>SUMIFS('Unit Detail'!$H$8:$H$400,'Unit Detail'!$D$8:$D$400,'Building Detail'!$B21,'Unit Detail'!$Z$8:$Z$400,3)</f>
        <v>0</v>
      </c>
      <c r="Q21" s="179">
        <f>SUMIFS('Unit Detail'!$H$8:$H$400,'Unit Detail'!$D$8:$D$400,'Building Detail'!$B21,'Unit Detail'!$Z$8:$Z$400,2)</f>
        <v>0</v>
      </c>
      <c r="R21" s="183">
        <f>SUMIF('Unit Detail'!$D$8:$D$400,$B21,'Unit Detail'!$H$8:$H$400)</f>
        <v>0</v>
      </c>
      <c r="S21" s="184">
        <f t="shared" si="7"/>
        <v>0</v>
      </c>
      <c r="T21" s="159" t="str">
        <f t="shared" ref="T21:T84" si="10">IF(B21="","",IF($P$15=0,1,O21/R21))</f>
        <v/>
      </c>
      <c r="U21" s="162">
        <f>COUNTIFS('Unit Detail'!$Z$8:$Z$400,"1",'Unit Detail'!$D$8:$D$400,'Building Detail'!$B21)</f>
        <v>0</v>
      </c>
      <c r="V21" s="163">
        <f>COUNTIFS('Unit Detail'!$Z$8:$Z$400,"3",'Unit Detail'!$D$8:$D$400,'Building Detail'!$B21)</f>
        <v>0</v>
      </c>
      <c r="W21" s="163">
        <f>COUNTIFS('Unit Detail'!$Z$8:$Z$400,"2",'Unit Detail'!$D$8:$D$400,'Building Detail'!$B21)</f>
        <v>0</v>
      </c>
      <c r="X21" s="176">
        <f t="shared" si="8"/>
        <v>0</v>
      </c>
      <c r="Y21" s="159" t="str">
        <f t="shared" si="9"/>
        <v/>
      </c>
      <c r="Z21" s="338" t="str">
        <f t="shared" si="6"/>
        <v/>
      </c>
    </row>
    <row r="22" spans="1:26" s="23" customFormat="1" ht="13.5" customHeight="1" x14ac:dyDescent="0.25">
      <c r="B22" s="334"/>
      <c r="C22" s="396"/>
      <c r="D22" s="396"/>
      <c r="E22" s="396"/>
      <c r="F22" s="396"/>
      <c r="G22" s="396"/>
      <c r="H22" s="276"/>
      <c r="I22" s="276"/>
      <c r="J22" s="276"/>
      <c r="K22" s="276"/>
      <c r="L22" s="276"/>
      <c r="M22" s="228"/>
      <c r="N22" s="229"/>
      <c r="O22" s="156">
        <f>SUMIFS('Unit Detail'!$H$8:$H$400,'Unit Detail'!$D$8:$D$400,'Building Detail'!$B22,'Unit Detail'!$Z$8:$Z$400,1)</f>
        <v>0</v>
      </c>
      <c r="P22" s="144">
        <f>SUMIFS('Unit Detail'!$H$8:$H$400,'Unit Detail'!$D$8:$D$400,'Building Detail'!$B22,'Unit Detail'!$Z$8:$Z$400,3)</f>
        <v>0</v>
      </c>
      <c r="Q22" s="179">
        <f>SUMIFS('Unit Detail'!$H$8:$H$400,'Unit Detail'!$D$8:$D$400,'Building Detail'!$B22,'Unit Detail'!$Z$8:$Z$400,2)</f>
        <v>0</v>
      </c>
      <c r="R22" s="183">
        <f>SUMIF('Unit Detail'!$D$8:$D$400,$B22,'Unit Detail'!$H$8:$H$400)</f>
        <v>0</v>
      </c>
      <c r="S22" s="184">
        <f t="shared" si="7"/>
        <v>0</v>
      </c>
      <c r="T22" s="159" t="str">
        <f t="shared" si="10"/>
        <v/>
      </c>
      <c r="U22" s="162">
        <f>COUNTIFS('Unit Detail'!$Z$8:$Z$400,"1",'Unit Detail'!$D$8:$D$400,'Building Detail'!$B22)</f>
        <v>0</v>
      </c>
      <c r="V22" s="163">
        <f>COUNTIFS('Unit Detail'!$Z$8:$Z$400,"3",'Unit Detail'!$D$8:$D$400,'Building Detail'!$B22)</f>
        <v>0</v>
      </c>
      <c r="W22" s="163">
        <f>COUNTIFS('Unit Detail'!$Z$8:$Z$400,"2",'Unit Detail'!$D$8:$D$400,'Building Detail'!$B22)</f>
        <v>0</v>
      </c>
      <c r="X22" s="176">
        <f t="shared" si="8"/>
        <v>0</v>
      </c>
      <c r="Y22" s="159" t="str">
        <f t="shared" si="9"/>
        <v/>
      </c>
      <c r="Z22" s="338" t="str">
        <f t="shared" si="6"/>
        <v/>
      </c>
    </row>
    <row r="23" spans="1:26" s="23" customFormat="1" ht="13.5" customHeight="1" x14ac:dyDescent="0.25">
      <c r="B23" s="334"/>
      <c r="C23" s="396"/>
      <c r="D23" s="396"/>
      <c r="E23" s="396"/>
      <c r="F23" s="396"/>
      <c r="G23" s="396"/>
      <c r="H23" s="276"/>
      <c r="I23" s="276"/>
      <c r="J23" s="276"/>
      <c r="K23" s="276"/>
      <c r="L23" s="276"/>
      <c r="M23" s="228"/>
      <c r="N23" s="229"/>
      <c r="O23" s="156">
        <f>SUMIFS('Unit Detail'!$H$8:$H$400,'Unit Detail'!$D$8:$D$400,'Building Detail'!$B23,'Unit Detail'!$Z$8:$Z$400,1)</f>
        <v>0</v>
      </c>
      <c r="P23" s="144">
        <f>SUMIFS('Unit Detail'!$H$8:$H$400,'Unit Detail'!$D$8:$D$400,'Building Detail'!$B23,'Unit Detail'!$Z$8:$Z$400,3)</f>
        <v>0</v>
      </c>
      <c r="Q23" s="179">
        <f>SUMIFS('Unit Detail'!$H$8:$H$400,'Unit Detail'!$D$8:$D$400,'Building Detail'!$B23,'Unit Detail'!$Z$8:$Z$400,2)</f>
        <v>0</v>
      </c>
      <c r="R23" s="183">
        <f>SUMIF('Unit Detail'!$D$8:$D$400,$B23,'Unit Detail'!$H$8:$H$400)</f>
        <v>0</v>
      </c>
      <c r="S23" s="184">
        <f t="shared" si="7"/>
        <v>0</v>
      </c>
      <c r="T23" s="159" t="str">
        <f t="shared" si="10"/>
        <v/>
      </c>
      <c r="U23" s="162">
        <f>COUNTIFS('Unit Detail'!$Z$8:$Z$400,"1",'Unit Detail'!$D$8:$D$400,'Building Detail'!$B23)</f>
        <v>0</v>
      </c>
      <c r="V23" s="163">
        <f>COUNTIFS('Unit Detail'!$Z$8:$Z$400,"3",'Unit Detail'!$D$8:$D$400,'Building Detail'!$B23)</f>
        <v>0</v>
      </c>
      <c r="W23" s="163">
        <f>COUNTIFS('Unit Detail'!$Z$8:$Z$400,"2",'Unit Detail'!$D$8:$D$400,'Building Detail'!$B23)</f>
        <v>0</v>
      </c>
      <c r="X23" s="176">
        <f t="shared" si="8"/>
        <v>0</v>
      </c>
      <c r="Y23" s="159" t="str">
        <f t="shared" si="9"/>
        <v/>
      </c>
      <c r="Z23" s="338" t="str">
        <f t="shared" si="6"/>
        <v/>
      </c>
    </row>
    <row r="24" spans="1:26" s="23" customFormat="1" ht="13.5" customHeight="1" x14ac:dyDescent="0.25">
      <c r="B24" s="334"/>
      <c r="C24" s="396"/>
      <c r="D24" s="396"/>
      <c r="E24" s="396"/>
      <c r="F24" s="396"/>
      <c r="G24" s="396"/>
      <c r="H24" s="227"/>
      <c r="I24" s="227"/>
      <c r="J24" s="227"/>
      <c r="K24" s="227"/>
      <c r="L24" s="227"/>
      <c r="M24" s="228"/>
      <c r="N24" s="229"/>
      <c r="O24" s="156">
        <f>SUMIFS('Unit Detail'!$H$8:$H$400,'Unit Detail'!$D$8:$D$400,'Building Detail'!$B24,'Unit Detail'!$Z$8:$Z$400,1)</f>
        <v>0</v>
      </c>
      <c r="P24" s="144">
        <f>SUMIFS('Unit Detail'!$H$8:$H$400,'Unit Detail'!$D$8:$D$400,'Building Detail'!$B24,'Unit Detail'!$Z$8:$Z$400,3)</f>
        <v>0</v>
      </c>
      <c r="Q24" s="179">
        <f>SUMIFS('Unit Detail'!$H$8:$H$400,'Unit Detail'!$D$8:$D$400,'Building Detail'!$B24,'Unit Detail'!$Z$8:$Z$400,2)</f>
        <v>0</v>
      </c>
      <c r="R24" s="183">
        <f>SUMIF('Unit Detail'!$D$8:$D$400,$B24,'Unit Detail'!$H$8:$H$400)</f>
        <v>0</v>
      </c>
      <c r="S24" s="184">
        <f t="shared" si="7"/>
        <v>0</v>
      </c>
      <c r="T24" s="159" t="str">
        <f t="shared" si="10"/>
        <v/>
      </c>
      <c r="U24" s="162">
        <f>COUNTIFS('Unit Detail'!$Z$8:$Z$400,"1",'Unit Detail'!$D$8:$D$400,'Building Detail'!$B24)</f>
        <v>0</v>
      </c>
      <c r="V24" s="163">
        <f>COUNTIFS('Unit Detail'!$Z$8:$Z$400,"3",'Unit Detail'!$D$8:$D$400,'Building Detail'!$B24)</f>
        <v>0</v>
      </c>
      <c r="W24" s="163">
        <f>COUNTIFS('Unit Detail'!$Z$8:$Z$400,"2",'Unit Detail'!$D$8:$D$400,'Building Detail'!$B24)</f>
        <v>0</v>
      </c>
      <c r="X24" s="176">
        <f t="shared" si="8"/>
        <v>0</v>
      </c>
      <c r="Y24" s="159" t="str">
        <f t="shared" si="9"/>
        <v/>
      </c>
      <c r="Z24" s="338" t="str">
        <f t="shared" si="6"/>
        <v/>
      </c>
    </row>
    <row r="25" spans="1:26" s="23" customFormat="1" ht="13.5" customHeight="1" x14ac:dyDescent="0.25">
      <c r="B25" s="334"/>
      <c r="C25" s="396"/>
      <c r="D25" s="396"/>
      <c r="E25" s="396"/>
      <c r="F25" s="396"/>
      <c r="G25" s="396"/>
      <c r="H25" s="227"/>
      <c r="I25" s="227"/>
      <c r="J25" s="227"/>
      <c r="K25" s="227"/>
      <c r="L25" s="227"/>
      <c r="M25" s="228"/>
      <c r="N25" s="229"/>
      <c r="O25" s="156">
        <f>SUMIFS('Unit Detail'!$H$8:$H$400,'Unit Detail'!$D$8:$D$400,'Building Detail'!$B25,'Unit Detail'!$Z$8:$Z$400,1)</f>
        <v>0</v>
      </c>
      <c r="P25" s="144">
        <f>SUMIFS('Unit Detail'!$H$8:$H$400,'Unit Detail'!$D$8:$D$400,'Building Detail'!$B25,'Unit Detail'!$Z$8:$Z$400,3)</f>
        <v>0</v>
      </c>
      <c r="Q25" s="179">
        <f>SUMIFS('Unit Detail'!$H$8:$H$400,'Unit Detail'!$D$8:$D$400,'Building Detail'!$B25,'Unit Detail'!$Z$8:$Z$400,2)</f>
        <v>0</v>
      </c>
      <c r="R25" s="183">
        <f>SUMIF('Unit Detail'!$D$8:$D$400,$B25,'Unit Detail'!$H$8:$H$400)</f>
        <v>0</v>
      </c>
      <c r="S25" s="184">
        <f t="shared" si="7"/>
        <v>0</v>
      </c>
      <c r="T25" s="159" t="str">
        <f t="shared" si="10"/>
        <v/>
      </c>
      <c r="U25" s="162">
        <f>COUNTIFS('Unit Detail'!$Z$8:$Z$400,"1",'Unit Detail'!$D$8:$D$400,'Building Detail'!$B25)</f>
        <v>0</v>
      </c>
      <c r="V25" s="163">
        <f>COUNTIFS('Unit Detail'!$Z$8:$Z$400,"3",'Unit Detail'!$D$8:$D$400,'Building Detail'!$B25)</f>
        <v>0</v>
      </c>
      <c r="W25" s="163">
        <f>COUNTIFS('Unit Detail'!$Z$8:$Z$400,"2",'Unit Detail'!$D$8:$D$400,'Building Detail'!$B25)</f>
        <v>0</v>
      </c>
      <c r="X25" s="176">
        <f t="shared" si="8"/>
        <v>0</v>
      </c>
      <c r="Y25" s="159" t="str">
        <f t="shared" si="9"/>
        <v/>
      </c>
      <c r="Z25" s="338" t="str">
        <f t="shared" si="6"/>
        <v/>
      </c>
    </row>
    <row r="26" spans="1:26" s="23" customFormat="1" ht="13.5" customHeight="1" x14ac:dyDescent="0.25">
      <c r="B26" s="334"/>
      <c r="C26" s="396"/>
      <c r="D26" s="396"/>
      <c r="E26" s="396"/>
      <c r="F26" s="396"/>
      <c r="G26" s="396"/>
      <c r="H26" s="227"/>
      <c r="I26" s="227"/>
      <c r="J26" s="227"/>
      <c r="K26" s="227"/>
      <c r="L26" s="227"/>
      <c r="M26" s="228"/>
      <c r="N26" s="229"/>
      <c r="O26" s="157">
        <f>SUMIFS('Unit Detail'!$H$8:$H$400,'Unit Detail'!$D$8:$D$400,'Building Detail'!$B26,'Unit Detail'!$Z$8:$Z$400,1)</f>
        <v>0</v>
      </c>
      <c r="P26" s="125">
        <f>SUMIFS('Unit Detail'!$H$8:$H$400,'Unit Detail'!$D$8:$D$400,'Building Detail'!$B26,'Unit Detail'!$Z$8:$Z$400,3)</f>
        <v>0</v>
      </c>
      <c r="Q26" s="180">
        <f>SUMIFS('Unit Detail'!$H$8:$H$400,'Unit Detail'!$D$8:$D$400,'Building Detail'!$B26,'Unit Detail'!$Z$8:$Z$400,2)</f>
        <v>0</v>
      </c>
      <c r="R26" s="185">
        <f>SUMIF('Unit Detail'!$D$8:$D$400,$B26,'Unit Detail'!$H$8:$H$400)</f>
        <v>0</v>
      </c>
      <c r="S26" s="184">
        <f t="shared" si="7"/>
        <v>0</v>
      </c>
      <c r="T26" s="159" t="str">
        <f t="shared" si="10"/>
        <v/>
      </c>
      <c r="U26" s="162">
        <f>COUNTIFS('Unit Detail'!$Z$8:$Z$400,"1",'Unit Detail'!$D$8:$D$400,'Building Detail'!$B26)</f>
        <v>0</v>
      </c>
      <c r="V26" s="163">
        <f>COUNTIFS('Unit Detail'!$Z$8:$Z$400,"3",'Unit Detail'!$D$8:$D$400,'Building Detail'!$B26)</f>
        <v>0</v>
      </c>
      <c r="W26" s="163">
        <f>COUNTIFS('Unit Detail'!$Z$8:$Z$400,"2",'Unit Detail'!$D$8:$D$400,'Building Detail'!$B26)</f>
        <v>0</v>
      </c>
      <c r="X26" s="176">
        <f t="shared" si="8"/>
        <v>0</v>
      </c>
      <c r="Y26" s="159" t="str">
        <f t="shared" si="9"/>
        <v/>
      </c>
      <c r="Z26" s="338" t="str">
        <f t="shared" si="6"/>
        <v/>
      </c>
    </row>
    <row r="27" spans="1:26" s="23" customFormat="1" ht="13.5" customHeight="1" x14ac:dyDescent="0.25">
      <c r="B27" s="334"/>
      <c r="C27" s="396"/>
      <c r="D27" s="396"/>
      <c r="E27" s="396"/>
      <c r="F27" s="396"/>
      <c r="G27" s="396"/>
      <c r="H27" s="227"/>
      <c r="I27" s="227"/>
      <c r="J27" s="227"/>
      <c r="K27" s="227"/>
      <c r="L27" s="227"/>
      <c r="M27" s="228"/>
      <c r="N27" s="229"/>
      <c r="O27" s="157">
        <f>SUMIFS('Unit Detail'!$H$8:$H$400,'Unit Detail'!$D$8:$D$400,'Building Detail'!$B27,'Unit Detail'!$Z$8:$Z$400,1)</f>
        <v>0</v>
      </c>
      <c r="P27" s="125">
        <f>SUMIFS('Unit Detail'!$H$8:$H$400,'Unit Detail'!$D$8:$D$400,'Building Detail'!$B27,'Unit Detail'!$Z$8:$Z$400,3)</f>
        <v>0</v>
      </c>
      <c r="Q27" s="180">
        <f>SUMIFS('Unit Detail'!$H$8:$H$400,'Unit Detail'!$D$8:$D$400,'Building Detail'!$B27,'Unit Detail'!$Z$8:$Z$400,2)</f>
        <v>0</v>
      </c>
      <c r="R27" s="185">
        <f>SUMIF('Unit Detail'!$D$8:$D$400,$B27,'Unit Detail'!$H$8:$H$400)</f>
        <v>0</v>
      </c>
      <c r="S27" s="184">
        <f t="shared" si="7"/>
        <v>0</v>
      </c>
      <c r="T27" s="159" t="str">
        <f t="shared" si="10"/>
        <v/>
      </c>
      <c r="U27" s="162">
        <f>COUNTIFS('Unit Detail'!$Z$8:$Z$400,"1",'Unit Detail'!$D$8:$D$400,'Building Detail'!$B27)</f>
        <v>0</v>
      </c>
      <c r="V27" s="163">
        <f>COUNTIFS('Unit Detail'!$Z$8:$Z$400,"3",'Unit Detail'!$D$8:$D$400,'Building Detail'!$B27)</f>
        <v>0</v>
      </c>
      <c r="W27" s="163">
        <f>COUNTIFS('Unit Detail'!$Z$8:$Z$400,"2",'Unit Detail'!$D$8:$D$400,'Building Detail'!$B27)</f>
        <v>0</v>
      </c>
      <c r="X27" s="176">
        <f t="shared" si="8"/>
        <v>0</v>
      </c>
      <c r="Y27" s="159" t="str">
        <f t="shared" si="9"/>
        <v/>
      </c>
      <c r="Z27" s="338" t="str">
        <f t="shared" si="6"/>
        <v/>
      </c>
    </row>
    <row r="28" spans="1:26" s="23" customFormat="1" ht="13.5" customHeight="1" x14ac:dyDescent="0.25">
      <c r="B28" s="334"/>
      <c r="C28" s="396"/>
      <c r="D28" s="396"/>
      <c r="E28" s="396"/>
      <c r="F28" s="396"/>
      <c r="G28" s="396"/>
      <c r="H28" s="227"/>
      <c r="I28" s="227"/>
      <c r="J28" s="227"/>
      <c r="K28" s="227"/>
      <c r="L28" s="227"/>
      <c r="M28" s="228"/>
      <c r="N28" s="229"/>
      <c r="O28" s="157">
        <f>SUMIFS('Unit Detail'!$H$8:$H$400,'Unit Detail'!$D$8:$D$400,'Building Detail'!$B28,'Unit Detail'!$Z$8:$Z$400,1)</f>
        <v>0</v>
      </c>
      <c r="P28" s="125">
        <f>SUMIFS('Unit Detail'!$H$8:$H$400,'Unit Detail'!$D$8:$D$400,'Building Detail'!$B28,'Unit Detail'!$Z$8:$Z$400,3)</f>
        <v>0</v>
      </c>
      <c r="Q28" s="180">
        <f>SUMIFS('Unit Detail'!$H$8:$H$400,'Unit Detail'!$D$8:$D$400,'Building Detail'!$B28,'Unit Detail'!$Z$8:$Z$400,2)</f>
        <v>0</v>
      </c>
      <c r="R28" s="185">
        <f>SUMIF('Unit Detail'!$D$8:$D$400,$B28,'Unit Detail'!$H$8:$H$400)</f>
        <v>0</v>
      </c>
      <c r="S28" s="184">
        <f t="shared" si="7"/>
        <v>0</v>
      </c>
      <c r="T28" s="159" t="str">
        <f t="shared" si="10"/>
        <v/>
      </c>
      <c r="U28" s="162">
        <f>COUNTIFS('Unit Detail'!$Z$8:$Z$400,"1",'Unit Detail'!$D$8:$D$400,'Building Detail'!$B28)</f>
        <v>0</v>
      </c>
      <c r="V28" s="163">
        <f>COUNTIFS('Unit Detail'!$Z$8:$Z$400,"3",'Unit Detail'!$D$8:$D$400,'Building Detail'!$B28)</f>
        <v>0</v>
      </c>
      <c r="W28" s="163">
        <f>COUNTIFS('Unit Detail'!$Z$8:$Z$400,"2",'Unit Detail'!$D$8:$D$400,'Building Detail'!$B28)</f>
        <v>0</v>
      </c>
      <c r="X28" s="176">
        <f t="shared" si="8"/>
        <v>0</v>
      </c>
      <c r="Y28" s="159" t="str">
        <f t="shared" si="9"/>
        <v/>
      </c>
      <c r="Z28" s="338" t="str">
        <f t="shared" si="6"/>
        <v/>
      </c>
    </row>
    <row r="29" spans="1:26" s="23" customFormat="1" ht="13.5" customHeight="1" x14ac:dyDescent="0.25">
      <c r="B29" s="334"/>
      <c r="C29" s="396"/>
      <c r="D29" s="396"/>
      <c r="E29" s="396"/>
      <c r="F29" s="396"/>
      <c r="G29" s="396"/>
      <c r="H29" s="227"/>
      <c r="I29" s="227"/>
      <c r="J29" s="227"/>
      <c r="K29" s="227"/>
      <c r="L29" s="227"/>
      <c r="M29" s="228"/>
      <c r="N29" s="229"/>
      <c r="O29" s="157">
        <f>SUMIFS('Unit Detail'!$H$8:$H$400,'Unit Detail'!$D$8:$D$400,'Building Detail'!$B29,'Unit Detail'!$Z$8:$Z$400,1)</f>
        <v>0</v>
      </c>
      <c r="P29" s="125">
        <f>SUMIFS('Unit Detail'!$H$8:$H$400,'Unit Detail'!$D$8:$D$400,'Building Detail'!$B29,'Unit Detail'!$Z$8:$Z$400,3)</f>
        <v>0</v>
      </c>
      <c r="Q29" s="180">
        <f>SUMIFS('Unit Detail'!$H$8:$H$400,'Unit Detail'!$D$8:$D$400,'Building Detail'!$B29,'Unit Detail'!$Z$8:$Z$400,2)</f>
        <v>0</v>
      </c>
      <c r="R29" s="185">
        <f>SUMIF('Unit Detail'!$D$8:$D$400,$B29,'Unit Detail'!$H$8:$H$400)</f>
        <v>0</v>
      </c>
      <c r="S29" s="184">
        <f t="shared" si="7"/>
        <v>0</v>
      </c>
      <c r="T29" s="159" t="str">
        <f t="shared" si="10"/>
        <v/>
      </c>
      <c r="U29" s="162">
        <f>COUNTIFS('Unit Detail'!$Z$8:$Z$400,"1",'Unit Detail'!$D$8:$D$400,'Building Detail'!$B29)</f>
        <v>0</v>
      </c>
      <c r="V29" s="163">
        <f>COUNTIFS('Unit Detail'!$Z$8:$Z$400,"3",'Unit Detail'!$D$8:$D$400,'Building Detail'!$B29)</f>
        <v>0</v>
      </c>
      <c r="W29" s="163">
        <f>COUNTIFS('Unit Detail'!$Z$8:$Z$400,"2",'Unit Detail'!$D$8:$D$400,'Building Detail'!$B29)</f>
        <v>0</v>
      </c>
      <c r="X29" s="176">
        <f t="shared" si="8"/>
        <v>0</v>
      </c>
      <c r="Y29" s="159" t="str">
        <f t="shared" si="9"/>
        <v/>
      </c>
      <c r="Z29" s="338" t="str">
        <f t="shared" si="6"/>
        <v/>
      </c>
    </row>
    <row r="30" spans="1:26" s="23" customFormat="1" x14ac:dyDescent="0.25">
      <c r="B30" s="334"/>
      <c r="C30" s="396"/>
      <c r="D30" s="396"/>
      <c r="E30" s="396"/>
      <c r="F30" s="396"/>
      <c r="G30" s="396"/>
      <c r="H30" s="227"/>
      <c r="I30" s="227"/>
      <c r="J30" s="227"/>
      <c r="K30" s="227"/>
      <c r="L30" s="227"/>
      <c r="M30" s="228"/>
      <c r="N30" s="229"/>
      <c r="O30" s="157">
        <f>SUMIFS('Unit Detail'!$H$8:$H$400,'Unit Detail'!$D$8:$D$400,'Building Detail'!$B30,'Unit Detail'!$Z$8:$Z$400,1)</f>
        <v>0</v>
      </c>
      <c r="P30" s="125">
        <f>SUMIFS('Unit Detail'!$H$8:$H$400,'Unit Detail'!$D$8:$D$400,'Building Detail'!$B30,'Unit Detail'!$Z$8:$Z$400,3)</f>
        <v>0</v>
      </c>
      <c r="Q30" s="180">
        <f>SUMIFS('Unit Detail'!$H$8:$H$400,'Unit Detail'!$D$8:$D$400,'Building Detail'!$B30,'Unit Detail'!$Z$8:$Z$400,2)</f>
        <v>0</v>
      </c>
      <c r="R30" s="185">
        <f>SUMIF('Unit Detail'!$D$8:$D$400,$B30,'Unit Detail'!$H$8:$H$400)</f>
        <v>0</v>
      </c>
      <c r="S30" s="184">
        <f t="shared" si="7"/>
        <v>0</v>
      </c>
      <c r="T30" s="159" t="str">
        <f t="shared" si="10"/>
        <v/>
      </c>
      <c r="U30" s="162">
        <f>COUNTIFS('Unit Detail'!$Z$8:$Z$400,"1",'Unit Detail'!$D$8:$D$400,'Building Detail'!$B30)</f>
        <v>0</v>
      </c>
      <c r="V30" s="163">
        <f>COUNTIFS('Unit Detail'!$Z$8:$Z$400,"3",'Unit Detail'!$D$8:$D$400,'Building Detail'!$B30)</f>
        <v>0</v>
      </c>
      <c r="W30" s="163">
        <f>COUNTIFS('Unit Detail'!$Z$8:$Z$400,"2",'Unit Detail'!$D$8:$D$400,'Building Detail'!$B30)</f>
        <v>0</v>
      </c>
      <c r="X30" s="176">
        <f t="shared" si="8"/>
        <v>0</v>
      </c>
      <c r="Y30" s="159" t="str">
        <f t="shared" si="9"/>
        <v/>
      </c>
      <c r="Z30" s="338" t="str">
        <f t="shared" si="6"/>
        <v/>
      </c>
    </row>
    <row r="31" spans="1:26" s="23" customFormat="1" x14ac:dyDescent="0.25">
      <c r="B31" s="334"/>
      <c r="C31" s="396"/>
      <c r="D31" s="396"/>
      <c r="E31" s="396"/>
      <c r="F31" s="396"/>
      <c r="G31" s="396"/>
      <c r="H31" s="227"/>
      <c r="I31" s="227"/>
      <c r="J31" s="227"/>
      <c r="K31" s="227"/>
      <c r="L31" s="227"/>
      <c r="M31" s="228"/>
      <c r="N31" s="229"/>
      <c r="O31" s="157">
        <f>SUMIFS('Unit Detail'!$H$8:$H$400,'Unit Detail'!$D$8:$D$400,'Building Detail'!$B31,'Unit Detail'!$Z$8:$Z$400,1)</f>
        <v>0</v>
      </c>
      <c r="P31" s="125">
        <f>SUMIFS('Unit Detail'!$H$8:$H$400,'Unit Detail'!$D$8:$D$400,'Building Detail'!$B31,'Unit Detail'!$Z$8:$Z$400,3)</f>
        <v>0</v>
      </c>
      <c r="Q31" s="180">
        <f>SUMIFS('Unit Detail'!$H$8:$H$400,'Unit Detail'!$D$8:$D$400,'Building Detail'!$B31,'Unit Detail'!$Z$8:$Z$400,2)</f>
        <v>0</v>
      </c>
      <c r="R31" s="185">
        <f>SUMIF('Unit Detail'!$D$8:$D$400,$B31,'Unit Detail'!$H$8:$H$400)</f>
        <v>0</v>
      </c>
      <c r="S31" s="184">
        <f t="shared" si="7"/>
        <v>0</v>
      </c>
      <c r="T31" s="159" t="str">
        <f t="shared" si="10"/>
        <v/>
      </c>
      <c r="U31" s="162">
        <f>COUNTIFS('Unit Detail'!$Z$8:$Z$400,"1",'Unit Detail'!$D$8:$D$400,'Building Detail'!$B31)</f>
        <v>0</v>
      </c>
      <c r="V31" s="163">
        <f>COUNTIFS('Unit Detail'!$Z$8:$Z$400,"3",'Unit Detail'!$D$8:$D$400,'Building Detail'!$B31)</f>
        <v>0</v>
      </c>
      <c r="W31" s="163">
        <f>COUNTIFS('Unit Detail'!$Z$8:$Z$400,"2",'Unit Detail'!$D$8:$D$400,'Building Detail'!$B31)</f>
        <v>0</v>
      </c>
      <c r="X31" s="176">
        <f t="shared" si="8"/>
        <v>0</v>
      </c>
      <c r="Y31" s="159" t="str">
        <f t="shared" si="9"/>
        <v/>
      </c>
      <c r="Z31" s="338" t="str">
        <f t="shared" si="6"/>
        <v/>
      </c>
    </row>
    <row r="32" spans="1:26" s="23" customFormat="1" x14ac:dyDescent="0.25">
      <c r="B32" s="334"/>
      <c r="C32" s="396"/>
      <c r="D32" s="396"/>
      <c r="E32" s="396"/>
      <c r="F32" s="396"/>
      <c r="G32" s="396"/>
      <c r="H32" s="227"/>
      <c r="I32" s="227"/>
      <c r="J32" s="227"/>
      <c r="K32" s="227"/>
      <c r="L32" s="227"/>
      <c r="M32" s="228"/>
      <c r="N32" s="229"/>
      <c r="O32" s="157">
        <f>SUMIFS('Unit Detail'!$H$8:$H$400,'Unit Detail'!$D$8:$D$400,'Building Detail'!$B32,'Unit Detail'!$Z$8:$Z$400,1)</f>
        <v>0</v>
      </c>
      <c r="P32" s="125">
        <f>SUMIFS('Unit Detail'!$H$8:$H$400,'Unit Detail'!$D$8:$D$400,'Building Detail'!$B32,'Unit Detail'!$Z$8:$Z$400,3)</f>
        <v>0</v>
      </c>
      <c r="Q32" s="180">
        <f>SUMIFS('Unit Detail'!$H$8:$H$400,'Unit Detail'!$D$8:$D$400,'Building Detail'!$B32,'Unit Detail'!$Z$8:$Z$400,2)</f>
        <v>0</v>
      </c>
      <c r="R32" s="185">
        <f>SUMIF('Unit Detail'!$D$8:$D$400,$B32,'Unit Detail'!$H$8:$H$400)</f>
        <v>0</v>
      </c>
      <c r="S32" s="184">
        <f t="shared" si="7"/>
        <v>0</v>
      </c>
      <c r="T32" s="159" t="str">
        <f t="shared" si="10"/>
        <v/>
      </c>
      <c r="U32" s="162">
        <f>COUNTIFS('Unit Detail'!$Z$8:$Z$400,"1",'Unit Detail'!$D$8:$D$400,'Building Detail'!$B32)</f>
        <v>0</v>
      </c>
      <c r="V32" s="163">
        <f>COUNTIFS('Unit Detail'!$Z$8:$Z$400,"3",'Unit Detail'!$D$8:$D$400,'Building Detail'!$B32)</f>
        <v>0</v>
      </c>
      <c r="W32" s="163">
        <f>COUNTIFS('Unit Detail'!$Z$8:$Z$400,"2",'Unit Detail'!$D$8:$D$400,'Building Detail'!$B32)</f>
        <v>0</v>
      </c>
      <c r="X32" s="176">
        <f t="shared" si="8"/>
        <v>0</v>
      </c>
      <c r="Y32" s="159" t="str">
        <f t="shared" si="9"/>
        <v/>
      </c>
      <c r="Z32" s="338" t="str">
        <f t="shared" si="6"/>
        <v/>
      </c>
    </row>
    <row r="33" spans="2:26" s="23" customFormat="1" x14ac:dyDescent="0.25">
      <c r="B33" s="334"/>
      <c r="C33" s="396"/>
      <c r="D33" s="396"/>
      <c r="E33" s="396"/>
      <c r="F33" s="396"/>
      <c r="G33" s="396"/>
      <c r="H33" s="227"/>
      <c r="I33" s="227"/>
      <c r="J33" s="227"/>
      <c r="K33" s="227"/>
      <c r="L33" s="227"/>
      <c r="M33" s="228"/>
      <c r="N33" s="229"/>
      <c r="O33" s="157">
        <f>SUMIFS('Unit Detail'!$H$8:$H$400,'Unit Detail'!$D$8:$D$400,'Building Detail'!$B33,'Unit Detail'!$Z$8:$Z$400,1)</f>
        <v>0</v>
      </c>
      <c r="P33" s="125">
        <f>SUMIFS('Unit Detail'!$H$8:$H$400,'Unit Detail'!$D$8:$D$400,'Building Detail'!$B33,'Unit Detail'!$Z$8:$Z$400,3)</f>
        <v>0</v>
      </c>
      <c r="Q33" s="180">
        <f>SUMIFS('Unit Detail'!$H$8:$H$400,'Unit Detail'!$D$8:$D$400,'Building Detail'!$B33,'Unit Detail'!$Z$8:$Z$400,2)</f>
        <v>0</v>
      </c>
      <c r="R33" s="185">
        <f>SUMIF('Unit Detail'!$D$8:$D$400,$B33,'Unit Detail'!$H$8:$H$400)</f>
        <v>0</v>
      </c>
      <c r="S33" s="184">
        <f t="shared" si="7"/>
        <v>0</v>
      </c>
      <c r="T33" s="159" t="str">
        <f t="shared" si="10"/>
        <v/>
      </c>
      <c r="U33" s="162">
        <f>COUNTIFS('Unit Detail'!$Z$8:$Z$400,"1",'Unit Detail'!$D$8:$D$400,'Building Detail'!$B33)</f>
        <v>0</v>
      </c>
      <c r="V33" s="163">
        <f>COUNTIFS('Unit Detail'!$Z$8:$Z$400,"3",'Unit Detail'!$D$8:$D$400,'Building Detail'!$B33)</f>
        <v>0</v>
      </c>
      <c r="W33" s="163">
        <f>COUNTIFS('Unit Detail'!$Z$8:$Z$400,"2",'Unit Detail'!$D$8:$D$400,'Building Detail'!$B33)</f>
        <v>0</v>
      </c>
      <c r="X33" s="176">
        <f t="shared" si="8"/>
        <v>0</v>
      </c>
      <c r="Y33" s="159" t="str">
        <f t="shared" si="9"/>
        <v/>
      </c>
      <c r="Z33" s="338" t="str">
        <f t="shared" si="6"/>
        <v/>
      </c>
    </row>
    <row r="34" spans="2:26" s="23" customFormat="1" x14ac:dyDescent="0.25">
      <c r="B34" s="334"/>
      <c r="C34" s="396"/>
      <c r="D34" s="396"/>
      <c r="E34" s="396"/>
      <c r="F34" s="396"/>
      <c r="G34" s="396"/>
      <c r="H34" s="227"/>
      <c r="I34" s="227"/>
      <c r="J34" s="227"/>
      <c r="K34" s="227"/>
      <c r="L34" s="227"/>
      <c r="M34" s="228"/>
      <c r="N34" s="229"/>
      <c r="O34" s="157">
        <f>SUMIFS('Unit Detail'!$H$8:$H$400,'Unit Detail'!$D$8:$D$400,'Building Detail'!$B34,'Unit Detail'!$Z$8:$Z$400,1)</f>
        <v>0</v>
      </c>
      <c r="P34" s="125">
        <f>SUMIFS('Unit Detail'!$H$8:$H$400,'Unit Detail'!$D$8:$D$400,'Building Detail'!$B34,'Unit Detail'!$Z$8:$Z$400,3)</f>
        <v>0</v>
      </c>
      <c r="Q34" s="180">
        <f>SUMIFS('Unit Detail'!$H$8:$H$400,'Unit Detail'!$D$8:$D$400,'Building Detail'!$B34,'Unit Detail'!$Z$8:$Z$400,2)</f>
        <v>0</v>
      </c>
      <c r="R34" s="185">
        <f>SUMIF('Unit Detail'!$D$8:$D$400,$B34,'Unit Detail'!$H$8:$H$400)</f>
        <v>0</v>
      </c>
      <c r="S34" s="184">
        <f t="shared" si="7"/>
        <v>0</v>
      </c>
      <c r="T34" s="159" t="str">
        <f t="shared" si="10"/>
        <v/>
      </c>
      <c r="U34" s="162">
        <f>COUNTIFS('Unit Detail'!$Z$8:$Z$400,"1",'Unit Detail'!$D$8:$D$400,'Building Detail'!$B34)</f>
        <v>0</v>
      </c>
      <c r="V34" s="163">
        <f>COUNTIFS('Unit Detail'!$Z$8:$Z$400,"3",'Unit Detail'!$D$8:$D$400,'Building Detail'!$B34)</f>
        <v>0</v>
      </c>
      <c r="W34" s="163">
        <f>COUNTIFS('Unit Detail'!$Z$8:$Z$400,"2",'Unit Detail'!$D$8:$D$400,'Building Detail'!$B34)</f>
        <v>0</v>
      </c>
      <c r="X34" s="176">
        <f t="shared" si="8"/>
        <v>0</v>
      </c>
      <c r="Y34" s="159" t="str">
        <f t="shared" si="9"/>
        <v/>
      </c>
      <c r="Z34" s="338" t="str">
        <f t="shared" si="6"/>
        <v/>
      </c>
    </row>
    <row r="35" spans="2:26" s="23" customFormat="1" x14ac:dyDescent="0.25">
      <c r="B35" s="334"/>
      <c r="C35" s="396"/>
      <c r="D35" s="396"/>
      <c r="E35" s="396"/>
      <c r="F35" s="396"/>
      <c r="G35" s="396"/>
      <c r="H35" s="227"/>
      <c r="I35" s="227"/>
      <c r="J35" s="227"/>
      <c r="K35" s="227"/>
      <c r="L35" s="227"/>
      <c r="M35" s="228"/>
      <c r="N35" s="229"/>
      <c r="O35" s="157">
        <f>SUMIFS('Unit Detail'!$H$8:$H$400,'Unit Detail'!$D$8:$D$400,'Building Detail'!$B35,'Unit Detail'!$Z$8:$Z$400,1)</f>
        <v>0</v>
      </c>
      <c r="P35" s="125">
        <f>SUMIFS('Unit Detail'!$H$8:$H$400,'Unit Detail'!$D$8:$D$400,'Building Detail'!$B35,'Unit Detail'!$Z$8:$Z$400,3)</f>
        <v>0</v>
      </c>
      <c r="Q35" s="180">
        <f>SUMIFS('Unit Detail'!$H$8:$H$400,'Unit Detail'!$D$8:$D$400,'Building Detail'!$B35,'Unit Detail'!$Z$8:$Z$400,2)</f>
        <v>0</v>
      </c>
      <c r="R35" s="185">
        <f>SUMIF('Unit Detail'!$D$8:$D$400,$B35,'Unit Detail'!$H$8:$H$400)</f>
        <v>0</v>
      </c>
      <c r="S35" s="184">
        <f t="shared" si="7"/>
        <v>0</v>
      </c>
      <c r="T35" s="159" t="str">
        <f t="shared" si="10"/>
        <v/>
      </c>
      <c r="U35" s="162">
        <f>COUNTIFS('Unit Detail'!$Z$8:$Z$400,"1",'Unit Detail'!$D$8:$D$400,'Building Detail'!$B35)</f>
        <v>0</v>
      </c>
      <c r="V35" s="163">
        <f>COUNTIFS('Unit Detail'!$Z$8:$Z$400,"3",'Unit Detail'!$D$8:$D$400,'Building Detail'!$B35)</f>
        <v>0</v>
      </c>
      <c r="W35" s="163">
        <f>COUNTIFS('Unit Detail'!$Z$8:$Z$400,"2",'Unit Detail'!$D$8:$D$400,'Building Detail'!$B35)</f>
        <v>0</v>
      </c>
      <c r="X35" s="176">
        <f t="shared" si="8"/>
        <v>0</v>
      </c>
      <c r="Y35" s="159" t="str">
        <f t="shared" si="9"/>
        <v/>
      </c>
      <c r="Z35" s="338" t="str">
        <f t="shared" si="6"/>
        <v/>
      </c>
    </row>
    <row r="36" spans="2:26" s="23" customFormat="1" x14ac:dyDescent="0.25">
      <c r="B36" s="334"/>
      <c r="C36" s="396"/>
      <c r="D36" s="396"/>
      <c r="E36" s="396"/>
      <c r="F36" s="396"/>
      <c r="G36" s="396"/>
      <c r="H36" s="227"/>
      <c r="I36" s="227"/>
      <c r="J36" s="227"/>
      <c r="K36" s="227"/>
      <c r="L36" s="227"/>
      <c r="M36" s="228"/>
      <c r="N36" s="229"/>
      <c r="O36" s="157">
        <f>SUMIFS('Unit Detail'!$H$8:$H$400,'Unit Detail'!$D$8:$D$400,'Building Detail'!$B36,'Unit Detail'!$Z$8:$Z$400,1)</f>
        <v>0</v>
      </c>
      <c r="P36" s="125">
        <f>SUMIFS('Unit Detail'!$H$8:$H$400,'Unit Detail'!$D$8:$D$400,'Building Detail'!$B36,'Unit Detail'!$Z$8:$Z$400,3)</f>
        <v>0</v>
      </c>
      <c r="Q36" s="180">
        <f>SUMIFS('Unit Detail'!$H$8:$H$400,'Unit Detail'!$D$8:$D$400,'Building Detail'!$B36,'Unit Detail'!$Z$8:$Z$400,2)</f>
        <v>0</v>
      </c>
      <c r="R36" s="185">
        <f>SUMIF('Unit Detail'!$D$8:$D$400,$B36,'Unit Detail'!$H$8:$H$400)</f>
        <v>0</v>
      </c>
      <c r="S36" s="184">
        <f t="shared" si="7"/>
        <v>0</v>
      </c>
      <c r="T36" s="159" t="str">
        <f t="shared" si="10"/>
        <v/>
      </c>
      <c r="U36" s="162">
        <f>COUNTIFS('Unit Detail'!$Z$8:$Z$400,"1",'Unit Detail'!$D$8:$D$400,'Building Detail'!$B36)</f>
        <v>0</v>
      </c>
      <c r="V36" s="163">
        <f>COUNTIFS('Unit Detail'!$Z$8:$Z$400,"3",'Unit Detail'!$D$8:$D$400,'Building Detail'!$B36)</f>
        <v>0</v>
      </c>
      <c r="W36" s="163">
        <f>COUNTIFS('Unit Detail'!$Z$8:$Z$400,"2",'Unit Detail'!$D$8:$D$400,'Building Detail'!$B36)</f>
        <v>0</v>
      </c>
      <c r="X36" s="176">
        <f t="shared" si="8"/>
        <v>0</v>
      </c>
      <c r="Y36" s="159" t="str">
        <f t="shared" si="9"/>
        <v/>
      </c>
      <c r="Z36" s="338" t="str">
        <f t="shared" si="6"/>
        <v/>
      </c>
    </row>
    <row r="37" spans="2:26" s="23" customFormat="1" x14ac:dyDescent="0.25">
      <c r="B37" s="334"/>
      <c r="C37" s="396"/>
      <c r="D37" s="396"/>
      <c r="E37" s="396"/>
      <c r="F37" s="396"/>
      <c r="G37" s="396"/>
      <c r="H37" s="227"/>
      <c r="I37" s="227"/>
      <c r="J37" s="227"/>
      <c r="K37" s="227"/>
      <c r="L37" s="227"/>
      <c r="M37" s="228"/>
      <c r="N37" s="229"/>
      <c r="O37" s="157">
        <f>SUMIFS('Unit Detail'!$H$8:$H$400,'Unit Detail'!$D$8:$D$400,'Building Detail'!$B37,'Unit Detail'!$Z$8:$Z$400,1)</f>
        <v>0</v>
      </c>
      <c r="P37" s="125">
        <f>SUMIFS('Unit Detail'!$H$8:$H$400,'Unit Detail'!$D$8:$D$400,'Building Detail'!$B37,'Unit Detail'!$Z$8:$Z$400,3)</f>
        <v>0</v>
      </c>
      <c r="Q37" s="180">
        <f>SUMIFS('Unit Detail'!$H$8:$H$400,'Unit Detail'!$D$8:$D$400,'Building Detail'!$B37,'Unit Detail'!$Z$8:$Z$400,2)</f>
        <v>0</v>
      </c>
      <c r="R37" s="185">
        <f>SUMIF('Unit Detail'!$D$8:$D$400,$B37,'Unit Detail'!$H$8:$H$400)</f>
        <v>0</v>
      </c>
      <c r="S37" s="184">
        <f t="shared" si="7"/>
        <v>0</v>
      </c>
      <c r="T37" s="159" t="str">
        <f t="shared" si="10"/>
        <v/>
      </c>
      <c r="U37" s="162">
        <f>COUNTIFS('Unit Detail'!$Z$8:$Z$400,"1",'Unit Detail'!$D$8:$D$400,'Building Detail'!$B37)</f>
        <v>0</v>
      </c>
      <c r="V37" s="163">
        <f>COUNTIFS('Unit Detail'!$Z$8:$Z$400,"3",'Unit Detail'!$D$8:$D$400,'Building Detail'!$B37)</f>
        <v>0</v>
      </c>
      <c r="W37" s="163">
        <f>COUNTIFS('Unit Detail'!$Z$8:$Z$400,"2",'Unit Detail'!$D$8:$D$400,'Building Detail'!$B37)</f>
        <v>0</v>
      </c>
      <c r="X37" s="176">
        <f t="shared" si="8"/>
        <v>0</v>
      </c>
      <c r="Y37" s="159" t="str">
        <f t="shared" si="9"/>
        <v/>
      </c>
      <c r="Z37" s="338" t="str">
        <f t="shared" si="6"/>
        <v/>
      </c>
    </row>
    <row r="38" spans="2:26" s="23" customFormat="1" x14ac:dyDescent="0.25">
      <c r="B38" s="334"/>
      <c r="C38" s="396"/>
      <c r="D38" s="396"/>
      <c r="E38" s="396"/>
      <c r="F38" s="396"/>
      <c r="G38" s="396"/>
      <c r="H38" s="227"/>
      <c r="I38" s="227"/>
      <c r="J38" s="227"/>
      <c r="K38" s="227"/>
      <c r="L38" s="227"/>
      <c r="M38" s="228"/>
      <c r="N38" s="229"/>
      <c r="O38" s="157">
        <f>SUMIFS('Unit Detail'!$H$8:$H$400,'Unit Detail'!$D$8:$D$400,'Building Detail'!$B38,'Unit Detail'!$Z$8:$Z$400,1)</f>
        <v>0</v>
      </c>
      <c r="P38" s="125">
        <f>SUMIFS('Unit Detail'!$H$8:$H$400,'Unit Detail'!$D$8:$D$400,'Building Detail'!$B38,'Unit Detail'!$Z$8:$Z$400,3)</f>
        <v>0</v>
      </c>
      <c r="Q38" s="180">
        <f>SUMIFS('Unit Detail'!$H$8:$H$400,'Unit Detail'!$D$8:$D$400,'Building Detail'!$B38,'Unit Detail'!$Z$8:$Z$400,2)</f>
        <v>0</v>
      </c>
      <c r="R38" s="185">
        <f>SUMIF('Unit Detail'!$D$8:$D$400,$B38,'Unit Detail'!$H$8:$H$400)</f>
        <v>0</v>
      </c>
      <c r="S38" s="184">
        <f t="shared" si="7"/>
        <v>0</v>
      </c>
      <c r="T38" s="159" t="str">
        <f t="shared" si="10"/>
        <v/>
      </c>
      <c r="U38" s="162">
        <f>COUNTIFS('Unit Detail'!$Z$8:$Z$400,"1",'Unit Detail'!$D$8:$D$400,'Building Detail'!$B38)</f>
        <v>0</v>
      </c>
      <c r="V38" s="163">
        <f>COUNTIFS('Unit Detail'!$Z$8:$Z$400,"3",'Unit Detail'!$D$8:$D$400,'Building Detail'!$B38)</f>
        <v>0</v>
      </c>
      <c r="W38" s="163">
        <f>COUNTIFS('Unit Detail'!$Z$8:$Z$400,"2",'Unit Detail'!$D$8:$D$400,'Building Detail'!$B38)</f>
        <v>0</v>
      </c>
      <c r="X38" s="176">
        <f t="shared" si="8"/>
        <v>0</v>
      </c>
      <c r="Y38" s="159" t="str">
        <f t="shared" si="9"/>
        <v/>
      </c>
      <c r="Z38" s="338" t="str">
        <f t="shared" si="6"/>
        <v/>
      </c>
    </row>
    <row r="39" spans="2:26" s="23" customFormat="1" x14ac:dyDescent="0.25">
      <c r="B39" s="334"/>
      <c r="C39" s="396"/>
      <c r="D39" s="396"/>
      <c r="E39" s="396"/>
      <c r="F39" s="396"/>
      <c r="G39" s="396"/>
      <c r="H39" s="227"/>
      <c r="I39" s="227"/>
      <c r="J39" s="227"/>
      <c r="K39" s="227"/>
      <c r="L39" s="227"/>
      <c r="M39" s="228"/>
      <c r="N39" s="229"/>
      <c r="O39" s="157">
        <f>SUMIFS('Unit Detail'!$H$8:$H$400,'Unit Detail'!$D$8:$D$400,'Building Detail'!$B39,'Unit Detail'!$Z$8:$Z$400,1)</f>
        <v>0</v>
      </c>
      <c r="P39" s="125">
        <f>SUMIFS('Unit Detail'!$H$8:$H$400,'Unit Detail'!$D$8:$D$400,'Building Detail'!$B39,'Unit Detail'!$Z$8:$Z$400,3)</f>
        <v>0</v>
      </c>
      <c r="Q39" s="180">
        <f>SUMIFS('Unit Detail'!$H$8:$H$400,'Unit Detail'!$D$8:$D$400,'Building Detail'!$B39,'Unit Detail'!$Z$8:$Z$400,2)</f>
        <v>0</v>
      </c>
      <c r="R39" s="185">
        <f>SUMIF('Unit Detail'!$D$8:$D$400,$B39,'Unit Detail'!$H$8:$H$400)</f>
        <v>0</v>
      </c>
      <c r="S39" s="184">
        <f t="shared" si="7"/>
        <v>0</v>
      </c>
      <c r="T39" s="159" t="str">
        <f t="shared" si="10"/>
        <v/>
      </c>
      <c r="U39" s="162">
        <f>COUNTIFS('Unit Detail'!$Z$8:$Z$400,"1",'Unit Detail'!$D$8:$D$400,'Building Detail'!$B39)</f>
        <v>0</v>
      </c>
      <c r="V39" s="163">
        <f>COUNTIFS('Unit Detail'!$Z$8:$Z$400,"3",'Unit Detail'!$D$8:$D$400,'Building Detail'!$B39)</f>
        <v>0</v>
      </c>
      <c r="W39" s="163">
        <f>COUNTIFS('Unit Detail'!$Z$8:$Z$400,"2",'Unit Detail'!$D$8:$D$400,'Building Detail'!$B39)</f>
        <v>0</v>
      </c>
      <c r="X39" s="176">
        <f t="shared" si="8"/>
        <v>0</v>
      </c>
      <c r="Y39" s="159" t="str">
        <f t="shared" si="9"/>
        <v/>
      </c>
      <c r="Z39" s="338" t="str">
        <f t="shared" si="6"/>
        <v/>
      </c>
    </row>
    <row r="40" spans="2:26" s="23" customFormat="1" x14ac:dyDescent="0.25">
      <c r="B40" s="334"/>
      <c r="C40" s="396"/>
      <c r="D40" s="396"/>
      <c r="E40" s="396"/>
      <c r="F40" s="396"/>
      <c r="G40" s="396"/>
      <c r="H40" s="227"/>
      <c r="I40" s="227"/>
      <c r="J40" s="227"/>
      <c r="K40" s="227"/>
      <c r="L40" s="227"/>
      <c r="M40" s="228"/>
      <c r="N40" s="229"/>
      <c r="O40" s="157">
        <f>SUMIFS('Unit Detail'!$H$8:$H$400,'Unit Detail'!$D$8:$D$400,'Building Detail'!$B40,'Unit Detail'!$Z$8:$Z$400,1)</f>
        <v>0</v>
      </c>
      <c r="P40" s="125">
        <f>SUMIFS('Unit Detail'!$H$8:$H$400,'Unit Detail'!$D$8:$D$400,'Building Detail'!$B40,'Unit Detail'!$Z$8:$Z$400,3)</f>
        <v>0</v>
      </c>
      <c r="Q40" s="180">
        <f>SUMIFS('Unit Detail'!$H$8:$H$400,'Unit Detail'!$D$8:$D$400,'Building Detail'!$B40,'Unit Detail'!$Z$8:$Z$400,2)</f>
        <v>0</v>
      </c>
      <c r="R40" s="185">
        <f>SUMIF('Unit Detail'!$D$8:$D$400,$B40,'Unit Detail'!$H$8:$H$400)</f>
        <v>0</v>
      </c>
      <c r="S40" s="184">
        <f t="shared" si="7"/>
        <v>0</v>
      </c>
      <c r="T40" s="159" t="str">
        <f t="shared" si="10"/>
        <v/>
      </c>
      <c r="U40" s="162">
        <f>COUNTIFS('Unit Detail'!$Z$8:$Z$400,"1",'Unit Detail'!$D$8:$D$400,'Building Detail'!$B40)</f>
        <v>0</v>
      </c>
      <c r="V40" s="163">
        <f>COUNTIFS('Unit Detail'!$Z$8:$Z$400,"3",'Unit Detail'!$D$8:$D$400,'Building Detail'!$B40)</f>
        <v>0</v>
      </c>
      <c r="W40" s="163">
        <f>COUNTIFS('Unit Detail'!$Z$8:$Z$400,"2",'Unit Detail'!$D$8:$D$400,'Building Detail'!$B40)</f>
        <v>0</v>
      </c>
      <c r="X40" s="176">
        <f t="shared" si="8"/>
        <v>0</v>
      </c>
      <c r="Y40" s="159" t="str">
        <f t="shared" si="9"/>
        <v/>
      </c>
      <c r="Z40" s="338" t="str">
        <f t="shared" si="6"/>
        <v/>
      </c>
    </row>
    <row r="41" spans="2:26" s="23" customFormat="1" x14ac:dyDescent="0.25">
      <c r="B41" s="334"/>
      <c r="C41" s="396"/>
      <c r="D41" s="396"/>
      <c r="E41" s="396"/>
      <c r="F41" s="396"/>
      <c r="G41" s="396"/>
      <c r="H41" s="227"/>
      <c r="I41" s="227"/>
      <c r="J41" s="227"/>
      <c r="K41" s="227"/>
      <c r="L41" s="227"/>
      <c r="M41" s="228"/>
      <c r="N41" s="229"/>
      <c r="O41" s="157">
        <f>SUMIFS('Unit Detail'!$H$8:$H$400,'Unit Detail'!$D$8:$D$400,'Building Detail'!$B41,'Unit Detail'!$Z$8:$Z$400,1)</f>
        <v>0</v>
      </c>
      <c r="P41" s="125">
        <f>SUMIFS('Unit Detail'!$H$8:$H$400,'Unit Detail'!$D$8:$D$400,'Building Detail'!$B41,'Unit Detail'!$Z$8:$Z$400,3)</f>
        <v>0</v>
      </c>
      <c r="Q41" s="180">
        <f>SUMIFS('Unit Detail'!$H$8:$H$400,'Unit Detail'!$D$8:$D$400,'Building Detail'!$B41,'Unit Detail'!$Z$8:$Z$400,2)</f>
        <v>0</v>
      </c>
      <c r="R41" s="185">
        <f>SUMIF('Unit Detail'!$D$8:$D$400,$B41,'Unit Detail'!$H$8:$H$400)</f>
        <v>0</v>
      </c>
      <c r="S41" s="184">
        <f t="shared" si="7"/>
        <v>0</v>
      </c>
      <c r="T41" s="159" t="str">
        <f t="shared" si="10"/>
        <v/>
      </c>
      <c r="U41" s="162">
        <f>COUNTIFS('Unit Detail'!$Z$8:$Z$400,"1",'Unit Detail'!$D$8:$D$400,'Building Detail'!$B41)</f>
        <v>0</v>
      </c>
      <c r="V41" s="163">
        <f>COUNTIFS('Unit Detail'!$Z$8:$Z$400,"3",'Unit Detail'!$D$8:$D$400,'Building Detail'!$B41)</f>
        <v>0</v>
      </c>
      <c r="W41" s="163">
        <f>COUNTIFS('Unit Detail'!$Z$8:$Z$400,"2",'Unit Detail'!$D$8:$D$400,'Building Detail'!$B41)</f>
        <v>0</v>
      </c>
      <c r="X41" s="176">
        <f t="shared" si="8"/>
        <v>0</v>
      </c>
      <c r="Y41" s="159" t="str">
        <f t="shared" si="9"/>
        <v/>
      </c>
      <c r="Z41" s="338" t="str">
        <f t="shared" si="6"/>
        <v/>
      </c>
    </row>
    <row r="42" spans="2:26" s="23" customFormat="1" x14ac:dyDescent="0.25">
      <c r="B42" s="334"/>
      <c r="C42" s="396"/>
      <c r="D42" s="396"/>
      <c r="E42" s="396"/>
      <c r="F42" s="396"/>
      <c r="G42" s="396"/>
      <c r="H42" s="227"/>
      <c r="I42" s="227"/>
      <c r="J42" s="227"/>
      <c r="K42" s="227"/>
      <c r="L42" s="227"/>
      <c r="M42" s="228"/>
      <c r="N42" s="229"/>
      <c r="O42" s="157">
        <f>SUMIFS('Unit Detail'!$H$8:$H$400,'Unit Detail'!$D$8:$D$400,'Building Detail'!$B42,'Unit Detail'!$Z$8:$Z$400,1)</f>
        <v>0</v>
      </c>
      <c r="P42" s="125">
        <f>SUMIFS('Unit Detail'!$H$8:$H$400,'Unit Detail'!$D$8:$D$400,'Building Detail'!$B42,'Unit Detail'!$Z$8:$Z$400,3)</f>
        <v>0</v>
      </c>
      <c r="Q42" s="180">
        <f>SUMIFS('Unit Detail'!$H$8:$H$400,'Unit Detail'!$D$8:$D$400,'Building Detail'!$B42,'Unit Detail'!$Z$8:$Z$400,2)</f>
        <v>0</v>
      </c>
      <c r="R42" s="185">
        <f>SUMIF('Unit Detail'!$D$8:$D$400,$B42,'Unit Detail'!$H$8:$H$400)</f>
        <v>0</v>
      </c>
      <c r="S42" s="184">
        <f t="shared" si="7"/>
        <v>0</v>
      </c>
      <c r="T42" s="159" t="str">
        <f t="shared" si="10"/>
        <v/>
      </c>
      <c r="U42" s="162">
        <f>COUNTIFS('Unit Detail'!$Z$8:$Z$400,"1",'Unit Detail'!$D$8:$D$400,'Building Detail'!$B42)</f>
        <v>0</v>
      </c>
      <c r="V42" s="163">
        <f>COUNTIFS('Unit Detail'!$Z$8:$Z$400,"3",'Unit Detail'!$D$8:$D$400,'Building Detail'!$B42)</f>
        <v>0</v>
      </c>
      <c r="W42" s="163">
        <f>COUNTIFS('Unit Detail'!$Z$8:$Z$400,"2",'Unit Detail'!$D$8:$D$400,'Building Detail'!$B42)</f>
        <v>0</v>
      </c>
      <c r="X42" s="176">
        <f t="shared" si="8"/>
        <v>0</v>
      </c>
      <c r="Y42" s="159" t="str">
        <f t="shared" si="9"/>
        <v/>
      </c>
      <c r="Z42" s="338" t="str">
        <f t="shared" si="6"/>
        <v/>
      </c>
    </row>
    <row r="43" spans="2:26" s="23" customFormat="1" x14ac:dyDescent="0.25">
      <c r="B43" s="334"/>
      <c r="C43" s="396"/>
      <c r="D43" s="396"/>
      <c r="E43" s="396"/>
      <c r="F43" s="396"/>
      <c r="G43" s="396"/>
      <c r="H43" s="227"/>
      <c r="I43" s="227"/>
      <c r="J43" s="227"/>
      <c r="K43" s="227"/>
      <c r="L43" s="227"/>
      <c r="M43" s="228"/>
      <c r="N43" s="229"/>
      <c r="O43" s="157">
        <f>SUMIFS('Unit Detail'!$H$8:$H$400,'Unit Detail'!$D$8:$D$400,'Building Detail'!$B43,'Unit Detail'!$Z$8:$Z$400,1)</f>
        <v>0</v>
      </c>
      <c r="P43" s="125">
        <f>SUMIFS('Unit Detail'!$H$8:$H$400,'Unit Detail'!$D$8:$D$400,'Building Detail'!$B43,'Unit Detail'!$Z$8:$Z$400,3)</f>
        <v>0</v>
      </c>
      <c r="Q43" s="180">
        <f>SUMIFS('Unit Detail'!$H$8:$H$400,'Unit Detail'!$D$8:$D$400,'Building Detail'!$B43,'Unit Detail'!$Z$8:$Z$400,2)</f>
        <v>0</v>
      </c>
      <c r="R43" s="185">
        <f>SUMIF('Unit Detail'!$D$8:$D$400,$B43,'Unit Detail'!$H$8:$H$400)</f>
        <v>0</v>
      </c>
      <c r="S43" s="184">
        <f t="shared" si="7"/>
        <v>0</v>
      </c>
      <c r="T43" s="159" t="str">
        <f t="shared" si="10"/>
        <v/>
      </c>
      <c r="U43" s="162">
        <f>COUNTIFS('Unit Detail'!$Z$8:$Z$400,"1",'Unit Detail'!$D$8:$D$400,'Building Detail'!$B43)</f>
        <v>0</v>
      </c>
      <c r="V43" s="163">
        <f>COUNTIFS('Unit Detail'!$Z$8:$Z$400,"3",'Unit Detail'!$D$8:$D$400,'Building Detail'!$B43)</f>
        <v>0</v>
      </c>
      <c r="W43" s="163">
        <f>COUNTIFS('Unit Detail'!$Z$8:$Z$400,"2",'Unit Detail'!$D$8:$D$400,'Building Detail'!$B43)</f>
        <v>0</v>
      </c>
      <c r="X43" s="176">
        <f t="shared" si="8"/>
        <v>0</v>
      </c>
      <c r="Y43" s="159" t="str">
        <f t="shared" si="9"/>
        <v/>
      </c>
      <c r="Z43" s="338" t="str">
        <f t="shared" si="6"/>
        <v/>
      </c>
    </row>
    <row r="44" spans="2:26" s="23" customFormat="1" x14ac:dyDescent="0.25">
      <c r="B44" s="334"/>
      <c r="C44" s="396"/>
      <c r="D44" s="396"/>
      <c r="E44" s="396"/>
      <c r="F44" s="396"/>
      <c r="G44" s="396"/>
      <c r="H44" s="227"/>
      <c r="I44" s="227"/>
      <c r="J44" s="227"/>
      <c r="K44" s="227"/>
      <c r="L44" s="227"/>
      <c r="M44" s="228"/>
      <c r="N44" s="229"/>
      <c r="O44" s="157">
        <f>SUMIFS('Unit Detail'!$H$8:$H$400,'Unit Detail'!$D$8:$D$400,'Building Detail'!$B44,'Unit Detail'!$Z$8:$Z$400,1)</f>
        <v>0</v>
      </c>
      <c r="P44" s="125">
        <f>SUMIFS('Unit Detail'!$H$8:$H$400,'Unit Detail'!$D$8:$D$400,'Building Detail'!$B44,'Unit Detail'!$Z$8:$Z$400,3)</f>
        <v>0</v>
      </c>
      <c r="Q44" s="180">
        <f>SUMIFS('Unit Detail'!$H$8:$H$400,'Unit Detail'!$D$8:$D$400,'Building Detail'!$B44,'Unit Detail'!$Z$8:$Z$400,2)</f>
        <v>0</v>
      </c>
      <c r="R44" s="185">
        <f>SUMIF('Unit Detail'!$D$8:$D$400,$B44,'Unit Detail'!$H$8:$H$400)</f>
        <v>0</v>
      </c>
      <c r="S44" s="184">
        <f t="shared" si="7"/>
        <v>0</v>
      </c>
      <c r="T44" s="159" t="str">
        <f t="shared" si="10"/>
        <v/>
      </c>
      <c r="U44" s="162">
        <f>COUNTIFS('Unit Detail'!$Z$8:$Z$400,"1",'Unit Detail'!$D$8:$D$400,'Building Detail'!$B44)</f>
        <v>0</v>
      </c>
      <c r="V44" s="163">
        <f>COUNTIFS('Unit Detail'!$Z$8:$Z$400,"3",'Unit Detail'!$D$8:$D$400,'Building Detail'!$B44)</f>
        <v>0</v>
      </c>
      <c r="W44" s="163">
        <f>COUNTIFS('Unit Detail'!$Z$8:$Z$400,"2",'Unit Detail'!$D$8:$D$400,'Building Detail'!$B44)</f>
        <v>0</v>
      </c>
      <c r="X44" s="176">
        <f t="shared" si="8"/>
        <v>0</v>
      </c>
      <c r="Y44" s="159" t="str">
        <f t="shared" si="9"/>
        <v/>
      </c>
      <c r="Z44" s="338" t="str">
        <f t="shared" si="6"/>
        <v/>
      </c>
    </row>
    <row r="45" spans="2:26" s="23" customFormat="1" x14ac:dyDescent="0.25">
      <c r="B45" s="334"/>
      <c r="C45" s="396"/>
      <c r="D45" s="396"/>
      <c r="E45" s="396"/>
      <c r="F45" s="396"/>
      <c r="G45" s="396"/>
      <c r="H45" s="227"/>
      <c r="I45" s="227"/>
      <c r="J45" s="227"/>
      <c r="K45" s="227"/>
      <c r="L45" s="227"/>
      <c r="M45" s="228"/>
      <c r="N45" s="229"/>
      <c r="O45" s="157">
        <f>SUMIFS('Unit Detail'!$H$8:$H$400,'Unit Detail'!$D$8:$D$400,'Building Detail'!$B45,'Unit Detail'!$Z$8:$Z$400,1)</f>
        <v>0</v>
      </c>
      <c r="P45" s="125">
        <f>SUMIFS('Unit Detail'!$H$8:$H$400,'Unit Detail'!$D$8:$D$400,'Building Detail'!$B45,'Unit Detail'!$Z$8:$Z$400,3)</f>
        <v>0</v>
      </c>
      <c r="Q45" s="180">
        <f>SUMIFS('Unit Detail'!$H$8:$H$400,'Unit Detail'!$D$8:$D$400,'Building Detail'!$B45,'Unit Detail'!$Z$8:$Z$400,2)</f>
        <v>0</v>
      </c>
      <c r="R45" s="185">
        <f>SUMIF('Unit Detail'!$D$8:$D$400,$B45,'Unit Detail'!$H$8:$H$400)</f>
        <v>0</v>
      </c>
      <c r="S45" s="184">
        <f t="shared" si="7"/>
        <v>0</v>
      </c>
      <c r="T45" s="159" t="str">
        <f t="shared" si="10"/>
        <v/>
      </c>
      <c r="U45" s="162">
        <f>COUNTIFS('Unit Detail'!$Z$8:$Z$400,"1",'Unit Detail'!$D$8:$D$400,'Building Detail'!$B45)</f>
        <v>0</v>
      </c>
      <c r="V45" s="163">
        <f>COUNTIFS('Unit Detail'!$Z$8:$Z$400,"3",'Unit Detail'!$D$8:$D$400,'Building Detail'!$B45)</f>
        <v>0</v>
      </c>
      <c r="W45" s="163">
        <f>COUNTIFS('Unit Detail'!$Z$8:$Z$400,"2",'Unit Detail'!$D$8:$D$400,'Building Detail'!$B45)</f>
        <v>0</v>
      </c>
      <c r="X45" s="176">
        <f t="shared" si="8"/>
        <v>0</v>
      </c>
      <c r="Y45" s="159" t="str">
        <f t="shared" si="9"/>
        <v/>
      </c>
      <c r="Z45" s="338" t="str">
        <f t="shared" si="6"/>
        <v/>
      </c>
    </row>
    <row r="46" spans="2:26" s="23" customFormat="1" x14ac:dyDescent="0.25">
      <c r="B46" s="334"/>
      <c r="C46" s="396"/>
      <c r="D46" s="396"/>
      <c r="E46" s="396"/>
      <c r="F46" s="396"/>
      <c r="G46" s="396"/>
      <c r="H46" s="227"/>
      <c r="I46" s="227"/>
      <c r="J46" s="227"/>
      <c r="K46" s="227"/>
      <c r="L46" s="227"/>
      <c r="M46" s="228"/>
      <c r="N46" s="229"/>
      <c r="O46" s="157">
        <f>SUMIFS('Unit Detail'!$H$8:$H$400,'Unit Detail'!$D$8:$D$400,'Building Detail'!$B46,'Unit Detail'!$Z$8:$Z$400,1)</f>
        <v>0</v>
      </c>
      <c r="P46" s="125">
        <f>SUMIFS('Unit Detail'!$H$8:$H$400,'Unit Detail'!$D$8:$D$400,'Building Detail'!$B46,'Unit Detail'!$Z$8:$Z$400,3)</f>
        <v>0</v>
      </c>
      <c r="Q46" s="180">
        <f>SUMIFS('Unit Detail'!$H$8:$H$400,'Unit Detail'!$D$8:$D$400,'Building Detail'!$B46,'Unit Detail'!$Z$8:$Z$400,2)</f>
        <v>0</v>
      </c>
      <c r="R46" s="185">
        <f>SUMIF('Unit Detail'!$D$8:$D$400,$B46,'Unit Detail'!$H$8:$H$400)</f>
        <v>0</v>
      </c>
      <c r="S46" s="184">
        <f t="shared" si="7"/>
        <v>0</v>
      </c>
      <c r="T46" s="159" t="str">
        <f t="shared" si="10"/>
        <v/>
      </c>
      <c r="U46" s="162">
        <f>COUNTIFS('Unit Detail'!$Z$8:$Z$400,"1",'Unit Detail'!$D$8:$D$400,'Building Detail'!$B46)</f>
        <v>0</v>
      </c>
      <c r="V46" s="163">
        <f>COUNTIFS('Unit Detail'!$Z$8:$Z$400,"3",'Unit Detail'!$D$8:$D$400,'Building Detail'!$B46)</f>
        <v>0</v>
      </c>
      <c r="W46" s="163">
        <f>COUNTIFS('Unit Detail'!$Z$8:$Z$400,"2",'Unit Detail'!$D$8:$D$400,'Building Detail'!$B46)</f>
        <v>0</v>
      </c>
      <c r="X46" s="176">
        <f t="shared" si="8"/>
        <v>0</v>
      </c>
      <c r="Y46" s="159" t="str">
        <f t="shared" si="9"/>
        <v/>
      </c>
      <c r="Z46" s="338" t="str">
        <f t="shared" si="6"/>
        <v/>
      </c>
    </row>
    <row r="47" spans="2:26" s="23" customFormat="1" x14ac:dyDescent="0.25">
      <c r="B47" s="334"/>
      <c r="C47" s="396"/>
      <c r="D47" s="396"/>
      <c r="E47" s="396"/>
      <c r="F47" s="396"/>
      <c r="G47" s="396"/>
      <c r="H47" s="227"/>
      <c r="I47" s="227"/>
      <c r="J47" s="227"/>
      <c r="K47" s="227"/>
      <c r="L47" s="227"/>
      <c r="M47" s="228"/>
      <c r="N47" s="229"/>
      <c r="O47" s="157">
        <f>SUMIFS('Unit Detail'!$H$8:$H$400,'Unit Detail'!$D$8:$D$400,'Building Detail'!$B47,'Unit Detail'!$Z$8:$Z$400,1)</f>
        <v>0</v>
      </c>
      <c r="P47" s="125">
        <f>SUMIFS('Unit Detail'!$H$8:$H$400,'Unit Detail'!$D$8:$D$400,'Building Detail'!$B47,'Unit Detail'!$Z$8:$Z$400,3)</f>
        <v>0</v>
      </c>
      <c r="Q47" s="180">
        <f>SUMIFS('Unit Detail'!$H$8:$H$400,'Unit Detail'!$D$8:$D$400,'Building Detail'!$B47,'Unit Detail'!$Z$8:$Z$400,2)</f>
        <v>0</v>
      </c>
      <c r="R47" s="185">
        <f>SUMIF('Unit Detail'!$D$8:$D$400,$B47,'Unit Detail'!$H$8:$H$400)</f>
        <v>0</v>
      </c>
      <c r="S47" s="184">
        <f t="shared" si="7"/>
        <v>0</v>
      </c>
      <c r="T47" s="159" t="str">
        <f t="shared" si="10"/>
        <v/>
      </c>
      <c r="U47" s="162">
        <f>COUNTIFS('Unit Detail'!$Z$8:$Z$400,"1",'Unit Detail'!$D$8:$D$400,'Building Detail'!$B47)</f>
        <v>0</v>
      </c>
      <c r="V47" s="163">
        <f>COUNTIFS('Unit Detail'!$Z$8:$Z$400,"3",'Unit Detail'!$D$8:$D$400,'Building Detail'!$B47)</f>
        <v>0</v>
      </c>
      <c r="W47" s="163">
        <f>COUNTIFS('Unit Detail'!$Z$8:$Z$400,"2",'Unit Detail'!$D$8:$D$400,'Building Detail'!$B47)</f>
        <v>0</v>
      </c>
      <c r="X47" s="176">
        <f t="shared" si="8"/>
        <v>0</v>
      </c>
      <c r="Y47" s="159" t="str">
        <f t="shared" si="9"/>
        <v/>
      </c>
      <c r="Z47" s="338" t="str">
        <f t="shared" si="6"/>
        <v/>
      </c>
    </row>
    <row r="48" spans="2:26" s="23" customFormat="1" x14ac:dyDescent="0.25">
      <c r="B48" s="334"/>
      <c r="C48" s="396"/>
      <c r="D48" s="396"/>
      <c r="E48" s="396"/>
      <c r="F48" s="396"/>
      <c r="G48" s="396"/>
      <c r="H48" s="227"/>
      <c r="I48" s="227"/>
      <c r="J48" s="227"/>
      <c r="K48" s="227"/>
      <c r="L48" s="227"/>
      <c r="M48" s="228"/>
      <c r="N48" s="229"/>
      <c r="O48" s="157">
        <f>SUMIFS('Unit Detail'!$H$8:$H$400,'Unit Detail'!$D$8:$D$400,'Building Detail'!$B48,'Unit Detail'!$Z$8:$Z$400,1)</f>
        <v>0</v>
      </c>
      <c r="P48" s="125">
        <f>SUMIFS('Unit Detail'!$H$8:$H$400,'Unit Detail'!$D$8:$D$400,'Building Detail'!$B48,'Unit Detail'!$Z$8:$Z$400,3)</f>
        <v>0</v>
      </c>
      <c r="Q48" s="180">
        <f>SUMIFS('Unit Detail'!$H$8:$H$400,'Unit Detail'!$D$8:$D$400,'Building Detail'!$B48,'Unit Detail'!$Z$8:$Z$400,2)</f>
        <v>0</v>
      </c>
      <c r="R48" s="185">
        <f>SUMIF('Unit Detail'!$D$8:$D$400,$B48,'Unit Detail'!$H$8:$H$400)</f>
        <v>0</v>
      </c>
      <c r="S48" s="184">
        <f t="shared" si="7"/>
        <v>0</v>
      </c>
      <c r="T48" s="159" t="str">
        <f t="shared" si="10"/>
        <v/>
      </c>
      <c r="U48" s="162">
        <f>COUNTIFS('Unit Detail'!$Z$8:$Z$400,"1",'Unit Detail'!$D$8:$D$400,'Building Detail'!$B48)</f>
        <v>0</v>
      </c>
      <c r="V48" s="163">
        <f>COUNTIFS('Unit Detail'!$Z$8:$Z$400,"3",'Unit Detail'!$D$8:$D$400,'Building Detail'!$B48)</f>
        <v>0</v>
      </c>
      <c r="W48" s="163">
        <f>COUNTIFS('Unit Detail'!$Z$8:$Z$400,"2",'Unit Detail'!$D$8:$D$400,'Building Detail'!$B48)</f>
        <v>0</v>
      </c>
      <c r="X48" s="176">
        <f t="shared" si="8"/>
        <v>0</v>
      </c>
      <c r="Y48" s="159" t="str">
        <f t="shared" si="9"/>
        <v/>
      </c>
      <c r="Z48" s="338" t="str">
        <f t="shared" si="6"/>
        <v/>
      </c>
    </row>
    <row r="49" spans="2:26" s="23" customFormat="1" x14ac:dyDescent="0.25">
      <c r="B49" s="334"/>
      <c r="C49" s="396"/>
      <c r="D49" s="396"/>
      <c r="E49" s="396"/>
      <c r="F49" s="396"/>
      <c r="G49" s="396"/>
      <c r="H49" s="227"/>
      <c r="I49" s="227"/>
      <c r="J49" s="227"/>
      <c r="K49" s="227"/>
      <c r="L49" s="227"/>
      <c r="M49" s="228"/>
      <c r="N49" s="229"/>
      <c r="O49" s="157">
        <f>SUMIFS('Unit Detail'!$H$8:$H$400,'Unit Detail'!$D$8:$D$400,'Building Detail'!$B49,'Unit Detail'!$Z$8:$Z$400,1)</f>
        <v>0</v>
      </c>
      <c r="P49" s="125">
        <f>SUMIFS('Unit Detail'!$H$8:$H$400,'Unit Detail'!$D$8:$D$400,'Building Detail'!$B49,'Unit Detail'!$Z$8:$Z$400,3)</f>
        <v>0</v>
      </c>
      <c r="Q49" s="180">
        <f>SUMIFS('Unit Detail'!$H$8:$H$400,'Unit Detail'!$D$8:$D$400,'Building Detail'!$B49,'Unit Detail'!$Z$8:$Z$400,2)</f>
        <v>0</v>
      </c>
      <c r="R49" s="185">
        <f>SUMIF('Unit Detail'!$D$8:$D$400,$B49,'Unit Detail'!$H$8:$H$400)</f>
        <v>0</v>
      </c>
      <c r="S49" s="184">
        <f t="shared" si="7"/>
        <v>0</v>
      </c>
      <c r="T49" s="159" t="str">
        <f t="shared" si="10"/>
        <v/>
      </c>
      <c r="U49" s="162">
        <f>COUNTIFS('Unit Detail'!$Z$8:$Z$400,"1",'Unit Detail'!$D$8:$D$400,'Building Detail'!$B49)</f>
        <v>0</v>
      </c>
      <c r="V49" s="163">
        <f>COUNTIFS('Unit Detail'!$Z$8:$Z$400,"3",'Unit Detail'!$D$8:$D$400,'Building Detail'!$B49)</f>
        <v>0</v>
      </c>
      <c r="W49" s="163">
        <f>COUNTIFS('Unit Detail'!$Z$8:$Z$400,"2",'Unit Detail'!$D$8:$D$400,'Building Detail'!$B49)</f>
        <v>0</v>
      </c>
      <c r="X49" s="176">
        <f t="shared" si="8"/>
        <v>0</v>
      </c>
      <c r="Y49" s="159" t="str">
        <f t="shared" si="9"/>
        <v/>
      </c>
      <c r="Z49" s="338" t="str">
        <f t="shared" si="6"/>
        <v/>
      </c>
    </row>
    <row r="50" spans="2:26" s="23" customFormat="1" x14ac:dyDescent="0.25">
      <c r="B50" s="334"/>
      <c r="C50" s="396"/>
      <c r="D50" s="396"/>
      <c r="E50" s="396"/>
      <c r="F50" s="396"/>
      <c r="G50" s="396"/>
      <c r="H50" s="227"/>
      <c r="I50" s="227"/>
      <c r="J50" s="227"/>
      <c r="K50" s="227"/>
      <c r="L50" s="227"/>
      <c r="M50" s="228"/>
      <c r="N50" s="229"/>
      <c r="O50" s="157">
        <f>SUMIFS('Unit Detail'!$H$8:$H$400,'Unit Detail'!$D$8:$D$400,'Building Detail'!$B50,'Unit Detail'!$Z$8:$Z$400,1)</f>
        <v>0</v>
      </c>
      <c r="P50" s="125">
        <f>SUMIFS('Unit Detail'!$H$8:$H$400,'Unit Detail'!$D$8:$D$400,'Building Detail'!$B50,'Unit Detail'!$Z$8:$Z$400,3)</f>
        <v>0</v>
      </c>
      <c r="Q50" s="180">
        <f>SUMIFS('Unit Detail'!$H$8:$H$400,'Unit Detail'!$D$8:$D$400,'Building Detail'!$B50,'Unit Detail'!$Z$8:$Z$400,2)</f>
        <v>0</v>
      </c>
      <c r="R50" s="185">
        <f>SUMIF('Unit Detail'!$D$8:$D$400,$B50,'Unit Detail'!$H$8:$H$400)</f>
        <v>0</v>
      </c>
      <c r="S50" s="184">
        <f t="shared" si="7"/>
        <v>0</v>
      </c>
      <c r="T50" s="159" t="str">
        <f t="shared" si="10"/>
        <v/>
      </c>
      <c r="U50" s="162">
        <f>COUNTIFS('Unit Detail'!$Z$8:$Z$400,"1",'Unit Detail'!$D$8:$D$400,'Building Detail'!$B50)</f>
        <v>0</v>
      </c>
      <c r="V50" s="163">
        <f>COUNTIFS('Unit Detail'!$Z$8:$Z$400,"3",'Unit Detail'!$D$8:$D$400,'Building Detail'!$B50)</f>
        <v>0</v>
      </c>
      <c r="W50" s="163">
        <f>COUNTIFS('Unit Detail'!$Z$8:$Z$400,"2",'Unit Detail'!$D$8:$D$400,'Building Detail'!$B50)</f>
        <v>0</v>
      </c>
      <c r="X50" s="176">
        <f t="shared" si="8"/>
        <v>0</v>
      </c>
      <c r="Y50" s="159" t="str">
        <f t="shared" si="9"/>
        <v/>
      </c>
      <c r="Z50" s="338" t="str">
        <f t="shared" si="6"/>
        <v/>
      </c>
    </row>
    <row r="51" spans="2:26" s="23" customFormat="1" x14ac:dyDescent="0.25">
      <c r="B51" s="334"/>
      <c r="C51" s="396"/>
      <c r="D51" s="396"/>
      <c r="E51" s="396"/>
      <c r="F51" s="396"/>
      <c r="G51" s="396"/>
      <c r="H51" s="227"/>
      <c r="I51" s="227"/>
      <c r="J51" s="227"/>
      <c r="K51" s="227"/>
      <c r="L51" s="227"/>
      <c r="M51" s="228"/>
      <c r="N51" s="229"/>
      <c r="O51" s="157">
        <f>SUMIFS('Unit Detail'!$H$8:$H$400,'Unit Detail'!$D$8:$D$400,'Building Detail'!$B51,'Unit Detail'!$Z$8:$Z$400,1)</f>
        <v>0</v>
      </c>
      <c r="P51" s="125">
        <f>SUMIFS('Unit Detail'!$H$8:$H$400,'Unit Detail'!$D$8:$D$400,'Building Detail'!$B51,'Unit Detail'!$Z$8:$Z$400,3)</f>
        <v>0</v>
      </c>
      <c r="Q51" s="180">
        <f>SUMIFS('Unit Detail'!$H$8:$H$400,'Unit Detail'!$D$8:$D$400,'Building Detail'!$B51,'Unit Detail'!$Z$8:$Z$400,2)</f>
        <v>0</v>
      </c>
      <c r="R51" s="185">
        <f>SUMIF('Unit Detail'!$D$8:$D$400,$B51,'Unit Detail'!$H$8:$H$400)</f>
        <v>0</v>
      </c>
      <c r="S51" s="184">
        <f t="shared" si="7"/>
        <v>0</v>
      </c>
      <c r="T51" s="159" t="str">
        <f t="shared" si="10"/>
        <v/>
      </c>
      <c r="U51" s="162">
        <f>COUNTIFS('Unit Detail'!$Z$8:$Z$400,"1",'Unit Detail'!$D$8:$D$400,'Building Detail'!$B51)</f>
        <v>0</v>
      </c>
      <c r="V51" s="163">
        <f>COUNTIFS('Unit Detail'!$Z$8:$Z$400,"3",'Unit Detail'!$D$8:$D$400,'Building Detail'!$B51)</f>
        <v>0</v>
      </c>
      <c r="W51" s="163">
        <f>COUNTIFS('Unit Detail'!$Z$8:$Z$400,"2",'Unit Detail'!$D$8:$D$400,'Building Detail'!$B51)</f>
        <v>0</v>
      </c>
      <c r="X51" s="176">
        <f t="shared" si="8"/>
        <v>0</v>
      </c>
      <c r="Y51" s="159" t="str">
        <f t="shared" si="9"/>
        <v/>
      </c>
      <c r="Z51" s="338" t="str">
        <f t="shared" si="6"/>
        <v/>
      </c>
    </row>
    <row r="52" spans="2:26" s="23" customFormat="1" x14ac:dyDescent="0.25">
      <c r="B52" s="334"/>
      <c r="C52" s="396"/>
      <c r="D52" s="396"/>
      <c r="E52" s="396"/>
      <c r="F52" s="396"/>
      <c r="G52" s="396"/>
      <c r="H52" s="227"/>
      <c r="I52" s="227"/>
      <c r="J52" s="227"/>
      <c r="K52" s="227"/>
      <c r="L52" s="227"/>
      <c r="M52" s="228"/>
      <c r="N52" s="229"/>
      <c r="O52" s="157">
        <f>SUMIFS('Unit Detail'!$H$8:$H$400,'Unit Detail'!$D$8:$D$400,'Building Detail'!$B52,'Unit Detail'!$Z$8:$Z$400,1)</f>
        <v>0</v>
      </c>
      <c r="P52" s="125">
        <f>SUMIFS('Unit Detail'!$H$8:$H$400,'Unit Detail'!$D$8:$D$400,'Building Detail'!$B52,'Unit Detail'!$Z$8:$Z$400,3)</f>
        <v>0</v>
      </c>
      <c r="Q52" s="180">
        <f>SUMIFS('Unit Detail'!$H$8:$H$400,'Unit Detail'!$D$8:$D$400,'Building Detail'!$B52,'Unit Detail'!$Z$8:$Z$400,2)</f>
        <v>0</v>
      </c>
      <c r="R52" s="185">
        <f>SUMIF('Unit Detail'!$D$8:$D$400,$B52,'Unit Detail'!$H$8:$H$400)</f>
        <v>0</v>
      </c>
      <c r="S52" s="184">
        <f t="shared" si="7"/>
        <v>0</v>
      </c>
      <c r="T52" s="159" t="str">
        <f t="shared" si="10"/>
        <v/>
      </c>
      <c r="U52" s="162">
        <f>COUNTIFS('Unit Detail'!$Z$8:$Z$400,"1",'Unit Detail'!$D$8:$D$400,'Building Detail'!$B52)</f>
        <v>0</v>
      </c>
      <c r="V52" s="163">
        <f>COUNTIFS('Unit Detail'!$Z$8:$Z$400,"3",'Unit Detail'!$D$8:$D$400,'Building Detail'!$B52)</f>
        <v>0</v>
      </c>
      <c r="W52" s="163">
        <f>COUNTIFS('Unit Detail'!$Z$8:$Z$400,"2",'Unit Detail'!$D$8:$D$400,'Building Detail'!$B52)</f>
        <v>0</v>
      </c>
      <c r="X52" s="176">
        <f t="shared" si="8"/>
        <v>0</v>
      </c>
      <c r="Y52" s="159" t="str">
        <f t="shared" si="9"/>
        <v/>
      </c>
      <c r="Z52" s="338" t="str">
        <f t="shared" si="6"/>
        <v/>
      </c>
    </row>
    <row r="53" spans="2:26" s="23" customFormat="1" x14ac:dyDescent="0.25">
      <c r="B53" s="334"/>
      <c r="C53" s="396"/>
      <c r="D53" s="396"/>
      <c r="E53" s="396"/>
      <c r="F53" s="396"/>
      <c r="G53" s="396"/>
      <c r="H53" s="227"/>
      <c r="I53" s="227"/>
      <c r="J53" s="227"/>
      <c r="K53" s="227"/>
      <c r="L53" s="227"/>
      <c r="M53" s="228"/>
      <c r="N53" s="229"/>
      <c r="O53" s="157">
        <f>SUMIFS('Unit Detail'!$H$8:$H$400,'Unit Detail'!$D$8:$D$400,'Building Detail'!$B53,'Unit Detail'!$Z$8:$Z$400,1)</f>
        <v>0</v>
      </c>
      <c r="P53" s="125">
        <f>SUMIFS('Unit Detail'!$H$8:$H$400,'Unit Detail'!$D$8:$D$400,'Building Detail'!$B53,'Unit Detail'!$Z$8:$Z$400,3)</f>
        <v>0</v>
      </c>
      <c r="Q53" s="180">
        <f>SUMIFS('Unit Detail'!$H$8:$H$400,'Unit Detail'!$D$8:$D$400,'Building Detail'!$B53,'Unit Detail'!$Z$8:$Z$400,2)</f>
        <v>0</v>
      </c>
      <c r="R53" s="185">
        <f>SUMIF('Unit Detail'!$D$8:$D$400,$B53,'Unit Detail'!$H$8:$H$400)</f>
        <v>0</v>
      </c>
      <c r="S53" s="184">
        <f t="shared" si="7"/>
        <v>0</v>
      </c>
      <c r="T53" s="159" t="str">
        <f t="shared" si="10"/>
        <v/>
      </c>
      <c r="U53" s="162">
        <f>COUNTIFS('Unit Detail'!$Z$8:$Z$400,"1",'Unit Detail'!$D$8:$D$400,'Building Detail'!$B53)</f>
        <v>0</v>
      </c>
      <c r="V53" s="163">
        <f>COUNTIFS('Unit Detail'!$Z$8:$Z$400,"3",'Unit Detail'!$D$8:$D$400,'Building Detail'!$B53)</f>
        <v>0</v>
      </c>
      <c r="W53" s="163">
        <f>COUNTIFS('Unit Detail'!$Z$8:$Z$400,"2",'Unit Detail'!$D$8:$D$400,'Building Detail'!$B53)</f>
        <v>0</v>
      </c>
      <c r="X53" s="176">
        <f t="shared" si="8"/>
        <v>0</v>
      </c>
      <c r="Y53" s="159" t="str">
        <f t="shared" si="9"/>
        <v/>
      </c>
      <c r="Z53" s="338" t="str">
        <f t="shared" si="6"/>
        <v/>
      </c>
    </row>
    <row r="54" spans="2:26" s="23" customFormat="1" x14ac:dyDescent="0.25">
      <c r="B54" s="334"/>
      <c r="C54" s="396"/>
      <c r="D54" s="396"/>
      <c r="E54" s="396"/>
      <c r="F54" s="396"/>
      <c r="G54" s="396"/>
      <c r="H54" s="227"/>
      <c r="I54" s="227"/>
      <c r="J54" s="227"/>
      <c r="K54" s="227"/>
      <c r="L54" s="227"/>
      <c r="M54" s="228"/>
      <c r="N54" s="229"/>
      <c r="O54" s="157">
        <f>SUMIFS('Unit Detail'!$H$8:$H$400,'Unit Detail'!$D$8:$D$400,'Building Detail'!$B54,'Unit Detail'!$Z$8:$Z$400,1)</f>
        <v>0</v>
      </c>
      <c r="P54" s="125">
        <f>SUMIFS('Unit Detail'!$H$8:$H$400,'Unit Detail'!$D$8:$D$400,'Building Detail'!$B54,'Unit Detail'!$Z$8:$Z$400,3)</f>
        <v>0</v>
      </c>
      <c r="Q54" s="180">
        <f>SUMIFS('Unit Detail'!$H$8:$H$400,'Unit Detail'!$D$8:$D$400,'Building Detail'!$B54,'Unit Detail'!$Z$8:$Z$400,2)</f>
        <v>0</v>
      </c>
      <c r="R54" s="185">
        <f>SUMIF('Unit Detail'!$D$8:$D$400,$B54,'Unit Detail'!$H$8:$H$400)</f>
        <v>0</v>
      </c>
      <c r="S54" s="184">
        <f t="shared" si="7"/>
        <v>0</v>
      </c>
      <c r="T54" s="159" t="str">
        <f t="shared" si="10"/>
        <v/>
      </c>
      <c r="U54" s="162">
        <f>COUNTIFS('Unit Detail'!$Z$8:$Z$400,"1",'Unit Detail'!$D$8:$D$400,'Building Detail'!$B54)</f>
        <v>0</v>
      </c>
      <c r="V54" s="163">
        <f>COUNTIFS('Unit Detail'!$Z$8:$Z$400,"3",'Unit Detail'!$D$8:$D$400,'Building Detail'!$B54)</f>
        <v>0</v>
      </c>
      <c r="W54" s="163">
        <f>COUNTIFS('Unit Detail'!$Z$8:$Z$400,"2",'Unit Detail'!$D$8:$D$400,'Building Detail'!$B54)</f>
        <v>0</v>
      </c>
      <c r="X54" s="176">
        <f t="shared" si="8"/>
        <v>0</v>
      </c>
      <c r="Y54" s="159" t="str">
        <f t="shared" si="9"/>
        <v/>
      </c>
      <c r="Z54" s="338" t="str">
        <f t="shared" si="6"/>
        <v/>
      </c>
    </row>
    <row r="55" spans="2:26" s="23" customFormat="1" x14ac:dyDescent="0.25">
      <c r="B55" s="334"/>
      <c r="C55" s="396"/>
      <c r="D55" s="396"/>
      <c r="E55" s="396"/>
      <c r="F55" s="396"/>
      <c r="G55" s="396"/>
      <c r="H55" s="227"/>
      <c r="I55" s="227"/>
      <c r="J55" s="227"/>
      <c r="K55" s="227"/>
      <c r="L55" s="227"/>
      <c r="M55" s="228"/>
      <c r="N55" s="229"/>
      <c r="O55" s="157">
        <f>SUMIFS('Unit Detail'!$H$8:$H$400,'Unit Detail'!$D$8:$D$400,'Building Detail'!$B55,'Unit Detail'!$Z$8:$Z$400,1)</f>
        <v>0</v>
      </c>
      <c r="P55" s="125">
        <f>SUMIFS('Unit Detail'!$H$8:$H$400,'Unit Detail'!$D$8:$D$400,'Building Detail'!$B55,'Unit Detail'!$Z$8:$Z$400,3)</f>
        <v>0</v>
      </c>
      <c r="Q55" s="180">
        <f>SUMIFS('Unit Detail'!$H$8:$H$400,'Unit Detail'!$D$8:$D$400,'Building Detail'!$B55,'Unit Detail'!$Z$8:$Z$400,2)</f>
        <v>0</v>
      </c>
      <c r="R55" s="185">
        <f>SUMIF('Unit Detail'!$D$8:$D$400,$B55,'Unit Detail'!$H$8:$H$400)</f>
        <v>0</v>
      </c>
      <c r="S55" s="184">
        <f t="shared" si="7"/>
        <v>0</v>
      </c>
      <c r="T55" s="159" t="str">
        <f t="shared" si="10"/>
        <v/>
      </c>
      <c r="U55" s="162">
        <f>COUNTIFS('Unit Detail'!$Z$8:$Z$400,"1",'Unit Detail'!$D$8:$D$400,'Building Detail'!$B55)</f>
        <v>0</v>
      </c>
      <c r="V55" s="163">
        <f>COUNTIFS('Unit Detail'!$Z$8:$Z$400,"3",'Unit Detail'!$D$8:$D$400,'Building Detail'!$B55)</f>
        <v>0</v>
      </c>
      <c r="W55" s="163">
        <f>COUNTIFS('Unit Detail'!$Z$8:$Z$400,"2",'Unit Detail'!$D$8:$D$400,'Building Detail'!$B55)</f>
        <v>0</v>
      </c>
      <c r="X55" s="176">
        <f t="shared" si="8"/>
        <v>0</v>
      </c>
      <c r="Y55" s="159" t="str">
        <f t="shared" si="9"/>
        <v/>
      </c>
      <c r="Z55" s="338" t="str">
        <f t="shared" si="6"/>
        <v/>
      </c>
    </row>
    <row r="56" spans="2:26" s="23" customFormat="1" x14ac:dyDescent="0.25">
      <c r="B56" s="334"/>
      <c r="C56" s="396"/>
      <c r="D56" s="396"/>
      <c r="E56" s="396"/>
      <c r="F56" s="396"/>
      <c r="G56" s="396"/>
      <c r="H56" s="227"/>
      <c r="I56" s="227"/>
      <c r="J56" s="227"/>
      <c r="K56" s="227"/>
      <c r="L56" s="227"/>
      <c r="M56" s="228"/>
      <c r="N56" s="229"/>
      <c r="O56" s="157">
        <f>SUMIFS('Unit Detail'!$H$8:$H$400,'Unit Detail'!$D$8:$D$400,'Building Detail'!$B56,'Unit Detail'!$Z$8:$Z$400,1)</f>
        <v>0</v>
      </c>
      <c r="P56" s="125">
        <f>SUMIFS('Unit Detail'!$H$8:$H$400,'Unit Detail'!$D$8:$D$400,'Building Detail'!$B56,'Unit Detail'!$Z$8:$Z$400,3)</f>
        <v>0</v>
      </c>
      <c r="Q56" s="180">
        <f>SUMIFS('Unit Detail'!$H$8:$H$400,'Unit Detail'!$D$8:$D$400,'Building Detail'!$B56,'Unit Detail'!$Z$8:$Z$400,2)</f>
        <v>0</v>
      </c>
      <c r="R56" s="185">
        <f>SUMIF('Unit Detail'!$D$8:$D$400,$B56,'Unit Detail'!$H$8:$H$400)</f>
        <v>0</v>
      </c>
      <c r="S56" s="184">
        <f t="shared" si="7"/>
        <v>0</v>
      </c>
      <c r="T56" s="159" t="str">
        <f t="shared" si="10"/>
        <v/>
      </c>
      <c r="U56" s="162">
        <f>COUNTIFS('Unit Detail'!$Z$8:$Z$400,"1",'Unit Detail'!$D$8:$D$400,'Building Detail'!$B56)</f>
        <v>0</v>
      </c>
      <c r="V56" s="163">
        <f>COUNTIFS('Unit Detail'!$Z$8:$Z$400,"3",'Unit Detail'!$D$8:$D$400,'Building Detail'!$B56)</f>
        <v>0</v>
      </c>
      <c r="W56" s="163">
        <f>COUNTIFS('Unit Detail'!$Z$8:$Z$400,"2",'Unit Detail'!$D$8:$D$400,'Building Detail'!$B56)</f>
        <v>0</v>
      </c>
      <c r="X56" s="176">
        <f t="shared" si="8"/>
        <v>0</v>
      </c>
      <c r="Y56" s="159" t="str">
        <f t="shared" si="9"/>
        <v/>
      </c>
      <c r="Z56" s="338" t="str">
        <f t="shared" si="6"/>
        <v/>
      </c>
    </row>
    <row r="57" spans="2:26" s="23" customFormat="1" x14ac:dyDescent="0.25">
      <c r="B57" s="334"/>
      <c r="C57" s="396"/>
      <c r="D57" s="396"/>
      <c r="E57" s="396"/>
      <c r="F57" s="396"/>
      <c r="G57" s="396"/>
      <c r="H57" s="227"/>
      <c r="I57" s="227"/>
      <c r="J57" s="227"/>
      <c r="K57" s="227"/>
      <c r="L57" s="227"/>
      <c r="M57" s="228"/>
      <c r="N57" s="229"/>
      <c r="O57" s="157">
        <f>SUMIFS('Unit Detail'!$H$8:$H$400,'Unit Detail'!$D$8:$D$400,'Building Detail'!$B57,'Unit Detail'!$Z$8:$Z$400,1)</f>
        <v>0</v>
      </c>
      <c r="P57" s="125">
        <f>SUMIFS('Unit Detail'!$H$8:$H$400,'Unit Detail'!$D$8:$D$400,'Building Detail'!$B57,'Unit Detail'!$Z$8:$Z$400,3)</f>
        <v>0</v>
      </c>
      <c r="Q57" s="180">
        <f>SUMIFS('Unit Detail'!$H$8:$H$400,'Unit Detail'!$D$8:$D$400,'Building Detail'!$B57,'Unit Detail'!$Z$8:$Z$400,2)</f>
        <v>0</v>
      </c>
      <c r="R57" s="185">
        <f>SUMIF('Unit Detail'!$D$8:$D$400,$B57,'Unit Detail'!$H$8:$H$400)</f>
        <v>0</v>
      </c>
      <c r="S57" s="184">
        <f t="shared" si="7"/>
        <v>0</v>
      </c>
      <c r="T57" s="159" t="str">
        <f t="shared" si="10"/>
        <v/>
      </c>
      <c r="U57" s="162">
        <f>COUNTIFS('Unit Detail'!$Z$8:$Z$400,"1",'Unit Detail'!$D$8:$D$400,'Building Detail'!$B57)</f>
        <v>0</v>
      </c>
      <c r="V57" s="163">
        <f>COUNTIFS('Unit Detail'!$Z$8:$Z$400,"3",'Unit Detail'!$D$8:$D$400,'Building Detail'!$B57)</f>
        <v>0</v>
      </c>
      <c r="W57" s="163">
        <f>COUNTIFS('Unit Detail'!$Z$8:$Z$400,"2",'Unit Detail'!$D$8:$D$400,'Building Detail'!$B57)</f>
        <v>0</v>
      </c>
      <c r="X57" s="176">
        <f t="shared" si="8"/>
        <v>0</v>
      </c>
      <c r="Y57" s="159" t="str">
        <f t="shared" si="9"/>
        <v/>
      </c>
      <c r="Z57" s="338" t="str">
        <f t="shared" si="6"/>
        <v/>
      </c>
    </row>
    <row r="58" spans="2:26" s="23" customFormat="1" x14ac:dyDescent="0.25">
      <c r="B58" s="334"/>
      <c r="C58" s="396"/>
      <c r="D58" s="396"/>
      <c r="E58" s="396"/>
      <c r="F58" s="396"/>
      <c r="G58" s="396"/>
      <c r="H58" s="227"/>
      <c r="I58" s="227"/>
      <c r="J58" s="227"/>
      <c r="K58" s="227"/>
      <c r="L58" s="227"/>
      <c r="M58" s="228"/>
      <c r="N58" s="229"/>
      <c r="O58" s="157">
        <f>SUMIFS('Unit Detail'!$H$8:$H$400,'Unit Detail'!$D$8:$D$400,'Building Detail'!$B58,'Unit Detail'!$Z$8:$Z$400,1)</f>
        <v>0</v>
      </c>
      <c r="P58" s="125">
        <f>SUMIFS('Unit Detail'!$H$8:$H$400,'Unit Detail'!$D$8:$D$400,'Building Detail'!$B58,'Unit Detail'!$Z$8:$Z$400,3)</f>
        <v>0</v>
      </c>
      <c r="Q58" s="180">
        <f>SUMIFS('Unit Detail'!$H$8:$H$400,'Unit Detail'!$D$8:$D$400,'Building Detail'!$B58,'Unit Detail'!$Z$8:$Z$400,2)</f>
        <v>0</v>
      </c>
      <c r="R58" s="185">
        <f>SUMIF('Unit Detail'!$D$8:$D$400,$B58,'Unit Detail'!$H$8:$H$400)</f>
        <v>0</v>
      </c>
      <c r="S58" s="184">
        <f t="shared" si="7"/>
        <v>0</v>
      </c>
      <c r="T58" s="159" t="str">
        <f t="shared" si="10"/>
        <v/>
      </c>
      <c r="U58" s="162">
        <f>COUNTIFS('Unit Detail'!$Z$8:$Z$400,"1",'Unit Detail'!$D$8:$D$400,'Building Detail'!$B58)</f>
        <v>0</v>
      </c>
      <c r="V58" s="163">
        <f>COUNTIFS('Unit Detail'!$Z$8:$Z$400,"3",'Unit Detail'!$D$8:$D$400,'Building Detail'!$B58)</f>
        <v>0</v>
      </c>
      <c r="W58" s="163">
        <f>COUNTIFS('Unit Detail'!$Z$8:$Z$400,"2",'Unit Detail'!$D$8:$D$400,'Building Detail'!$B58)</f>
        <v>0</v>
      </c>
      <c r="X58" s="176">
        <f t="shared" si="8"/>
        <v>0</v>
      </c>
      <c r="Y58" s="159" t="str">
        <f t="shared" si="9"/>
        <v/>
      </c>
      <c r="Z58" s="338" t="str">
        <f t="shared" si="6"/>
        <v/>
      </c>
    </row>
    <row r="59" spans="2:26" s="23" customFormat="1" x14ac:dyDescent="0.25">
      <c r="B59" s="334"/>
      <c r="C59" s="396"/>
      <c r="D59" s="396"/>
      <c r="E59" s="396"/>
      <c r="F59" s="396"/>
      <c r="G59" s="396"/>
      <c r="H59" s="227"/>
      <c r="I59" s="227"/>
      <c r="J59" s="227"/>
      <c r="K59" s="227"/>
      <c r="L59" s="227"/>
      <c r="M59" s="228"/>
      <c r="N59" s="229"/>
      <c r="O59" s="157">
        <f>SUMIFS('Unit Detail'!$H$8:$H$400,'Unit Detail'!$D$8:$D$400,'Building Detail'!$B59,'Unit Detail'!$Z$8:$Z$400,1)</f>
        <v>0</v>
      </c>
      <c r="P59" s="125">
        <f>SUMIFS('Unit Detail'!$H$8:$H$400,'Unit Detail'!$D$8:$D$400,'Building Detail'!$B59,'Unit Detail'!$Z$8:$Z$400,3)</f>
        <v>0</v>
      </c>
      <c r="Q59" s="180">
        <f>SUMIFS('Unit Detail'!$H$8:$H$400,'Unit Detail'!$D$8:$D$400,'Building Detail'!$B59,'Unit Detail'!$Z$8:$Z$400,2)</f>
        <v>0</v>
      </c>
      <c r="R59" s="185">
        <f>SUMIF('Unit Detail'!$D$8:$D$400,$B59,'Unit Detail'!$H$8:$H$400)</f>
        <v>0</v>
      </c>
      <c r="S59" s="184">
        <f t="shared" si="7"/>
        <v>0</v>
      </c>
      <c r="T59" s="159" t="str">
        <f t="shared" si="10"/>
        <v/>
      </c>
      <c r="U59" s="162">
        <f>COUNTIFS('Unit Detail'!$Z$8:$Z$400,"1",'Unit Detail'!$D$8:$D$400,'Building Detail'!$B59)</f>
        <v>0</v>
      </c>
      <c r="V59" s="163">
        <f>COUNTIFS('Unit Detail'!$Z$8:$Z$400,"3",'Unit Detail'!$D$8:$D$400,'Building Detail'!$B59)</f>
        <v>0</v>
      </c>
      <c r="W59" s="163">
        <f>COUNTIFS('Unit Detail'!$Z$8:$Z$400,"2",'Unit Detail'!$D$8:$D$400,'Building Detail'!$B59)</f>
        <v>0</v>
      </c>
      <c r="X59" s="176">
        <f t="shared" si="8"/>
        <v>0</v>
      </c>
      <c r="Y59" s="159" t="str">
        <f t="shared" si="9"/>
        <v/>
      </c>
      <c r="Z59" s="338" t="str">
        <f t="shared" si="6"/>
        <v/>
      </c>
    </row>
    <row r="60" spans="2:26" s="23" customFormat="1" x14ac:dyDescent="0.25">
      <c r="B60" s="334"/>
      <c r="C60" s="396"/>
      <c r="D60" s="396"/>
      <c r="E60" s="396"/>
      <c r="F60" s="396"/>
      <c r="G60" s="396"/>
      <c r="H60" s="227"/>
      <c r="I60" s="227"/>
      <c r="J60" s="227"/>
      <c r="K60" s="227"/>
      <c r="L60" s="227"/>
      <c r="M60" s="228"/>
      <c r="N60" s="229"/>
      <c r="O60" s="157">
        <f>SUMIFS('Unit Detail'!$H$8:$H$400,'Unit Detail'!$D$8:$D$400,'Building Detail'!$B60,'Unit Detail'!$Z$8:$Z$400,1)</f>
        <v>0</v>
      </c>
      <c r="P60" s="125">
        <f>SUMIFS('Unit Detail'!$H$8:$H$400,'Unit Detail'!$D$8:$D$400,'Building Detail'!$B60,'Unit Detail'!$Z$8:$Z$400,3)</f>
        <v>0</v>
      </c>
      <c r="Q60" s="180">
        <f>SUMIFS('Unit Detail'!$H$8:$H$400,'Unit Detail'!$D$8:$D$400,'Building Detail'!$B60,'Unit Detail'!$Z$8:$Z$400,2)</f>
        <v>0</v>
      </c>
      <c r="R60" s="185">
        <f>SUMIF('Unit Detail'!$D$8:$D$400,$B60,'Unit Detail'!$H$8:$H$400)</f>
        <v>0</v>
      </c>
      <c r="S60" s="184">
        <f t="shared" si="7"/>
        <v>0</v>
      </c>
      <c r="T60" s="159" t="str">
        <f t="shared" si="10"/>
        <v/>
      </c>
      <c r="U60" s="162">
        <f>COUNTIFS('Unit Detail'!$Z$8:$Z$400,"1",'Unit Detail'!$D$8:$D$400,'Building Detail'!$B60)</f>
        <v>0</v>
      </c>
      <c r="V60" s="163">
        <f>COUNTIFS('Unit Detail'!$Z$8:$Z$400,"3",'Unit Detail'!$D$8:$D$400,'Building Detail'!$B60)</f>
        <v>0</v>
      </c>
      <c r="W60" s="163">
        <f>COUNTIFS('Unit Detail'!$Z$8:$Z$400,"2",'Unit Detail'!$D$8:$D$400,'Building Detail'!$B60)</f>
        <v>0</v>
      </c>
      <c r="X60" s="176">
        <f t="shared" si="8"/>
        <v>0</v>
      </c>
      <c r="Y60" s="159" t="str">
        <f t="shared" si="9"/>
        <v/>
      </c>
      <c r="Z60" s="338" t="str">
        <f t="shared" si="6"/>
        <v/>
      </c>
    </row>
    <row r="61" spans="2:26" s="23" customFormat="1" x14ac:dyDescent="0.25">
      <c r="B61" s="334"/>
      <c r="C61" s="396"/>
      <c r="D61" s="396"/>
      <c r="E61" s="396"/>
      <c r="F61" s="396"/>
      <c r="G61" s="396"/>
      <c r="H61" s="227"/>
      <c r="I61" s="227"/>
      <c r="J61" s="227"/>
      <c r="K61" s="227"/>
      <c r="L61" s="227"/>
      <c r="M61" s="228"/>
      <c r="N61" s="229"/>
      <c r="O61" s="157">
        <f>SUMIFS('Unit Detail'!$H$8:$H$400,'Unit Detail'!$D$8:$D$400,'Building Detail'!$B61,'Unit Detail'!$Z$8:$Z$400,1)</f>
        <v>0</v>
      </c>
      <c r="P61" s="125">
        <f>SUMIFS('Unit Detail'!$H$8:$H$400,'Unit Detail'!$D$8:$D$400,'Building Detail'!$B61,'Unit Detail'!$Z$8:$Z$400,3)</f>
        <v>0</v>
      </c>
      <c r="Q61" s="180">
        <f>SUMIFS('Unit Detail'!$H$8:$H$400,'Unit Detail'!$D$8:$D$400,'Building Detail'!$B61,'Unit Detail'!$Z$8:$Z$400,2)</f>
        <v>0</v>
      </c>
      <c r="R61" s="185">
        <f>SUMIF('Unit Detail'!$D$8:$D$400,$B61,'Unit Detail'!$H$8:$H$400)</f>
        <v>0</v>
      </c>
      <c r="S61" s="184">
        <f t="shared" si="7"/>
        <v>0</v>
      </c>
      <c r="T61" s="159" t="str">
        <f t="shared" si="10"/>
        <v/>
      </c>
      <c r="U61" s="162">
        <f>COUNTIFS('Unit Detail'!$Z$8:$Z$400,"1",'Unit Detail'!$D$8:$D$400,'Building Detail'!$B61)</f>
        <v>0</v>
      </c>
      <c r="V61" s="163">
        <f>COUNTIFS('Unit Detail'!$Z$8:$Z$400,"3",'Unit Detail'!$D$8:$D$400,'Building Detail'!$B61)</f>
        <v>0</v>
      </c>
      <c r="W61" s="163">
        <f>COUNTIFS('Unit Detail'!$Z$8:$Z$400,"2",'Unit Detail'!$D$8:$D$400,'Building Detail'!$B61)</f>
        <v>0</v>
      </c>
      <c r="X61" s="176">
        <f t="shared" si="8"/>
        <v>0</v>
      </c>
      <c r="Y61" s="159" t="str">
        <f t="shared" si="9"/>
        <v/>
      </c>
      <c r="Z61" s="338" t="str">
        <f t="shared" si="6"/>
        <v/>
      </c>
    </row>
    <row r="62" spans="2:26" s="23" customFormat="1" x14ac:dyDescent="0.25">
      <c r="B62" s="334"/>
      <c r="C62" s="396"/>
      <c r="D62" s="396"/>
      <c r="E62" s="396"/>
      <c r="F62" s="396"/>
      <c r="G62" s="396"/>
      <c r="H62" s="227"/>
      <c r="I62" s="227"/>
      <c r="J62" s="227"/>
      <c r="K62" s="227"/>
      <c r="L62" s="227"/>
      <c r="M62" s="228"/>
      <c r="N62" s="229"/>
      <c r="O62" s="157">
        <f>SUMIFS('Unit Detail'!$H$8:$H$400,'Unit Detail'!$D$8:$D$400,'Building Detail'!$B62,'Unit Detail'!$Z$8:$Z$400,1)</f>
        <v>0</v>
      </c>
      <c r="P62" s="125">
        <f>SUMIFS('Unit Detail'!$H$8:$H$400,'Unit Detail'!$D$8:$D$400,'Building Detail'!$B62,'Unit Detail'!$Z$8:$Z$400,3)</f>
        <v>0</v>
      </c>
      <c r="Q62" s="180">
        <f>SUMIFS('Unit Detail'!$H$8:$H$400,'Unit Detail'!$D$8:$D$400,'Building Detail'!$B62,'Unit Detail'!$Z$8:$Z$400,2)</f>
        <v>0</v>
      </c>
      <c r="R62" s="185">
        <f>SUMIF('Unit Detail'!$D$8:$D$400,$B62,'Unit Detail'!$H$8:$H$400)</f>
        <v>0</v>
      </c>
      <c r="S62" s="184">
        <f t="shared" si="7"/>
        <v>0</v>
      </c>
      <c r="T62" s="159" t="str">
        <f t="shared" si="10"/>
        <v/>
      </c>
      <c r="U62" s="162">
        <f>COUNTIFS('Unit Detail'!$Z$8:$Z$400,"1",'Unit Detail'!$D$8:$D$400,'Building Detail'!$B62)</f>
        <v>0</v>
      </c>
      <c r="V62" s="163">
        <f>COUNTIFS('Unit Detail'!$Z$8:$Z$400,"3",'Unit Detail'!$D$8:$D$400,'Building Detail'!$B62)</f>
        <v>0</v>
      </c>
      <c r="W62" s="163">
        <f>COUNTIFS('Unit Detail'!$Z$8:$Z$400,"2",'Unit Detail'!$D$8:$D$400,'Building Detail'!$B62)</f>
        <v>0</v>
      </c>
      <c r="X62" s="176">
        <f t="shared" si="8"/>
        <v>0</v>
      </c>
      <c r="Y62" s="159" t="str">
        <f t="shared" si="9"/>
        <v/>
      </c>
      <c r="Z62" s="338" t="str">
        <f t="shared" si="6"/>
        <v/>
      </c>
    </row>
    <row r="63" spans="2:26" s="23" customFormat="1" x14ac:dyDescent="0.25">
      <c r="B63" s="334"/>
      <c r="C63" s="396"/>
      <c r="D63" s="396"/>
      <c r="E63" s="396"/>
      <c r="F63" s="396"/>
      <c r="G63" s="396"/>
      <c r="H63" s="227"/>
      <c r="I63" s="227"/>
      <c r="J63" s="227"/>
      <c r="K63" s="227"/>
      <c r="L63" s="227"/>
      <c r="M63" s="228"/>
      <c r="N63" s="229"/>
      <c r="O63" s="157">
        <f>SUMIFS('Unit Detail'!$H$8:$H$400,'Unit Detail'!$D$8:$D$400,'Building Detail'!$B63,'Unit Detail'!$Z$8:$Z$400,1)</f>
        <v>0</v>
      </c>
      <c r="P63" s="125">
        <f>SUMIFS('Unit Detail'!$H$8:$H$400,'Unit Detail'!$D$8:$D$400,'Building Detail'!$B63,'Unit Detail'!$Z$8:$Z$400,3)</f>
        <v>0</v>
      </c>
      <c r="Q63" s="180">
        <f>SUMIFS('Unit Detail'!$H$8:$H$400,'Unit Detail'!$D$8:$D$400,'Building Detail'!$B63,'Unit Detail'!$Z$8:$Z$400,2)</f>
        <v>0</v>
      </c>
      <c r="R63" s="185">
        <f>SUMIF('Unit Detail'!$D$8:$D$400,$B63,'Unit Detail'!$H$8:$H$400)</f>
        <v>0</v>
      </c>
      <c r="S63" s="184">
        <f t="shared" si="7"/>
        <v>0</v>
      </c>
      <c r="T63" s="159" t="str">
        <f t="shared" si="10"/>
        <v/>
      </c>
      <c r="U63" s="162">
        <f>COUNTIFS('Unit Detail'!$Z$8:$Z$400,"1",'Unit Detail'!$D$8:$D$400,'Building Detail'!$B63)</f>
        <v>0</v>
      </c>
      <c r="V63" s="163">
        <f>COUNTIFS('Unit Detail'!$Z$8:$Z$400,"3",'Unit Detail'!$D$8:$D$400,'Building Detail'!$B63)</f>
        <v>0</v>
      </c>
      <c r="W63" s="163">
        <f>COUNTIFS('Unit Detail'!$Z$8:$Z$400,"2",'Unit Detail'!$D$8:$D$400,'Building Detail'!$B63)</f>
        <v>0</v>
      </c>
      <c r="X63" s="176">
        <f t="shared" si="8"/>
        <v>0</v>
      </c>
      <c r="Y63" s="159" t="str">
        <f t="shared" si="9"/>
        <v/>
      </c>
      <c r="Z63" s="338" t="str">
        <f t="shared" si="6"/>
        <v/>
      </c>
    </row>
    <row r="64" spans="2:26" s="23" customFormat="1" x14ac:dyDescent="0.25">
      <c r="B64" s="334"/>
      <c r="C64" s="396"/>
      <c r="D64" s="396"/>
      <c r="E64" s="396"/>
      <c r="F64" s="396"/>
      <c r="G64" s="396"/>
      <c r="H64" s="227"/>
      <c r="I64" s="227"/>
      <c r="J64" s="227"/>
      <c r="K64" s="227"/>
      <c r="L64" s="227"/>
      <c r="M64" s="228"/>
      <c r="N64" s="229"/>
      <c r="O64" s="157">
        <f>SUMIFS('Unit Detail'!$H$8:$H$400,'Unit Detail'!$D$8:$D$400,'Building Detail'!$B64,'Unit Detail'!$Z$8:$Z$400,1)</f>
        <v>0</v>
      </c>
      <c r="P64" s="125">
        <f>SUMIFS('Unit Detail'!$H$8:$H$400,'Unit Detail'!$D$8:$D$400,'Building Detail'!$B64,'Unit Detail'!$Z$8:$Z$400,3)</f>
        <v>0</v>
      </c>
      <c r="Q64" s="180">
        <f>SUMIFS('Unit Detail'!$H$8:$H$400,'Unit Detail'!$D$8:$D$400,'Building Detail'!$B64,'Unit Detail'!$Z$8:$Z$400,2)</f>
        <v>0</v>
      </c>
      <c r="R64" s="185">
        <f>SUMIF('Unit Detail'!$D$8:$D$400,$B64,'Unit Detail'!$H$8:$H$400)</f>
        <v>0</v>
      </c>
      <c r="S64" s="184">
        <f t="shared" si="7"/>
        <v>0</v>
      </c>
      <c r="T64" s="159" t="str">
        <f t="shared" si="10"/>
        <v/>
      </c>
      <c r="U64" s="162">
        <f>COUNTIFS('Unit Detail'!$Z$8:$Z$400,"1",'Unit Detail'!$D$8:$D$400,'Building Detail'!$B64)</f>
        <v>0</v>
      </c>
      <c r="V64" s="163">
        <f>COUNTIFS('Unit Detail'!$Z$8:$Z$400,"3",'Unit Detail'!$D$8:$D$400,'Building Detail'!$B64)</f>
        <v>0</v>
      </c>
      <c r="W64" s="163">
        <f>COUNTIFS('Unit Detail'!$Z$8:$Z$400,"2",'Unit Detail'!$D$8:$D$400,'Building Detail'!$B64)</f>
        <v>0</v>
      </c>
      <c r="X64" s="176">
        <f t="shared" si="8"/>
        <v>0</v>
      </c>
      <c r="Y64" s="159" t="str">
        <f t="shared" si="9"/>
        <v/>
      </c>
      <c r="Z64" s="338" t="str">
        <f t="shared" si="6"/>
        <v/>
      </c>
    </row>
    <row r="65" spans="2:26" s="23" customFormat="1" x14ac:dyDescent="0.25">
      <c r="B65" s="334"/>
      <c r="C65" s="396"/>
      <c r="D65" s="396"/>
      <c r="E65" s="396"/>
      <c r="F65" s="396"/>
      <c r="G65" s="396"/>
      <c r="H65" s="227"/>
      <c r="I65" s="227"/>
      <c r="J65" s="227"/>
      <c r="K65" s="227"/>
      <c r="L65" s="227"/>
      <c r="M65" s="228"/>
      <c r="N65" s="229"/>
      <c r="O65" s="157">
        <f>SUMIFS('Unit Detail'!$H$8:$H$400,'Unit Detail'!$D$8:$D$400,'Building Detail'!$B65,'Unit Detail'!$Z$8:$Z$400,1)</f>
        <v>0</v>
      </c>
      <c r="P65" s="125">
        <f>SUMIFS('Unit Detail'!$H$8:$H$400,'Unit Detail'!$D$8:$D$400,'Building Detail'!$B65,'Unit Detail'!$Z$8:$Z$400,3)</f>
        <v>0</v>
      </c>
      <c r="Q65" s="180">
        <f>SUMIFS('Unit Detail'!$H$8:$H$400,'Unit Detail'!$D$8:$D$400,'Building Detail'!$B65,'Unit Detail'!$Z$8:$Z$400,2)</f>
        <v>0</v>
      </c>
      <c r="R65" s="185">
        <f>SUMIF('Unit Detail'!$D$8:$D$400,$B65,'Unit Detail'!$H$8:$H$400)</f>
        <v>0</v>
      </c>
      <c r="S65" s="184">
        <f t="shared" si="7"/>
        <v>0</v>
      </c>
      <c r="T65" s="159" t="str">
        <f t="shared" si="10"/>
        <v/>
      </c>
      <c r="U65" s="162">
        <f>COUNTIFS('Unit Detail'!$Z$8:$Z$400,"1",'Unit Detail'!$D$8:$D$400,'Building Detail'!$B65)</f>
        <v>0</v>
      </c>
      <c r="V65" s="163">
        <f>COUNTIFS('Unit Detail'!$Z$8:$Z$400,"3",'Unit Detail'!$D$8:$D$400,'Building Detail'!$B65)</f>
        <v>0</v>
      </c>
      <c r="W65" s="163">
        <f>COUNTIFS('Unit Detail'!$Z$8:$Z$400,"2",'Unit Detail'!$D$8:$D$400,'Building Detail'!$B65)</f>
        <v>0</v>
      </c>
      <c r="X65" s="176">
        <f t="shared" si="8"/>
        <v>0</v>
      </c>
      <c r="Y65" s="159" t="str">
        <f t="shared" si="9"/>
        <v/>
      </c>
      <c r="Z65" s="338" t="str">
        <f t="shared" si="6"/>
        <v/>
      </c>
    </row>
    <row r="66" spans="2:26" s="23" customFormat="1" x14ac:dyDescent="0.25">
      <c r="B66" s="334"/>
      <c r="C66" s="396"/>
      <c r="D66" s="396"/>
      <c r="E66" s="396"/>
      <c r="F66" s="396"/>
      <c r="G66" s="396"/>
      <c r="H66" s="227"/>
      <c r="I66" s="227"/>
      <c r="J66" s="227"/>
      <c r="K66" s="227"/>
      <c r="L66" s="227"/>
      <c r="M66" s="228"/>
      <c r="N66" s="229"/>
      <c r="O66" s="157">
        <f>SUMIFS('Unit Detail'!$H$8:$H$400,'Unit Detail'!$D$8:$D$400,'Building Detail'!$B66,'Unit Detail'!$Z$8:$Z$400,1)</f>
        <v>0</v>
      </c>
      <c r="P66" s="125">
        <f>SUMIFS('Unit Detail'!$H$8:$H$400,'Unit Detail'!$D$8:$D$400,'Building Detail'!$B66,'Unit Detail'!$Z$8:$Z$400,3)</f>
        <v>0</v>
      </c>
      <c r="Q66" s="180">
        <f>SUMIFS('Unit Detail'!$H$8:$H$400,'Unit Detail'!$D$8:$D$400,'Building Detail'!$B66,'Unit Detail'!$Z$8:$Z$400,2)</f>
        <v>0</v>
      </c>
      <c r="R66" s="185">
        <f>SUMIF('Unit Detail'!$D$8:$D$400,$B66,'Unit Detail'!$H$8:$H$400)</f>
        <v>0</v>
      </c>
      <c r="S66" s="184">
        <f t="shared" si="7"/>
        <v>0</v>
      </c>
      <c r="T66" s="159" t="str">
        <f t="shared" si="10"/>
        <v/>
      </c>
      <c r="U66" s="162">
        <f>COUNTIFS('Unit Detail'!$Z$8:$Z$400,"1",'Unit Detail'!$D$8:$D$400,'Building Detail'!$B66)</f>
        <v>0</v>
      </c>
      <c r="V66" s="163">
        <f>COUNTIFS('Unit Detail'!$Z$8:$Z$400,"3",'Unit Detail'!$D$8:$D$400,'Building Detail'!$B66)</f>
        <v>0</v>
      </c>
      <c r="W66" s="163">
        <f>COUNTIFS('Unit Detail'!$Z$8:$Z$400,"2",'Unit Detail'!$D$8:$D$400,'Building Detail'!$B66)</f>
        <v>0</v>
      </c>
      <c r="X66" s="176">
        <f t="shared" si="8"/>
        <v>0</v>
      </c>
      <c r="Y66" s="159" t="str">
        <f t="shared" si="9"/>
        <v/>
      </c>
      <c r="Z66" s="338" t="str">
        <f t="shared" si="6"/>
        <v/>
      </c>
    </row>
    <row r="67" spans="2:26" s="23" customFormat="1" x14ac:dyDescent="0.25">
      <c r="B67" s="334"/>
      <c r="C67" s="396"/>
      <c r="D67" s="396"/>
      <c r="E67" s="396"/>
      <c r="F67" s="396"/>
      <c r="G67" s="396"/>
      <c r="H67" s="227"/>
      <c r="I67" s="227"/>
      <c r="J67" s="227"/>
      <c r="K67" s="227"/>
      <c r="L67" s="227"/>
      <c r="M67" s="228"/>
      <c r="N67" s="229"/>
      <c r="O67" s="157">
        <f>SUMIFS('Unit Detail'!$H$8:$H$400,'Unit Detail'!$D$8:$D$400,'Building Detail'!$B67,'Unit Detail'!$Z$8:$Z$400,1)</f>
        <v>0</v>
      </c>
      <c r="P67" s="125">
        <f>SUMIFS('Unit Detail'!$H$8:$H$400,'Unit Detail'!$D$8:$D$400,'Building Detail'!$B67,'Unit Detail'!$Z$8:$Z$400,3)</f>
        <v>0</v>
      </c>
      <c r="Q67" s="180">
        <f>SUMIFS('Unit Detail'!$H$8:$H$400,'Unit Detail'!$D$8:$D$400,'Building Detail'!$B67,'Unit Detail'!$Z$8:$Z$400,2)</f>
        <v>0</v>
      </c>
      <c r="R67" s="185">
        <f>SUMIF('Unit Detail'!$D$8:$D$400,$B67,'Unit Detail'!$H$8:$H$400)</f>
        <v>0</v>
      </c>
      <c r="S67" s="184">
        <f t="shared" si="7"/>
        <v>0</v>
      </c>
      <c r="T67" s="159" t="str">
        <f t="shared" si="10"/>
        <v/>
      </c>
      <c r="U67" s="162">
        <f>COUNTIFS('Unit Detail'!$Z$8:$Z$400,"1",'Unit Detail'!$D$8:$D$400,'Building Detail'!$B67)</f>
        <v>0</v>
      </c>
      <c r="V67" s="163">
        <f>COUNTIFS('Unit Detail'!$Z$8:$Z$400,"3",'Unit Detail'!$D$8:$D$400,'Building Detail'!$B67)</f>
        <v>0</v>
      </c>
      <c r="W67" s="163">
        <f>COUNTIFS('Unit Detail'!$Z$8:$Z$400,"2",'Unit Detail'!$D$8:$D$400,'Building Detail'!$B67)</f>
        <v>0</v>
      </c>
      <c r="X67" s="176">
        <f t="shared" si="8"/>
        <v>0</v>
      </c>
      <c r="Y67" s="159" t="str">
        <f t="shared" si="9"/>
        <v/>
      </c>
      <c r="Z67" s="338" t="str">
        <f t="shared" si="6"/>
        <v/>
      </c>
    </row>
    <row r="68" spans="2:26" s="23" customFormat="1" x14ac:dyDescent="0.25">
      <c r="B68" s="334"/>
      <c r="C68" s="396"/>
      <c r="D68" s="396"/>
      <c r="E68" s="396"/>
      <c r="F68" s="396"/>
      <c r="G68" s="396"/>
      <c r="H68" s="227"/>
      <c r="I68" s="227"/>
      <c r="J68" s="227"/>
      <c r="K68" s="227"/>
      <c r="L68" s="227"/>
      <c r="M68" s="228"/>
      <c r="N68" s="229"/>
      <c r="O68" s="157">
        <f>SUMIFS('Unit Detail'!$H$8:$H$400,'Unit Detail'!$D$8:$D$400,'Building Detail'!$B68,'Unit Detail'!$Z$8:$Z$400,1)</f>
        <v>0</v>
      </c>
      <c r="P68" s="125">
        <f>SUMIFS('Unit Detail'!$H$8:$H$400,'Unit Detail'!$D$8:$D$400,'Building Detail'!$B68,'Unit Detail'!$Z$8:$Z$400,3)</f>
        <v>0</v>
      </c>
      <c r="Q68" s="180">
        <f>SUMIFS('Unit Detail'!$H$8:$H$400,'Unit Detail'!$D$8:$D$400,'Building Detail'!$B68,'Unit Detail'!$Z$8:$Z$400,2)</f>
        <v>0</v>
      </c>
      <c r="R68" s="185">
        <f>SUMIF('Unit Detail'!$D$8:$D$400,$B68,'Unit Detail'!$H$8:$H$400)</f>
        <v>0</v>
      </c>
      <c r="S68" s="184">
        <f t="shared" si="7"/>
        <v>0</v>
      </c>
      <c r="T68" s="159" t="str">
        <f t="shared" si="10"/>
        <v/>
      </c>
      <c r="U68" s="162">
        <f>COUNTIFS('Unit Detail'!$Z$8:$Z$400,"1",'Unit Detail'!$D$8:$D$400,'Building Detail'!$B68)</f>
        <v>0</v>
      </c>
      <c r="V68" s="163">
        <f>COUNTIFS('Unit Detail'!$Z$8:$Z$400,"3",'Unit Detail'!$D$8:$D$400,'Building Detail'!$B68)</f>
        <v>0</v>
      </c>
      <c r="W68" s="163">
        <f>COUNTIFS('Unit Detail'!$Z$8:$Z$400,"2",'Unit Detail'!$D$8:$D$400,'Building Detail'!$B68)</f>
        <v>0</v>
      </c>
      <c r="X68" s="176">
        <f t="shared" si="8"/>
        <v>0</v>
      </c>
      <c r="Y68" s="159" t="str">
        <f t="shared" si="9"/>
        <v/>
      </c>
      <c r="Z68" s="338" t="str">
        <f t="shared" si="6"/>
        <v/>
      </c>
    </row>
    <row r="69" spans="2:26" s="23" customFormat="1" x14ac:dyDescent="0.25">
      <c r="B69" s="334"/>
      <c r="C69" s="396"/>
      <c r="D69" s="396"/>
      <c r="E69" s="396"/>
      <c r="F69" s="396"/>
      <c r="G69" s="396"/>
      <c r="H69" s="227"/>
      <c r="I69" s="227"/>
      <c r="J69" s="227"/>
      <c r="K69" s="227"/>
      <c r="L69" s="227"/>
      <c r="M69" s="228"/>
      <c r="N69" s="229"/>
      <c r="O69" s="157">
        <f>SUMIFS('Unit Detail'!$H$8:$H$400,'Unit Detail'!$D$8:$D$400,'Building Detail'!$B69,'Unit Detail'!$Z$8:$Z$400,1)</f>
        <v>0</v>
      </c>
      <c r="P69" s="125">
        <f>SUMIFS('Unit Detail'!$H$8:$H$400,'Unit Detail'!$D$8:$D$400,'Building Detail'!$B69,'Unit Detail'!$Z$8:$Z$400,3)</f>
        <v>0</v>
      </c>
      <c r="Q69" s="180">
        <f>SUMIFS('Unit Detail'!$H$8:$H$400,'Unit Detail'!$D$8:$D$400,'Building Detail'!$B69,'Unit Detail'!$Z$8:$Z$400,2)</f>
        <v>0</v>
      </c>
      <c r="R69" s="185">
        <f>SUMIF('Unit Detail'!$D$8:$D$400,$B69,'Unit Detail'!$H$8:$H$400)</f>
        <v>0</v>
      </c>
      <c r="S69" s="184">
        <f t="shared" si="7"/>
        <v>0</v>
      </c>
      <c r="T69" s="159" t="str">
        <f t="shared" si="10"/>
        <v/>
      </c>
      <c r="U69" s="162">
        <f>COUNTIFS('Unit Detail'!$Z$8:$Z$400,"1",'Unit Detail'!$D$8:$D$400,'Building Detail'!$B69)</f>
        <v>0</v>
      </c>
      <c r="V69" s="163">
        <f>COUNTIFS('Unit Detail'!$Z$8:$Z$400,"3",'Unit Detail'!$D$8:$D$400,'Building Detail'!$B69)</f>
        <v>0</v>
      </c>
      <c r="W69" s="163">
        <f>COUNTIFS('Unit Detail'!$Z$8:$Z$400,"2",'Unit Detail'!$D$8:$D$400,'Building Detail'!$B69)</f>
        <v>0</v>
      </c>
      <c r="X69" s="176">
        <f t="shared" si="8"/>
        <v>0</v>
      </c>
      <c r="Y69" s="159" t="str">
        <f t="shared" si="9"/>
        <v/>
      </c>
      <c r="Z69" s="338" t="str">
        <f t="shared" si="6"/>
        <v/>
      </c>
    </row>
    <row r="70" spans="2:26" s="23" customFormat="1" x14ac:dyDescent="0.25">
      <c r="B70" s="334"/>
      <c r="C70" s="396"/>
      <c r="D70" s="396"/>
      <c r="E70" s="396"/>
      <c r="F70" s="396"/>
      <c r="G70" s="396"/>
      <c r="H70" s="227"/>
      <c r="I70" s="227"/>
      <c r="J70" s="227"/>
      <c r="K70" s="227"/>
      <c r="L70" s="227"/>
      <c r="M70" s="228"/>
      <c r="N70" s="229"/>
      <c r="O70" s="157">
        <f>SUMIFS('Unit Detail'!$H$8:$H$400,'Unit Detail'!$D$8:$D$400,'Building Detail'!$B70,'Unit Detail'!$Z$8:$Z$400,1)</f>
        <v>0</v>
      </c>
      <c r="P70" s="125">
        <f>SUMIFS('Unit Detail'!$H$8:$H$400,'Unit Detail'!$D$8:$D$400,'Building Detail'!$B70,'Unit Detail'!$Z$8:$Z$400,3)</f>
        <v>0</v>
      </c>
      <c r="Q70" s="180">
        <f>SUMIFS('Unit Detail'!$H$8:$H$400,'Unit Detail'!$D$8:$D$400,'Building Detail'!$B70,'Unit Detail'!$Z$8:$Z$400,2)</f>
        <v>0</v>
      </c>
      <c r="R70" s="185">
        <f>SUMIF('Unit Detail'!$D$8:$D$400,$B70,'Unit Detail'!$H$8:$H$400)</f>
        <v>0</v>
      </c>
      <c r="S70" s="184">
        <f t="shared" si="7"/>
        <v>0</v>
      </c>
      <c r="T70" s="159" t="str">
        <f t="shared" si="10"/>
        <v/>
      </c>
      <c r="U70" s="162">
        <f>COUNTIFS('Unit Detail'!$Z$8:$Z$400,"1",'Unit Detail'!$D$8:$D$400,'Building Detail'!$B70)</f>
        <v>0</v>
      </c>
      <c r="V70" s="163">
        <f>COUNTIFS('Unit Detail'!$Z$8:$Z$400,"3",'Unit Detail'!$D$8:$D$400,'Building Detail'!$B70)</f>
        <v>0</v>
      </c>
      <c r="W70" s="163">
        <f>COUNTIFS('Unit Detail'!$Z$8:$Z$400,"2",'Unit Detail'!$D$8:$D$400,'Building Detail'!$B70)</f>
        <v>0</v>
      </c>
      <c r="X70" s="176">
        <f t="shared" si="8"/>
        <v>0</v>
      </c>
      <c r="Y70" s="159" t="str">
        <f t="shared" si="9"/>
        <v/>
      </c>
      <c r="Z70" s="338" t="str">
        <f t="shared" si="6"/>
        <v/>
      </c>
    </row>
    <row r="71" spans="2:26" s="23" customFormat="1" x14ac:dyDescent="0.25">
      <c r="B71" s="334"/>
      <c r="C71" s="396"/>
      <c r="D71" s="396"/>
      <c r="E71" s="396"/>
      <c r="F71" s="396"/>
      <c r="G71" s="396"/>
      <c r="H71" s="227"/>
      <c r="I71" s="227"/>
      <c r="J71" s="227"/>
      <c r="K71" s="227"/>
      <c r="L71" s="227"/>
      <c r="M71" s="228"/>
      <c r="N71" s="229"/>
      <c r="O71" s="157">
        <f>SUMIFS('Unit Detail'!$H$8:$H$400,'Unit Detail'!$D$8:$D$400,'Building Detail'!$B71,'Unit Detail'!$Z$8:$Z$400,1)</f>
        <v>0</v>
      </c>
      <c r="P71" s="125">
        <f>SUMIFS('Unit Detail'!$H$8:$H$400,'Unit Detail'!$D$8:$D$400,'Building Detail'!$B71,'Unit Detail'!$Z$8:$Z$400,3)</f>
        <v>0</v>
      </c>
      <c r="Q71" s="180">
        <f>SUMIFS('Unit Detail'!$H$8:$H$400,'Unit Detail'!$D$8:$D$400,'Building Detail'!$B71,'Unit Detail'!$Z$8:$Z$400,2)</f>
        <v>0</v>
      </c>
      <c r="R71" s="185">
        <f>SUMIF('Unit Detail'!$D$8:$D$400,$B71,'Unit Detail'!$H$8:$H$400)</f>
        <v>0</v>
      </c>
      <c r="S71" s="184">
        <f t="shared" si="7"/>
        <v>0</v>
      </c>
      <c r="T71" s="159" t="str">
        <f t="shared" si="10"/>
        <v/>
      </c>
      <c r="U71" s="162">
        <f>COUNTIFS('Unit Detail'!$Z$8:$Z$400,"1",'Unit Detail'!$D$8:$D$400,'Building Detail'!$B71)</f>
        <v>0</v>
      </c>
      <c r="V71" s="163">
        <f>COUNTIFS('Unit Detail'!$Z$8:$Z$400,"3",'Unit Detail'!$D$8:$D$400,'Building Detail'!$B71)</f>
        <v>0</v>
      </c>
      <c r="W71" s="163">
        <f>COUNTIFS('Unit Detail'!$Z$8:$Z$400,"2",'Unit Detail'!$D$8:$D$400,'Building Detail'!$B71)</f>
        <v>0</v>
      </c>
      <c r="X71" s="176">
        <f t="shared" si="8"/>
        <v>0</v>
      </c>
      <c r="Y71" s="159" t="str">
        <f t="shared" si="9"/>
        <v/>
      </c>
      <c r="Z71" s="338" t="str">
        <f t="shared" si="6"/>
        <v/>
      </c>
    </row>
    <row r="72" spans="2:26" s="23" customFormat="1" x14ac:dyDescent="0.25">
      <c r="B72" s="334"/>
      <c r="C72" s="396"/>
      <c r="D72" s="396"/>
      <c r="E72" s="396"/>
      <c r="F72" s="396"/>
      <c r="G72" s="396"/>
      <c r="H72" s="227"/>
      <c r="I72" s="227"/>
      <c r="J72" s="227"/>
      <c r="K72" s="227"/>
      <c r="L72" s="227"/>
      <c r="M72" s="228"/>
      <c r="N72" s="229"/>
      <c r="O72" s="157">
        <f>SUMIFS('Unit Detail'!$H$8:$H$400,'Unit Detail'!$D$8:$D$400,'Building Detail'!$B72,'Unit Detail'!$Z$8:$Z$400,1)</f>
        <v>0</v>
      </c>
      <c r="P72" s="125">
        <f>SUMIFS('Unit Detail'!$H$8:$H$400,'Unit Detail'!$D$8:$D$400,'Building Detail'!$B72,'Unit Detail'!$Z$8:$Z$400,3)</f>
        <v>0</v>
      </c>
      <c r="Q72" s="180">
        <f>SUMIFS('Unit Detail'!$H$8:$H$400,'Unit Detail'!$D$8:$D$400,'Building Detail'!$B72,'Unit Detail'!$Z$8:$Z$400,2)</f>
        <v>0</v>
      </c>
      <c r="R72" s="185">
        <f>SUMIF('Unit Detail'!$D$8:$D$400,$B72,'Unit Detail'!$H$8:$H$400)</f>
        <v>0</v>
      </c>
      <c r="S72" s="184">
        <f t="shared" si="7"/>
        <v>0</v>
      </c>
      <c r="T72" s="159" t="str">
        <f t="shared" si="10"/>
        <v/>
      </c>
      <c r="U72" s="162">
        <f>COUNTIFS('Unit Detail'!$Z$8:$Z$400,"1",'Unit Detail'!$D$8:$D$400,'Building Detail'!$B72)</f>
        <v>0</v>
      </c>
      <c r="V72" s="163">
        <f>COUNTIFS('Unit Detail'!$Z$8:$Z$400,"3",'Unit Detail'!$D$8:$D$400,'Building Detail'!$B72)</f>
        <v>0</v>
      </c>
      <c r="W72" s="163">
        <f>COUNTIFS('Unit Detail'!$Z$8:$Z$400,"2",'Unit Detail'!$D$8:$D$400,'Building Detail'!$B72)</f>
        <v>0</v>
      </c>
      <c r="X72" s="176">
        <f t="shared" si="8"/>
        <v>0</v>
      </c>
      <c r="Y72" s="159" t="str">
        <f t="shared" si="9"/>
        <v/>
      </c>
      <c r="Z72" s="338" t="str">
        <f t="shared" si="6"/>
        <v/>
      </c>
    </row>
    <row r="73" spans="2:26" s="23" customFormat="1" x14ac:dyDescent="0.25">
      <c r="B73" s="334"/>
      <c r="C73" s="396"/>
      <c r="D73" s="396"/>
      <c r="E73" s="396"/>
      <c r="F73" s="396"/>
      <c r="G73" s="396"/>
      <c r="H73" s="227"/>
      <c r="I73" s="227"/>
      <c r="J73" s="227"/>
      <c r="K73" s="227"/>
      <c r="L73" s="227"/>
      <c r="M73" s="228"/>
      <c r="N73" s="229"/>
      <c r="O73" s="157">
        <f>SUMIFS('Unit Detail'!$H$8:$H$400,'Unit Detail'!$D$8:$D$400,'Building Detail'!$B73,'Unit Detail'!$Z$8:$Z$400,1)</f>
        <v>0</v>
      </c>
      <c r="P73" s="125">
        <f>SUMIFS('Unit Detail'!$H$8:$H$400,'Unit Detail'!$D$8:$D$400,'Building Detail'!$B73,'Unit Detail'!$Z$8:$Z$400,3)</f>
        <v>0</v>
      </c>
      <c r="Q73" s="180">
        <f>SUMIFS('Unit Detail'!$H$8:$H$400,'Unit Detail'!$D$8:$D$400,'Building Detail'!$B73,'Unit Detail'!$Z$8:$Z$400,2)</f>
        <v>0</v>
      </c>
      <c r="R73" s="185">
        <f>SUMIF('Unit Detail'!$D$8:$D$400,$B73,'Unit Detail'!$H$8:$H$400)</f>
        <v>0</v>
      </c>
      <c r="S73" s="184">
        <f t="shared" si="7"/>
        <v>0</v>
      </c>
      <c r="T73" s="159" t="str">
        <f t="shared" si="10"/>
        <v/>
      </c>
      <c r="U73" s="162">
        <f>COUNTIFS('Unit Detail'!$Z$8:$Z$400,"1",'Unit Detail'!$D$8:$D$400,'Building Detail'!$B73)</f>
        <v>0</v>
      </c>
      <c r="V73" s="163">
        <f>COUNTIFS('Unit Detail'!$Z$8:$Z$400,"3",'Unit Detail'!$D$8:$D$400,'Building Detail'!$B73)</f>
        <v>0</v>
      </c>
      <c r="W73" s="163">
        <f>COUNTIFS('Unit Detail'!$Z$8:$Z$400,"2",'Unit Detail'!$D$8:$D$400,'Building Detail'!$B73)</f>
        <v>0</v>
      </c>
      <c r="X73" s="176">
        <f t="shared" si="8"/>
        <v>0</v>
      </c>
      <c r="Y73" s="159" t="str">
        <f t="shared" si="9"/>
        <v/>
      </c>
      <c r="Z73" s="338" t="str">
        <f t="shared" si="6"/>
        <v/>
      </c>
    </row>
    <row r="74" spans="2:26" s="23" customFormat="1" x14ac:dyDescent="0.25">
      <c r="B74" s="334"/>
      <c r="C74" s="396"/>
      <c r="D74" s="396"/>
      <c r="E74" s="396"/>
      <c r="F74" s="396"/>
      <c r="G74" s="396"/>
      <c r="H74" s="227"/>
      <c r="I74" s="227"/>
      <c r="J74" s="227"/>
      <c r="K74" s="227"/>
      <c r="L74" s="227"/>
      <c r="M74" s="228"/>
      <c r="N74" s="229"/>
      <c r="O74" s="157">
        <f>SUMIFS('Unit Detail'!$H$8:$H$400,'Unit Detail'!$D$8:$D$400,'Building Detail'!$B74,'Unit Detail'!$Z$8:$Z$400,1)</f>
        <v>0</v>
      </c>
      <c r="P74" s="125">
        <f>SUMIFS('Unit Detail'!$H$8:$H$400,'Unit Detail'!$D$8:$D$400,'Building Detail'!$B74,'Unit Detail'!$Z$8:$Z$400,3)</f>
        <v>0</v>
      </c>
      <c r="Q74" s="180">
        <f>SUMIFS('Unit Detail'!$H$8:$H$400,'Unit Detail'!$D$8:$D$400,'Building Detail'!$B74,'Unit Detail'!$Z$8:$Z$400,2)</f>
        <v>0</v>
      </c>
      <c r="R74" s="185">
        <f>SUMIF('Unit Detail'!$D$8:$D$400,$B74,'Unit Detail'!$H$8:$H$400)</f>
        <v>0</v>
      </c>
      <c r="S74" s="184">
        <f t="shared" si="7"/>
        <v>0</v>
      </c>
      <c r="T74" s="159" t="str">
        <f t="shared" si="10"/>
        <v/>
      </c>
      <c r="U74" s="162">
        <f>COUNTIFS('Unit Detail'!$Z$8:$Z$400,"1",'Unit Detail'!$D$8:$D$400,'Building Detail'!$B74)</f>
        <v>0</v>
      </c>
      <c r="V74" s="163">
        <f>COUNTIFS('Unit Detail'!$Z$8:$Z$400,"3",'Unit Detail'!$D$8:$D$400,'Building Detail'!$B74)</f>
        <v>0</v>
      </c>
      <c r="W74" s="163">
        <f>COUNTIFS('Unit Detail'!$Z$8:$Z$400,"2",'Unit Detail'!$D$8:$D$400,'Building Detail'!$B74)</f>
        <v>0</v>
      </c>
      <c r="X74" s="176">
        <f t="shared" si="8"/>
        <v>0</v>
      </c>
      <c r="Y74" s="159" t="str">
        <f t="shared" si="9"/>
        <v/>
      </c>
      <c r="Z74" s="338" t="str">
        <f t="shared" si="6"/>
        <v/>
      </c>
    </row>
    <row r="75" spans="2:26" s="23" customFormat="1" x14ac:dyDescent="0.25">
      <c r="B75" s="334"/>
      <c r="C75" s="396"/>
      <c r="D75" s="396"/>
      <c r="E75" s="396"/>
      <c r="F75" s="396"/>
      <c r="G75" s="396"/>
      <c r="H75" s="227"/>
      <c r="I75" s="227"/>
      <c r="J75" s="227"/>
      <c r="K75" s="227"/>
      <c r="L75" s="227"/>
      <c r="M75" s="228"/>
      <c r="N75" s="229"/>
      <c r="O75" s="157">
        <f>SUMIFS('Unit Detail'!$H$8:$H$400,'Unit Detail'!$D$8:$D$400,'Building Detail'!$B75,'Unit Detail'!$Z$8:$Z$400,1)</f>
        <v>0</v>
      </c>
      <c r="P75" s="125">
        <f>SUMIFS('Unit Detail'!$H$8:$H$400,'Unit Detail'!$D$8:$D$400,'Building Detail'!$B75,'Unit Detail'!$Z$8:$Z$400,3)</f>
        <v>0</v>
      </c>
      <c r="Q75" s="180">
        <f>SUMIFS('Unit Detail'!$H$8:$H$400,'Unit Detail'!$D$8:$D$400,'Building Detail'!$B75,'Unit Detail'!$Z$8:$Z$400,2)</f>
        <v>0</v>
      </c>
      <c r="R75" s="185">
        <f>SUMIF('Unit Detail'!$D$8:$D$400,$B75,'Unit Detail'!$H$8:$H$400)</f>
        <v>0</v>
      </c>
      <c r="S75" s="184">
        <f t="shared" si="7"/>
        <v>0</v>
      </c>
      <c r="T75" s="159" t="str">
        <f t="shared" si="10"/>
        <v/>
      </c>
      <c r="U75" s="162">
        <f>COUNTIFS('Unit Detail'!$Z$8:$Z$400,"1",'Unit Detail'!$D$8:$D$400,'Building Detail'!$B75)</f>
        <v>0</v>
      </c>
      <c r="V75" s="163">
        <f>COUNTIFS('Unit Detail'!$Z$8:$Z$400,"3",'Unit Detail'!$D$8:$D$400,'Building Detail'!$B75)</f>
        <v>0</v>
      </c>
      <c r="W75" s="163">
        <f>COUNTIFS('Unit Detail'!$Z$8:$Z$400,"2",'Unit Detail'!$D$8:$D$400,'Building Detail'!$B75)</f>
        <v>0</v>
      </c>
      <c r="X75" s="176">
        <f t="shared" si="8"/>
        <v>0</v>
      </c>
      <c r="Y75" s="159" t="str">
        <f t="shared" si="9"/>
        <v/>
      </c>
      <c r="Z75" s="338" t="str">
        <f t="shared" si="6"/>
        <v/>
      </c>
    </row>
    <row r="76" spans="2:26" s="23" customFormat="1" x14ac:dyDescent="0.25">
      <c r="B76" s="334"/>
      <c r="C76" s="396"/>
      <c r="D76" s="396"/>
      <c r="E76" s="396"/>
      <c r="F76" s="396"/>
      <c r="G76" s="396"/>
      <c r="H76" s="227"/>
      <c r="I76" s="227"/>
      <c r="J76" s="227"/>
      <c r="K76" s="227"/>
      <c r="L76" s="227"/>
      <c r="M76" s="228"/>
      <c r="N76" s="229"/>
      <c r="O76" s="157">
        <f>SUMIFS('Unit Detail'!$H$8:$H$400,'Unit Detail'!$D$8:$D$400,'Building Detail'!$B76,'Unit Detail'!$Z$8:$Z$400,1)</f>
        <v>0</v>
      </c>
      <c r="P76" s="125">
        <f>SUMIFS('Unit Detail'!$H$8:$H$400,'Unit Detail'!$D$8:$D$400,'Building Detail'!$B76,'Unit Detail'!$Z$8:$Z$400,3)</f>
        <v>0</v>
      </c>
      <c r="Q76" s="180">
        <f>SUMIFS('Unit Detail'!$H$8:$H$400,'Unit Detail'!$D$8:$D$400,'Building Detail'!$B76,'Unit Detail'!$Z$8:$Z$400,2)</f>
        <v>0</v>
      </c>
      <c r="R76" s="185">
        <f>SUMIF('Unit Detail'!$D$8:$D$400,$B76,'Unit Detail'!$H$8:$H$400)</f>
        <v>0</v>
      </c>
      <c r="S76" s="184">
        <f t="shared" si="7"/>
        <v>0</v>
      </c>
      <c r="T76" s="159" t="str">
        <f t="shared" si="10"/>
        <v/>
      </c>
      <c r="U76" s="162">
        <f>COUNTIFS('Unit Detail'!$Z$8:$Z$400,"1",'Unit Detail'!$D$8:$D$400,'Building Detail'!$B76)</f>
        <v>0</v>
      </c>
      <c r="V76" s="163">
        <f>COUNTIFS('Unit Detail'!$Z$8:$Z$400,"3",'Unit Detail'!$D$8:$D$400,'Building Detail'!$B76)</f>
        <v>0</v>
      </c>
      <c r="W76" s="163">
        <f>COUNTIFS('Unit Detail'!$Z$8:$Z$400,"2",'Unit Detail'!$D$8:$D$400,'Building Detail'!$B76)</f>
        <v>0</v>
      </c>
      <c r="X76" s="176">
        <f t="shared" si="8"/>
        <v>0</v>
      </c>
      <c r="Y76" s="159" t="str">
        <f t="shared" si="9"/>
        <v/>
      </c>
      <c r="Z76" s="338" t="str">
        <f t="shared" si="6"/>
        <v/>
      </c>
    </row>
    <row r="77" spans="2:26" s="23" customFormat="1" x14ac:dyDescent="0.25">
      <c r="B77" s="334"/>
      <c r="C77" s="396"/>
      <c r="D77" s="396"/>
      <c r="E77" s="396"/>
      <c r="F77" s="396"/>
      <c r="G77" s="396"/>
      <c r="H77" s="227"/>
      <c r="I77" s="227"/>
      <c r="J77" s="227"/>
      <c r="K77" s="227"/>
      <c r="L77" s="227"/>
      <c r="M77" s="228"/>
      <c r="N77" s="229"/>
      <c r="O77" s="157">
        <f>SUMIFS('Unit Detail'!$H$8:$H$400,'Unit Detail'!$D$8:$D$400,'Building Detail'!$B77,'Unit Detail'!$Z$8:$Z$400,1)</f>
        <v>0</v>
      </c>
      <c r="P77" s="125">
        <f>SUMIFS('Unit Detail'!$H$8:$H$400,'Unit Detail'!$D$8:$D$400,'Building Detail'!$B77,'Unit Detail'!$Z$8:$Z$400,3)</f>
        <v>0</v>
      </c>
      <c r="Q77" s="180">
        <f>SUMIFS('Unit Detail'!$H$8:$H$400,'Unit Detail'!$D$8:$D$400,'Building Detail'!$B77,'Unit Detail'!$Z$8:$Z$400,2)</f>
        <v>0</v>
      </c>
      <c r="R77" s="185">
        <f>SUMIF('Unit Detail'!$D$8:$D$400,$B77,'Unit Detail'!$H$8:$H$400)</f>
        <v>0</v>
      </c>
      <c r="S77" s="184">
        <f t="shared" si="7"/>
        <v>0</v>
      </c>
      <c r="T77" s="159" t="str">
        <f t="shared" si="10"/>
        <v/>
      </c>
      <c r="U77" s="162">
        <f>COUNTIFS('Unit Detail'!$Z$8:$Z$400,"1",'Unit Detail'!$D$8:$D$400,'Building Detail'!$B77)</f>
        <v>0</v>
      </c>
      <c r="V77" s="163">
        <f>COUNTIFS('Unit Detail'!$Z$8:$Z$400,"3",'Unit Detail'!$D$8:$D$400,'Building Detail'!$B77)</f>
        <v>0</v>
      </c>
      <c r="W77" s="163">
        <f>COUNTIFS('Unit Detail'!$Z$8:$Z$400,"2",'Unit Detail'!$D$8:$D$400,'Building Detail'!$B77)</f>
        <v>0</v>
      </c>
      <c r="X77" s="176">
        <f t="shared" si="8"/>
        <v>0</v>
      </c>
      <c r="Y77" s="159" t="str">
        <f t="shared" si="9"/>
        <v/>
      </c>
      <c r="Z77" s="338" t="str">
        <f t="shared" si="6"/>
        <v/>
      </c>
    </row>
    <row r="78" spans="2:26" s="23" customFormat="1" x14ac:dyDescent="0.25">
      <c r="B78" s="334"/>
      <c r="C78" s="396"/>
      <c r="D78" s="396"/>
      <c r="E78" s="396"/>
      <c r="F78" s="396"/>
      <c r="G78" s="396"/>
      <c r="H78" s="227"/>
      <c r="I78" s="227"/>
      <c r="J78" s="227"/>
      <c r="K78" s="227"/>
      <c r="L78" s="227"/>
      <c r="M78" s="228"/>
      <c r="N78" s="229"/>
      <c r="O78" s="157">
        <f>SUMIFS('Unit Detail'!$H$8:$H$400,'Unit Detail'!$D$8:$D$400,'Building Detail'!$B78,'Unit Detail'!$Z$8:$Z$400,1)</f>
        <v>0</v>
      </c>
      <c r="P78" s="125">
        <f>SUMIFS('Unit Detail'!$H$8:$H$400,'Unit Detail'!$D$8:$D$400,'Building Detail'!$B78,'Unit Detail'!$Z$8:$Z$400,3)</f>
        <v>0</v>
      </c>
      <c r="Q78" s="180">
        <f>SUMIFS('Unit Detail'!$H$8:$H$400,'Unit Detail'!$D$8:$D$400,'Building Detail'!$B78,'Unit Detail'!$Z$8:$Z$400,2)</f>
        <v>0</v>
      </c>
      <c r="R78" s="185">
        <f>SUMIF('Unit Detail'!$D$8:$D$400,$B78,'Unit Detail'!$H$8:$H$400)</f>
        <v>0</v>
      </c>
      <c r="S78" s="184">
        <f t="shared" si="7"/>
        <v>0</v>
      </c>
      <c r="T78" s="159" t="str">
        <f t="shared" si="10"/>
        <v/>
      </c>
      <c r="U78" s="162">
        <f>COUNTIFS('Unit Detail'!$Z$8:$Z$400,"1",'Unit Detail'!$D$8:$D$400,'Building Detail'!$B78)</f>
        <v>0</v>
      </c>
      <c r="V78" s="163">
        <f>COUNTIFS('Unit Detail'!$Z$8:$Z$400,"3",'Unit Detail'!$D$8:$D$400,'Building Detail'!$B78)</f>
        <v>0</v>
      </c>
      <c r="W78" s="163">
        <f>COUNTIFS('Unit Detail'!$Z$8:$Z$400,"2",'Unit Detail'!$D$8:$D$400,'Building Detail'!$B78)</f>
        <v>0</v>
      </c>
      <c r="X78" s="176">
        <f t="shared" si="8"/>
        <v>0</v>
      </c>
      <c r="Y78" s="159" t="str">
        <f t="shared" si="9"/>
        <v/>
      </c>
      <c r="Z78" s="338" t="str">
        <f t="shared" si="6"/>
        <v/>
      </c>
    </row>
    <row r="79" spans="2:26" s="23" customFormat="1" x14ac:dyDescent="0.25">
      <c r="B79" s="334"/>
      <c r="C79" s="396"/>
      <c r="D79" s="396"/>
      <c r="E79" s="396"/>
      <c r="F79" s="396"/>
      <c r="G79" s="396"/>
      <c r="H79" s="227"/>
      <c r="I79" s="227"/>
      <c r="J79" s="227"/>
      <c r="K79" s="227"/>
      <c r="L79" s="227"/>
      <c r="M79" s="228"/>
      <c r="N79" s="229"/>
      <c r="O79" s="157">
        <f>SUMIFS('Unit Detail'!$H$8:$H$400,'Unit Detail'!$D$8:$D$400,'Building Detail'!$B79,'Unit Detail'!$Z$8:$Z$400,1)</f>
        <v>0</v>
      </c>
      <c r="P79" s="125">
        <f>SUMIFS('Unit Detail'!$H$8:$H$400,'Unit Detail'!$D$8:$D$400,'Building Detail'!$B79,'Unit Detail'!$Z$8:$Z$400,3)</f>
        <v>0</v>
      </c>
      <c r="Q79" s="180">
        <f>SUMIFS('Unit Detail'!$H$8:$H$400,'Unit Detail'!$D$8:$D$400,'Building Detail'!$B79,'Unit Detail'!$Z$8:$Z$400,2)</f>
        <v>0</v>
      </c>
      <c r="R79" s="185">
        <f>SUMIF('Unit Detail'!$D$8:$D$400,$B79,'Unit Detail'!$H$8:$H$400)</f>
        <v>0</v>
      </c>
      <c r="S79" s="184">
        <f t="shared" si="7"/>
        <v>0</v>
      </c>
      <c r="T79" s="159" t="str">
        <f t="shared" si="10"/>
        <v/>
      </c>
      <c r="U79" s="162">
        <f>COUNTIFS('Unit Detail'!$Z$8:$Z$400,"1",'Unit Detail'!$D$8:$D$400,'Building Detail'!$B79)</f>
        <v>0</v>
      </c>
      <c r="V79" s="163">
        <f>COUNTIFS('Unit Detail'!$Z$8:$Z$400,"3",'Unit Detail'!$D$8:$D$400,'Building Detail'!$B79)</f>
        <v>0</v>
      </c>
      <c r="W79" s="163">
        <f>COUNTIFS('Unit Detail'!$Z$8:$Z$400,"2",'Unit Detail'!$D$8:$D$400,'Building Detail'!$B79)</f>
        <v>0</v>
      </c>
      <c r="X79" s="176">
        <f t="shared" si="8"/>
        <v>0</v>
      </c>
      <c r="Y79" s="159" t="str">
        <f t="shared" si="9"/>
        <v/>
      </c>
      <c r="Z79" s="338" t="str">
        <f t="shared" si="6"/>
        <v/>
      </c>
    </row>
    <row r="80" spans="2:26" s="23" customFormat="1" x14ac:dyDescent="0.25">
      <c r="B80" s="334"/>
      <c r="C80" s="396"/>
      <c r="D80" s="396"/>
      <c r="E80" s="396"/>
      <c r="F80" s="396"/>
      <c r="G80" s="396"/>
      <c r="H80" s="227"/>
      <c r="I80" s="227"/>
      <c r="J80" s="227"/>
      <c r="K80" s="227"/>
      <c r="L80" s="227"/>
      <c r="M80" s="228"/>
      <c r="N80" s="229"/>
      <c r="O80" s="157">
        <f>SUMIFS('Unit Detail'!$H$8:$H$400,'Unit Detail'!$D$8:$D$400,'Building Detail'!$B80,'Unit Detail'!$Z$8:$Z$400,1)</f>
        <v>0</v>
      </c>
      <c r="P80" s="125">
        <f>SUMIFS('Unit Detail'!$H$8:$H$400,'Unit Detail'!$D$8:$D$400,'Building Detail'!$B80,'Unit Detail'!$Z$8:$Z$400,3)</f>
        <v>0</v>
      </c>
      <c r="Q80" s="180">
        <f>SUMIFS('Unit Detail'!$H$8:$H$400,'Unit Detail'!$D$8:$D$400,'Building Detail'!$B80,'Unit Detail'!$Z$8:$Z$400,2)</f>
        <v>0</v>
      </c>
      <c r="R80" s="185">
        <f>SUMIF('Unit Detail'!$D$8:$D$400,$B80,'Unit Detail'!$H$8:$H$400)</f>
        <v>0</v>
      </c>
      <c r="S80" s="184">
        <f t="shared" si="7"/>
        <v>0</v>
      </c>
      <c r="T80" s="159" t="str">
        <f t="shared" si="10"/>
        <v/>
      </c>
      <c r="U80" s="162">
        <f>COUNTIFS('Unit Detail'!$Z$8:$Z$400,"1",'Unit Detail'!$D$8:$D$400,'Building Detail'!$B80)</f>
        <v>0</v>
      </c>
      <c r="V80" s="163">
        <f>COUNTIFS('Unit Detail'!$Z$8:$Z$400,"3",'Unit Detail'!$D$8:$D$400,'Building Detail'!$B80)</f>
        <v>0</v>
      </c>
      <c r="W80" s="163">
        <f>COUNTIFS('Unit Detail'!$Z$8:$Z$400,"2",'Unit Detail'!$D$8:$D$400,'Building Detail'!$B80)</f>
        <v>0</v>
      </c>
      <c r="X80" s="176">
        <f t="shared" si="8"/>
        <v>0</v>
      </c>
      <c r="Y80" s="159" t="str">
        <f t="shared" si="9"/>
        <v/>
      </c>
      <c r="Z80" s="338" t="str">
        <f t="shared" si="6"/>
        <v/>
      </c>
    </row>
    <row r="81" spans="2:26" s="23" customFormat="1" x14ac:dyDescent="0.25">
      <c r="B81" s="334"/>
      <c r="C81" s="396"/>
      <c r="D81" s="396"/>
      <c r="E81" s="396"/>
      <c r="F81" s="396"/>
      <c r="G81" s="396"/>
      <c r="H81" s="227"/>
      <c r="I81" s="227"/>
      <c r="J81" s="227"/>
      <c r="K81" s="227"/>
      <c r="L81" s="227"/>
      <c r="M81" s="228"/>
      <c r="N81" s="229"/>
      <c r="O81" s="157">
        <f>SUMIFS('Unit Detail'!$H$8:$H$400,'Unit Detail'!$D$8:$D$400,'Building Detail'!$B81,'Unit Detail'!$Z$8:$Z$400,1)</f>
        <v>0</v>
      </c>
      <c r="P81" s="125">
        <f>SUMIFS('Unit Detail'!$H$8:$H$400,'Unit Detail'!$D$8:$D$400,'Building Detail'!$B81,'Unit Detail'!$Z$8:$Z$400,3)</f>
        <v>0</v>
      </c>
      <c r="Q81" s="180">
        <f>SUMIFS('Unit Detail'!$H$8:$H$400,'Unit Detail'!$D$8:$D$400,'Building Detail'!$B81,'Unit Detail'!$Z$8:$Z$400,2)</f>
        <v>0</v>
      </c>
      <c r="R81" s="185">
        <f>SUMIF('Unit Detail'!$D$8:$D$400,$B81,'Unit Detail'!$H$8:$H$400)</f>
        <v>0</v>
      </c>
      <c r="S81" s="184">
        <f t="shared" si="7"/>
        <v>0</v>
      </c>
      <c r="T81" s="159" t="str">
        <f t="shared" si="10"/>
        <v/>
      </c>
      <c r="U81" s="162">
        <f>COUNTIFS('Unit Detail'!$Z$8:$Z$400,"1",'Unit Detail'!$D$8:$D$400,'Building Detail'!$B81)</f>
        <v>0</v>
      </c>
      <c r="V81" s="163">
        <f>COUNTIFS('Unit Detail'!$Z$8:$Z$400,"3",'Unit Detail'!$D$8:$D$400,'Building Detail'!$B81)</f>
        <v>0</v>
      </c>
      <c r="W81" s="163">
        <f>COUNTIFS('Unit Detail'!$Z$8:$Z$400,"2",'Unit Detail'!$D$8:$D$400,'Building Detail'!$B81)</f>
        <v>0</v>
      </c>
      <c r="X81" s="176">
        <f t="shared" si="8"/>
        <v>0</v>
      </c>
      <c r="Y81" s="159" t="str">
        <f t="shared" si="9"/>
        <v/>
      </c>
      <c r="Z81" s="338" t="str">
        <f t="shared" si="6"/>
        <v/>
      </c>
    </row>
    <row r="82" spans="2:26" s="23" customFormat="1" x14ac:dyDescent="0.25">
      <c r="B82" s="334"/>
      <c r="C82" s="396"/>
      <c r="D82" s="396"/>
      <c r="E82" s="396"/>
      <c r="F82" s="396"/>
      <c r="G82" s="396"/>
      <c r="H82" s="227"/>
      <c r="I82" s="227"/>
      <c r="J82" s="227"/>
      <c r="K82" s="227"/>
      <c r="L82" s="227"/>
      <c r="M82" s="228"/>
      <c r="N82" s="229"/>
      <c r="O82" s="157">
        <f>SUMIFS('Unit Detail'!$H$8:$H$400,'Unit Detail'!$D$8:$D$400,'Building Detail'!$B82,'Unit Detail'!$Z$8:$Z$400,1)</f>
        <v>0</v>
      </c>
      <c r="P82" s="125">
        <f>SUMIFS('Unit Detail'!$H$8:$H$400,'Unit Detail'!$D$8:$D$400,'Building Detail'!$B82,'Unit Detail'!$Z$8:$Z$400,3)</f>
        <v>0</v>
      </c>
      <c r="Q82" s="180">
        <f>SUMIFS('Unit Detail'!$H$8:$H$400,'Unit Detail'!$D$8:$D$400,'Building Detail'!$B82,'Unit Detail'!$Z$8:$Z$400,2)</f>
        <v>0</v>
      </c>
      <c r="R82" s="185">
        <f>SUMIF('Unit Detail'!$D$8:$D$400,$B82,'Unit Detail'!$H$8:$H$400)</f>
        <v>0</v>
      </c>
      <c r="S82" s="184">
        <f t="shared" si="7"/>
        <v>0</v>
      </c>
      <c r="T82" s="159" t="str">
        <f t="shared" si="10"/>
        <v/>
      </c>
      <c r="U82" s="162">
        <f>COUNTIFS('Unit Detail'!$Z$8:$Z$400,"1",'Unit Detail'!$D$8:$D$400,'Building Detail'!$B82)</f>
        <v>0</v>
      </c>
      <c r="V82" s="163">
        <f>COUNTIFS('Unit Detail'!$Z$8:$Z$400,"3",'Unit Detail'!$D$8:$D$400,'Building Detail'!$B82)</f>
        <v>0</v>
      </c>
      <c r="W82" s="163">
        <f>COUNTIFS('Unit Detail'!$Z$8:$Z$400,"2",'Unit Detail'!$D$8:$D$400,'Building Detail'!$B82)</f>
        <v>0</v>
      </c>
      <c r="X82" s="176">
        <f t="shared" si="8"/>
        <v>0</v>
      </c>
      <c r="Y82" s="159" t="str">
        <f t="shared" si="9"/>
        <v/>
      </c>
      <c r="Z82" s="338" t="str">
        <f t="shared" ref="Z82:Z145" si="11">IF(Y82&lt;T82,Y82,T82)</f>
        <v/>
      </c>
    </row>
    <row r="83" spans="2:26" s="23" customFormat="1" x14ac:dyDescent="0.25">
      <c r="B83" s="334"/>
      <c r="C83" s="396"/>
      <c r="D83" s="396"/>
      <c r="E83" s="396"/>
      <c r="F83" s="396"/>
      <c r="G83" s="396"/>
      <c r="H83" s="227"/>
      <c r="I83" s="227"/>
      <c r="J83" s="227"/>
      <c r="K83" s="227"/>
      <c r="L83" s="227"/>
      <c r="M83" s="228"/>
      <c r="N83" s="229"/>
      <c r="O83" s="157">
        <f>SUMIFS('Unit Detail'!$H$8:$H$400,'Unit Detail'!$D$8:$D$400,'Building Detail'!$B83,'Unit Detail'!$Z$8:$Z$400,1)</f>
        <v>0</v>
      </c>
      <c r="P83" s="125">
        <f>SUMIFS('Unit Detail'!$H$8:$H$400,'Unit Detail'!$D$8:$D$400,'Building Detail'!$B83,'Unit Detail'!$Z$8:$Z$400,3)</f>
        <v>0</v>
      </c>
      <c r="Q83" s="180">
        <f>SUMIFS('Unit Detail'!$H$8:$H$400,'Unit Detail'!$D$8:$D$400,'Building Detail'!$B83,'Unit Detail'!$Z$8:$Z$400,2)</f>
        <v>0</v>
      </c>
      <c r="R83" s="185">
        <f>SUMIF('Unit Detail'!$D$8:$D$400,$B83,'Unit Detail'!$H$8:$H$400)</f>
        <v>0</v>
      </c>
      <c r="S83" s="184">
        <f t="shared" ref="S83:S97" si="12">SUM(M83,N83,R83)</f>
        <v>0</v>
      </c>
      <c r="T83" s="159" t="str">
        <f t="shared" si="10"/>
        <v/>
      </c>
      <c r="U83" s="162">
        <f>COUNTIFS('Unit Detail'!$Z$8:$Z$400,"1",'Unit Detail'!$D$8:$D$400,'Building Detail'!$B83)</f>
        <v>0</v>
      </c>
      <c r="V83" s="163">
        <f>COUNTIFS('Unit Detail'!$Z$8:$Z$400,"3",'Unit Detail'!$D$8:$D$400,'Building Detail'!$B83)</f>
        <v>0</v>
      </c>
      <c r="W83" s="163">
        <f>COUNTIFS('Unit Detail'!$Z$8:$Z$400,"2",'Unit Detail'!$D$8:$D$400,'Building Detail'!$B83)</f>
        <v>0</v>
      </c>
      <c r="X83" s="176">
        <f t="shared" ref="X83:X97" si="13">SUM(U83:W83)</f>
        <v>0</v>
      </c>
      <c r="Y83" s="159" t="str">
        <f t="shared" ref="Y83:Y146" si="14">IF(B83="","",IF($P$15=0,1,U83/X83))</f>
        <v/>
      </c>
      <c r="Z83" s="338" t="str">
        <f t="shared" si="11"/>
        <v/>
      </c>
    </row>
    <row r="84" spans="2:26" s="23" customFormat="1" x14ac:dyDescent="0.25">
      <c r="B84" s="334"/>
      <c r="C84" s="396"/>
      <c r="D84" s="396"/>
      <c r="E84" s="396"/>
      <c r="F84" s="396"/>
      <c r="G84" s="396"/>
      <c r="H84" s="227"/>
      <c r="I84" s="227"/>
      <c r="J84" s="227"/>
      <c r="K84" s="227"/>
      <c r="L84" s="227"/>
      <c r="M84" s="228"/>
      <c r="N84" s="229"/>
      <c r="O84" s="157">
        <f>SUMIFS('Unit Detail'!$H$8:$H$400,'Unit Detail'!$D$8:$D$400,'Building Detail'!$B84,'Unit Detail'!$Z$8:$Z$400,1)</f>
        <v>0</v>
      </c>
      <c r="P84" s="125">
        <f>SUMIFS('Unit Detail'!$H$8:$H$400,'Unit Detail'!$D$8:$D$400,'Building Detail'!$B84,'Unit Detail'!$Z$8:$Z$400,3)</f>
        <v>0</v>
      </c>
      <c r="Q84" s="180">
        <f>SUMIFS('Unit Detail'!$H$8:$H$400,'Unit Detail'!$D$8:$D$400,'Building Detail'!$B84,'Unit Detail'!$Z$8:$Z$400,2)</f>
        <v>0</v>
      </c>
      <c r="R84" s="185">
        <f>SUMIF('Unit Detail'!$D$8:$D$400,$B84,'Unit Detail'!$H$8:$H$400)</f>
        <v>0</v>
      </c>
      <c r="S84" s="184">
        <f t="shared" si="12"/>
        <v>0</v>
      </c>
      <c r="T84" s="159" t="str">
        <f t="shared" si="10"/>
        <v/>
      </c>
      <c r="U84" s="162">
        <f>COUNTIFS('Unit Detail'!$Z$8:$Z$400,"1",'Unit Detail'!$D$8:$D$400,'Building Detail'!$B84)</f>
        <v>0</v>
      </c>
      <c r="V84" s="163">
        <f>COUNTIFS('Unit Detail'!$Z$8:$Z$400,"3",'Unit Detail'!$D$8:$D$400,'Building Detail'!$B84)</f>
        <v>0</v>
      </c>
      <c r="W84" s="163">
        <f>COUNTIFS('Unit Detail'!$Z$8:$Z$400,"2",'Unit Detail'!$D$8:$D$400,'Building Detail'!$B84)</f>
        <v>0</v>
      </c>
      <c r="X84" s="176">
        <f t="shared" si="13"/>
        <v>0</v>
      </c>
      <c r="Y84" s="159" t="str">
        <f t="shared" si="14"/>
        <v/>
      </c>
      <c r="Z84" s="338" t="str">
        <f t="shared" si="11"/>
        <v/>
      </c>
    </row>
    <row r="85" spans="2:26" s="23" customFormat="1" x14ac:dyDescent="0.25">
      <c r="B85" s="334"/>
      <c r="C85" s="396"/>
      <c r="D85" s="396"/>
      <c r="E85" s="396"/>
      <c r="F85" s="396"/>
      <c r="G85" s="396"/>
      <c r="H85" s="227"/>
      <c r="I85" s="227"/>
      <c r="J85" s="227"/>
      <c r="K85" s="227"/>
      <c r="L85" s="227"/>
      <c r="M85" s="228"/>
      <c r="N85" s="229"/>
      <c r="O85" s="157">
        <f>SUMIFS('Unit Detail'!$H$8:$H$400,'Unit Detail'!$D$8:$D$400,'Building Detail'!$B85,'Unit Detail'!$Z$8:$Z$400,1)</f>
        <v>0</v>
      </c>
      <c r="P85" s="125">
        <f>SUMIFS('Unit Detail'!$H$8:$H$400,'Unit Detail'!$D$8:$D$400,'Building Detail'!$B85,'Unit Detail'!$Z$8:$Z$400,3)</f>
        <v>0</v>
      </c>
      <c r="Q85" s="180">
        <f>SUMIFS('Unit Detail'!$H$8:$H$400,'Unit Detail'!$D$8:$D$400,'Building Detail'!$B85,'Unit Detail'!$Z$8:$Z$400,2)</f>
        <v>0</v>
      </c>
      <c r="R85" s="185">
        <f>SUMIF('Unit Detail'!$D$8:$D$400,$B85,'Unit Detail'!$H$8:$H$400)</f>
        <v>0</v>
      </c>
      <c r="S85" s="184">
        <f t="shared" si="12"/>
        <v>0</v>
      </c>
      <c r="T85" s="159" t="str">
        <f t="shared" ref="T85:T148" si="15">IF(B85="","",IF($P$15=0,1,O85/R85))</f>
        <v/>
      </c>
      <c r="U85" s="162">
        <f>COUNTIFS('Unit Detail'!$Z$8:$Z$400,"1",'Unit Detail'!$D$8:$D$400,'Building Detail'!$B85)</f>
        <v>0</v>
      </c>
      <c r="V85" s="163">
        <f>COUNTIFS('Unit Detail'!$Z$8:$Z$400,"3",'Unit Detail'!$D$8:$D$400,'Building Detail'!$B85)</f>
        <v>0</v>
      </c>
      <c r="W85" s="163">
        <f>COUNTIFS('Unit Detail'!$Z$8:$Z$400,"2",'Unit Detail'!$D$8:$D$400,'Building Detail'!$B85)</f>
        <v>0</v>
      </c>
      <c r="X85" s="176">
        <f t="shared" si="13"/>
        <v>0</v>
      </c>
      <c r="Y85" s="159" t="str">
        <f t="shared" si="14"/>
        <v/>
      </c>
      <c r="Z85" s="338" t="str">
        <f t="shared" si="11"/>
        <v/>
      </c>
    </row>
    <row r="86" spans="2:26" s="23" customFormat="1" x14ac:dyDescent="0.25">
      <c r="B86" s="334"/>
      <c r="C86" s="396"/>
      <c r="D86" s="396"/>
      <c r="E86" s="396"/>
      <c r="F86" s="396"/>
      <c r="G86" s="396"/>
      <c r="H86" s="227"/>
      <c r="I86" s="227"/>
      <c r="J86" s="227"/>
      <c r="K86" s="227"/>
      <c r="L86" s="227"/>
      <c r="M86" s="228"/>
      <c r="N86" s="229"/>
      <c r="O86" s="157">
        <f>SUMIFS('Unit Detail'!$H$8:$H$400,'Unit Detail'!$D$8:$D$400,'Building Detail'!$B86,'Unit Detail'!$Z$8:$Z$400,1)</f>
        <v>0</v>
      </c>
      <c r="P86" s="125">
        <f>SUMIFS('Unit Detail'!$H$8:$H$400,'Unit Detail'!$D$8:$D$400,'Building Detail'!$B86,'Unit Detail'!$Z$8:$Z$400,3)</f>
        <v>0</v>
      </c>
      <c r="Q86" s="180">
        <f>SUMIFS('Unit Detail'!$H$8:$H$400,'Unit Detail'!$D$8:$D$400,'Building Detail'!$B86,'Unit Detail'!$Z$8:$Z$400,2)</f>
        <v>0</v>
      </c>
      <c r="R86" s="185">
        <f>SUMIF('Unit Detail'!$D$8:$D$400,$B86,'Unit Detail'!$H$8:$H$400)</f>
        <v>0</v>
      </c>
      <c r="S86" s="184">
        <f t="shared" si="12"/>
        <v>0</v>
      </c>
      <c r="T86" s="159" t="str">
        <f t="shared" si="15"/>
        <v/>
      </c>
      <c r="U86" s="162">
        <f>COUNTIFS('Unit Detail'!$Z$8:$Z$400,"1",'Unit Detail'!$D$8:$D$400,'Building Detail'!$B86)</f>
        <v>0</v>
      </c>
      <c r="V86" s="163">
        <f>COUNTIFS('Unit Detail'!$Z$8:$Z$400,"3",'Unit Detail'!$D$8:$D$400,'Building Detail'!$B86)</f>
        <v>0</v>
      </c>
      <c r="W86" s="163">
        <f>COUNTIFS('Unit Detail'!$Z$8:$Z$400,"2",'Unit Detail'!$D$8:$D$400,'Building Detail'!$B86)</f>
        <v>0</v>
      </c>
      <c r="X86" s="176">
        <f t="shared" si="13"/>
        <v>0</v>
      </c>
      <c r="Y86" s="159" t="str">
        <f t="shared" si="14"/>
        <v/>
      </c>
      <c r="Z86" s="338" t="str">
        <f t="shared" si="11"/>
        <v/>
      </c>
    </row>
    <row r="87" spans="2:26" s="23" customFormat="1" x14ac:dyDescent="0.25">
      <c r="B87" s="334"/>
      <c r="C87" s="396"/>
      <c r="D87" s="396"/>
      <c r="E87" s="396"/>
      <c r="F87" s="396"/>
      <c r="G87" s="396"/>
      <c r="H87" s="227"/>
      <c r="I87" s="227"/>
      <c r="J87" s="227"/>
      <c r="K87" s="227"/>
      <c r="L87" s="227"/>
      <c r="M87" s="228"/>
      <c r="N87" s="229"/>
      <c r="O87" s="157">
        <f>SUMIFS('Unit Detail'!$H$8:$H$400,'Unit Detail'!$D$8:$D$400,'Building Detail'!$B87,'Unit Detail'!$Z$8:$Z$400,1)</f>
        <v>0</v>
      </c>
      <c r="P87" s="125">
        <f>SUMIFS('Unit Detail'!$H$8:$H$400,'Unit Detail'!$D$8:$D$400,'Building Detail'!$B87,'Unit Detail'!$Z$8:$Z$400,3)</f>
        <v>0</v>
      </c>
      <c r="Q87" s="180">
        <f>SUMIFS('Unit Detail'!$H$8:$H$400,'Unit Detail'!$D$8:$D$400,'Building Detail'!$B87,'Unit Detail'!$Z$8:$Z$400,2)</f>
        <v>0</v>
      </c>
      <c r="R87" s="185">
        <f>SUMIF('Unit Detail'!$D$8:$D$400,$B87,'Unit Detail'!$H$8:$H$400)</f>
        <v>0</v>
      </c>
      <c r="S87" s="184">
        <f t="shared" si="12"/>
        <v>0</v>
      </c>
      <c r="T87" s="159" t="str">
        <f t="shared" si="15"/>
        <v/>
      </c>
      <c r="U87" s="162">
        <f>COUNTIFS('Unit Detail'!$Z$8:$Z$400,"1",'Unit Detail'!$D$8:$D$400,'Building Detail'!$B87)</f>
        <v>0</v>
      </c>
      <c r="V87" s="163">
        <f>COUNTIFS('Unit Detail'!$Z$8:$Z$400,"3",'Unit Detail'!$D$8:$D$400,'Building Detail'!$B87)</f>
        <v>0</v>
      </c>
      <c r="W87" s="163">
        <f>COUNTIFS('Unit Detail'!$Z$8:$Z$400,"2",'Unit Detail'!$D$8:$D$400,'Building Detail'!$B87)</f>
        <v>0</v>
      </c>
      <c r="X87" s="176">
        <f t="shared" si="13"/>
        <v>0</v>
      </c>
      <c r="Y87" s="159" t="str">
        <f t="shared" si="14"/>
        <v/>
      </c>
      <c r="Z87" s="338" t="str">
        <f t="shared" si="11"/>
        <v/>
      </c>
    </row>
    <row r="88" spans="2:26" s="23" customFormat="1" x14ac:dyDescent="0.25">
      <c r="B88" s="334"/>
      <c r="C88" s="396"/>
      <c r="D88" s="396"/>
      <c r="E88" s="396"/>
      <c r="F88" s="396"/>
      <c r="G88" s="396"/>
      <c r="H88" s="227"/>
      <c r="I88" s="227"/>
      <c r="J88" s="227"/>
      <c r="K88" s="227"/>
      <c r="L88" s="227"/>
      <c r="M88" s="228"/>
      <c r="N88" s="229"/>
      <c r="O88" s="157">
        <f>SUMIFS('Unit Detail'!$H$8:$H$400,'Unit Detail'!$D$8:$D$400,'Building Detail'!$B88,'Unit Detail'!$Z$8:$Z$400,1)</f>
        <v>0</v>
      </c>
      <c r="P88" s="125">
        <f>SUMIFS('Unit Detail'!$H$8:$H$400,'Unit Detail'!$D$8:$D$400,'Building Detail'!$B88,'Unit Detail'!$Z$8:$Z$400,3)</f>
        <v>0</v>
      </c>
      <c r="Q88" s="180">
        <f>SUMIFS('Unit Detail'!$H$8:$H$400,'Unit Detail'!$D$8:$D$400,'Building Detail'!$B88,'Unit Detail'!$Z$8:$Z$400,2)</f>
        <v>0</v>
      </c>
      <c r="R88" s="185">
        <f>SUMIF('Unit Detail'!$D$8:$D$400,$B88,'Unit Detail'!$H$8:$H$400)</f>
        <v>0</v>
      </c>
      <c r="S88" s="184">
        <f t="shared" si="12"/>
        <v>0</v>
      </c>
      <c r="T88" s="159" t="str">
        <f t="shared" si="15"/>
        <v/>
      </c>
      <c r="U88" s="162">
        <f>COUNTIFS('Unit Detail'!$Z$8:$Z$400,"1",'Unit Detail'!$D$8:$D$400,'Building Detail'!$B88)</f>
        <v>0</v>
      </c>
      <c r="V88" s="163">
        <f>COUNTIFS('Unit Detail'!$Z$8:$Z$400,"3",'Unit Detail'!$D$8:$D$400,'Building Detail'!$B88)</f>
        <v>0</v>
      </c>
      <c r="W88" s="163">
        <f>COUNTIFS('Unit Detail'!$Z$8:$Z$400,"2",'Unit Detail'!$D$8:$D$400,'Building Detail'!$B88)</f>
        <v>0</v>
      </c>
      <c r="X88" s="176">
        <f t="shared" si="13"/>
        <v>0</v>
      </c>
      <c r="Y88" s="159" t="str">
        <f t="shared" si="14"/>
        <v/>
      </c>
      <c r="Z88" s="338" t="str">
        <f t="shared" si="11"/>
        <v/>
      </c>
    </row>
    <row r="89" spans="2:26" s="23" customFormat="1" x14ac:dyDescent="0.25">
      <c r="B89" s="334"/>
      <c r="C89" s="396"/>
      <c r="D89" s="396"/>
      <c r="E89" s="396"/>
      <c r="F89" s="396"/>
      <c r="G89" s="396"/>
      <c r="H89" s="227"/>
      <c r="I89" s="227"/>
      <c r="J89" s="227"/>
      <c r="K89" s="227"/>
      <c r="L89" s="227"/>
      <c r="M89" s="228"/>
      <c r="N89" s="229"/>
      <c r="O89" s="157">
        <f>SUMIFS('Unit Detail'!$H$8:$H$400,'Unit Detail'!$D$8:$D$400,'Building Detail'!$B89,'Unit Detail'!$Z$8:$Z$400,1)</f>
        <v>0</v>
      </c>
      <c r="P89" s="125">
        <f>SUMIFS('Unit Detail'!$H$8:$H$400,'Unit Detail'!$D$8:$D$400,'Building Detail'!$B89,'Unit Detail'!$Z$8:$Z$400,3)</f>
        <v>0</v>
      </c>
      <c r="Q89" s="180">
        <f>SUMIFS('Unit Detail'!$H$8:$H$400,'Unit Detail'!$D$8:$D$400,'Building Detail'!$B89,'Unit Detail'!$Z$8:$Z$400,2)</f>
        <v>0</v>
      </c>
      <c r="R89" s="185">
        <f>SUMIF('Unit Detail'!$D$8:$D$400,$B89,'Unit Detail'!$H$8:$H$400)</f>
        <v>0</v>
      </c>
      <c r="S89" s="184">
        <f t="shared" si="12"/>
        <v>0</v>
      </c>
      <c r="T89" s="159" t="str">
        <f t="shared" si="15"/>
        <v/>
      </c>
      <c r="U89" s="162">
        <f>COUNTIFS('Unit Detail'!$Z$8:$Z$400,"1",'Unit Detail'!$D$8:$D$400,'Building Detail'!$B89)</f>
        <v>0</v>
      </c>
      <c r="V89" s="163">
        <f>COUNTIFS('Unit Detail'!$Z$8:$Z$400,"3",'Unit Detail'!$D$8:$D$400,'Building Detail'!$B89)</f>
        <v>0</v>
      </c>
      <c r="W89" s="163">
        <f>COUNTIFS('Unit Detail'!$Z$8:$Z$400,"2",'Unit Detail'!$D$8:$D$400,'Building Detail'!$B89)</f>
        <v>0</v>
      </c>
      <c r="X89" s="176">
        <f t="shared" si="13"/>
        <v>0</v>
      </c>
      <c r="Y89" s="159" t="str">
        <f t="shared" si="14"/>
        <v/>
      </c>
      <c r="Z89" s="338" t="str">
        <f t="shared" si="11"/>
        <v/>
      </c>
    </row>
    <row r="90" spans="2:26" s="23" customFormat="1" x14ac:dyDescent="0.25">
      <c r="B90" s="334"/>
      <c r="C90" s="396"/>
      <c r="D90" s="396"/>
      <c r="E90" s="396"/>
      <c r="F90" s="396"/>
      <c r="G90" s="396"/>
      <c r="H90" s="227"/>
      <c r="I90" s="227"/>
      <c r="J90" s="227"/>
      <c r="K90" s="227"/>
      <c r="L90" s="227"/>
      <c r="M90" s="228"/>
      <c r="N90" s="229"/>
      <c r="O90" s="157">
        <f>SUMIFS('Unit Detail'!$H$8:$H$400,'Unit Detail'!$D$8:$D$400,'Building Detail'!$B90,'Unit Detail'!$Z$8:$Z$400,1)</f>
        <v>0</v>
      </c>
      <c r="P90" s="125">
        <f>SUMIFS('Unit Detail'!$H$8:$H$400,'Unit Detail'!$D$8:$D$400,'Building Detail'!$B90,'Unit Detail'!$Z$8:$Z$400,3)</f>
        <v>0</v>
      </c>
      <c r="Q90" s="180">
        <f>SUMIFS('Unit Detail'!$H$8:$H$400,'Unit Detail'!$D$8:$D$400,'Building Detail'!$B90,'Unit Detail'!$Z$8:$Z$400,2)</f>
        <v>0</v>
      </c>
      <c r="R90" s="185">
        <f>SUMIF('Unit Detail'!$D$8:$D$400,$B90,'Unit Detail'!$H$8:$H$400)</f>
        <v>0</v>
      </c>
      <c r="S90" s="184">
        <f t="shared" si="12"/>
        <v>0</v>
      </c>
      <c r="T90" s="159" t="str">
        <f t="shared" si="15"/>
        <v/>
      </c>
      <c r="U90" s="162">
        <f>COUNTIFS('Unit Detail'!$Z$8:$Z$400,"1",'Unit Detail'!$D$8:$D$400,'Building Detail'!$B90)</f>
        <v>0</v>
      </c>
      <c r="V90" s="163">
        <f>COUNTIFS('Unit Detail'!$Z$8:$Z$400,"3",'Unit Detail'!$D$8:$D$400,'Building Detail'!$B90)</f>
        <v>0</v>
      </c>
      <c r="W90" s="163">
        <f>COUNTIFS('Unit Detail'!$Z$8:$Z$400,"2",'Unit Detail'!$D$8:$D$400,'Building Detail'!$B90)</f>
        <v>0</v>
      </c>
      <c r="X90" s="176">
        <f t="shared" si="13"/>
        <v>0</v>
      </c>
      <c r="Y90" s="159" t="str">
        <f t="shared" si="14"/>
        <v/>
      </c>
      <c r="Z90" s="338" t="str">
        <f t="shared" si="11"/>
        <v/>
      </c>
    </row>
    <row r="91" spans="2:26" s="23" customFormat="1" x14ac:dyDescent="0.25">
      <c r="B91" s="334"/>
      <c r="C91" s="396"/>
      <c r="D91" s="396"/>
      <c r="E91" s="396"/>
      <c r="F91" s="396"/>
      <c r="G91" s="396"/>
      <c r="H91" s="227"/>
      <c r="I91" s="227"/>
      <c r="J91" s="227"/>
      <c r="K91" s="227"/>
      <c r="L91" s="227"/>
      <c r="M91" s="228"/>
      <c r="N91" s="229"/>
      <c r="O91" s="157">
        <f>SUMIFS('Unit Detail'!$H$8:$H$400,'Unit Detail'!$D$8:$D$400,'Building Detail'!$B91,'Unit Detail'!$Z$8:$Z$400,1)</f>
        <v>0</v>
      </c>
      <c r="P91" s="125">
        <f>SUMIFS('Unit Detail'!$H$8:$H$400,'Unit Detail'!$D$8:$D$400,'Building Detail'!$B91,'Unit Detail'!$Z$8:$Z$400,3)</f>
        <v>0</v>
      </c>
      <c r="Q91" s="180">
        <f>SUMIFS('Unit Detail'!$H$8:$H$400,'Unit Detail'!$D$8:$D$400,'Building Detail'!$B91,'Unit Detail'!$Z$8:$Z$400,2)</f>
        <v>0</v>
      </c>
      <c r="R91" s="185">
        <f>SUMIF('Unit Detail'!$D$8:$D$400,$B91,'Unit Detail'!$H$8:$H$400)</f>
        <v>0</v>
      </c>
      <c r="S91" s="184">
        <f t="shared" si="12"/>
        <v>0</v>
      </c>
      <c r="T91" s="159" t="str">
        <f t="shared" si="15"/>
        <v/>
      </c>
      <c r="U91" s="162">
        <f>COUNTIFS('Unit Detail'!$Z$8:$Z$400,"1",'Unit Detail'!$D$8:$D$400,'Building Detail'!$B91)</f>
        <v>0</v>
      </c>
      <c r="V91" s="163">
        <f>COUNTIFS('Unit Detail'!$Z$8:$Z$400,"3",'Unit Detail'!$D$8:$D$400,'Building Detail'!$B91)</f>
        <v>0</v>
      </c>
      <c r="W91" s="163">
        <f>COUNTIFS('Unit Detail'!$Z$8:$Z$400,"2",'Unit Detail'!$D$8:$D$400,'Building Detail'!$B91)</f>
        <v>0</v>
      </c>
      <c r="X91" s="176">
        <f t="shared" si="13"/>
        <v>0</v>
      </c>
      <c r="Y91" s="159" t="str">
        <f t="shared" si="14"/>
        <v/>
      </c>
      <c r="Z91" s="338" t="str">
        <f t="shared" si="11"/>
        <v/>
      </c>
    </row>
    <row r="92" spans="2:26" s="23" customFormat="1" x14ac:dyDescent="0.25">
      <c r="B92" s="334"/>
      <c r="C92" s="396"/>
      <c r="D92" s="396"/>
      <c r="E92" s="396"/>
      <c r="F92" s="396"/>
      <c r="G92" s="396"/>
      <c r="H92" s="227"/>
      <c r="I92" s="227"/>
      <c r="J92" s="227"/>
      <c r="K92" s="227"/>
      <c r="L92" s="227"/>
      <c r="M92" s="228"/>
      <c r="N92" s="229"/>
      <c r="O92" s="157">
        <f>SUMIFS('Unit Detail'!$H$8:$H$400,'Unit Detail'!$D$8:$D$400,'Building Detail'!$B92,'Unit Detail'!$Z$8:$Z$400,1)</f>
        <v>0</v>
      </c>
      <c r="P92" s="125">
        <f>SUMIFS('Unit Detail'!$H$8:$H$400,'Unit Detail'!$D$8:$D$400,'Building Detail'!$B92,'Unit Detail'!$Z$8:$Z$400,3)</f>
        <v>0</v>
      </c>
      <c r="Q92" s="180">
        <f>SUMIFS('Unit Detail'!$H$8:$H$400,'Unit Detail'!$D$8:$D$400,'Building Detail'!$B92,'Unit Detail'!$Z$8:$Z$400,2)</f>
        <v>0</v>
      </c>
      <c r="R92" s="185">
        <f>SUMIF('Unit Detail'!$D$8:$D$400,$B92,'Unit Detail'!$H$8:$H$400)</f>
        <v>0</v>
      </c>
      <c r="S92" s="184">
        <f t="shared" si="12"/>
        <v>0</v>
      </c>
      <c r="T92" s="159" t="str">
        <f t="shared" si="15"/>
        <v/>
      </c>
      <c r="U92" s="162">
        <f>COUNTIFS('Unit Detail'!$Z$8:$Z$400,"1",'Unit Detail'!$D$8:$D$400,'Building Detail'!$B92)</f>
        <v>0</v>
      </c>
      <c r="V92" s="163">
        <f>COUNTIFS('Unit Detail'!$Z$8:$Z$400,"3",'Unit Detail'!$D$8:$D$400,'Building Detail'!$B92)</f>
        <v>0</v>
      </c>
      <c r="W92" s="163">
        <f>COUNTIFS('Unit Detail'!$Z$8:$Z$400,"2",'Unit Detail'!$D$8:$D$400,'Building Detail'!$B92)</f>
        <v>0</v>
      </c>
      <c r="X92" s="176">
        <f t="shared" si="13"/>
        <v>0</v>
      </c>
      <c r="Y92" s="159" t="str">
        <f t="shared" si="14"/>
        <v/>
      </c>
      <c r="Z92" s="338" t="str">
        <f t="shared" si="11"/>
        <v/>
      </c>
    </row>
    <row r="93" spans="2:26" s="23" customFormat="1" x14ac:dyDescent="0.25">
      <c r="B93" s="334"/>
      <c r="C93" s="396"/>
      <c r="D93" s="396"/>
      <c r="E93" s="396"/>
      <c r="F93" s="396"/>
      <c r="G93" s="396"/>
      <c r="H93" s="227"/>
      <c r="I93" s="227"/>
      <c r="J93" s="227"/>
      <c r="K93" s="227"/>
      <c r="L93" s="227"/>
      <c r="M93" s="228"/>
      <c r="N93" s="229"/>
      <c r="O93" s="157">
        <f>SUMIFS('Unit Detail'!$H$8:$H$400,'Unit Detail'!$D$8:$D$400,'Building Detail'!$B93,'Unit Detail'!$Z$8:$Z$400,1)</f>
        <v>0</v>
      </c>
      <c r="P93" s="125">
        <f>SUMIFS('Unit Detail'!$H$8:$H$400,'Unit Detail'!$D$8:$D$400,'Building Detail'!$B93,'Unit Detail'!$Z$8:$Z$400,3)</f>
        <v>0</v>
      </c>
      <c r="Q93" s="180">
        <f>SUMIFS('Unit Detail'!$H$8:$H$400,'Unit Detail'!$D$8:$D$400,'Building Detail'!$B93,'Unit Detail'!$Z$8:$Z$400,2)</f>
        <v>0</v>
      </c>
      <c r="R93" s="185">
        <f>SUMIF('Unit Detail'!$D$8:$D$400,$B93,'Unit Detail'!$H$8:$H$400)</f>
        <v>0</v>
      </c>
      <c r="S93" s="184">
        <f t="shared" si="12"/>
        <v>0</v>
      </c>
      <c r="T93" s="159" t="str">
        <f t="shared" si="15"/>
        <v/>
      </c>
      <c r="U93" s="162">
        <f>COUNTIFS('Unit Detail'!$Z$8:$Z$400,"1",'Unit Detail'!$D$8:$D$400,'Building Detail'!$B93)</f>
        <v>0</v>
      </c>
      <c r="V93" s="163">
        <f>COUNTIFS('Unit Detail'!$Z$8:$Z$400,"3",'Unit Detail'!$D$8:$D$400,'Building Detail'!$B93)</f>
        <v>0</v>
      </c>
      <c r="W93" s="163">
        <f>COUNTIFS('Unit Detail'!$Z$8:$Z$400,"2",'Unit Detail'!$D$8:$D$400,'Building Detail'!$B93)</f>
        <v>0</v>
      </c>
      <c r="X93" s="176">
        <f t="shared" si="13"/>
        <v>0</v>
      </c>
      <c r="Y93" s="159" t="str">
        <f t="shared" si="14"/>
        <v/>
      </c>
      <c r="Z93" s="338" t="str">
        <f t="shared" si="11"/>
        <v/>
      </c>
    </row>
    <row r="94" spans="2:26" s="23" customFormat="1" x14ac:dyDescent="0.25">
      <c r="B94" s="334"/>
      <c r="C94" s="396"/>
      <c r="D94" s="396"/>
      <c r="E94" s="396"/>
      <c r="F94" s="396"/>
      <c r="G94" s="396"/>
      <c r="H94" s="227"/>
      <c r="I94" s="227"/>
      <c r="J94" s="227"/>
      <c r="K94" s="227"/>
      <c r="L94" s="227"/>
      <c r="M94" s="228"/>
      <c r="N94" s="229"/>
      <c r="O94" s="157">
        <f>SUMIFS('Unit Detail'!$H$8:$H$400,'Unit Detail'!$D$8:$D$400,'Building Detail'!$B94,'Unit Detail'!$Z$8:$Z$400,1)</f>
        <v>0</v>
      </c>
      <c r="P94" s="125">
        <f>SUMIFS('Unit Detail'!$H$8:$H$400,'Unit Detail'!$D$8:$D$400,'Building Detail'!$B94,'Unit Detail'!$Z$8:$Z$400,3)</f>
        <v>0</v>
      </c>
      <c r="Q94" s="180">
        <f>SUMIFS('Unit Detail'!$H$8:$H$400,'Unit Detail'!$D$8:$D$400,'Building Detail'!$B94,'Unit Detail'!$Z$8:$Z$400,2)</f>
        <v>0</v>
      </c>
      <c r="R94" s="185">
        <f>SUMIF('Unit Detail'!$D$8:$D$400,$B94,'Unit Detail'!$H$8:$H$400)</f>
        <v>0</v>
      </c>
      <c r="S94" s="184">
        <f t="shared" si="12"/>
        <v>0</v>
      </c>
      <c r="T94" s="159" t="str">
        <f t="shared" si="15"/>
        <v/>
      </c>
      <c r="U94" s="162">
        <f>COUNTIFS('Unit Detail'!$Z$8:$Z$400,"1",'Unit Detail'!$D$8:$D$400,'Building Detail'!$B94)</f>
        <v>0</v>
      </c>
      <c r="V94" s="163">
        <f>COUNTIFS('Unit Detail'!$Z$8:$Z$400,"3",'Unit Detail'!$D$8:$D$400,'Building Detail'!$B94)</f>
        <v>0</v>
      </c>
      <c r="W94" s="163">
        <f>COUNTIFS('Unit Detail'!$Z$8:$Z$400,"2",'Unit Detail'!$D$8:$D$400,'Building Detail'!$B94)</f>
        <v>0</v>
      </c>
      <c r="X94" s="176">
        <f t="shared" si="13"/>
        <v>0</v>
      </c>
      <c r="Y94" s="159" t="str">
        <f t="shared" si="14"/>
        <v/>
      </c>
      <c r="Z94" s="338" t="str">
        <f t="shared" si="11"/>
        <v/>
      </c>
    </row>
    <row r="95" spans="2:26" s="23" customFormat="1" x14ac:dyDescent="0.25">
      <c r="B95" s="334"/>
      <c r="C95" s="396"/>
      <c r="D95" s="396"/>
      <c r="E95" s="396"/>
      <c r="F95" s="396"/>
      <c r="G95" s="396"/>
      <c r="H95" s="227"/>
      <c r="I95" s="227"/>
      <c r="J95" s="227"/>
      <c r="K95" s="227"/>
      <c r="L95" s="227"/>
      <c r="M95" s="228"/>
      <c r="N95" s="229"/>
      <c r="O95" s="157">
        <f>SUMIFS('Unit Detail'!$H$8:$H$400,'Unit Detail'!$D$8:$D$400,'Building Detail'!$B95,'Unit Detail'!$Z$8:$Z$400,1)</f>
        <v>0</v>
      </c>
      <c r="P95" s="125">
        <f>SUMIFS('Unit Detail'!$H$8:$H$400,'Unit Detail'!$D$8:$D$400,'Building Detail'!$B95,'Unit Detail'!$Z$8:$Z$400,3)</f>
        <v>0</v>
      </c>
      <c r="Q95" s="180">
        <f>SUMIFS('Unit Detail'!$H$8:$H$400,'Unit Detail'!$D$8:$D$400,'Building Detail'!$B95,'Unit Detail'!$Z$8:$Z$400,2)</f>
        <v>0</v>
      </c>
      <c r="R95" s="185">
        <f>SUMIF('Unit Detail'!$D$8:$D$400,$B95,'Unit Detail'!$H$8:$H$400)</f>
        <v>0</v>
      </c>
      <c r="S95" s="184">
        <f t="shared" si="12"/>
        <v>0</v>
      </c>
      <c r="T95" s="159" t="str">
        <f t="shared" si="15"/>
        <v/>
      </c>
      <c r="U95" s="162">
        <f>COUNTIFS('Unit Detail'!$Z$8:$Z$400,"1",'Unit Detail'!$D$8:$D$400,'Building Detail'!$B95)</f>
        <v>0</v>
      </c>
      <c r="V95" s="163">
        <f>COUNTIFS('Unit Detail'!$Z$8:$Z$400,"3",'Unit Detail'!$D$8:$D$400,'Building Detail'!$B95)</f>
        <v>0</v>
      </c>
      <c r="W95" s="163">
        <f>COUNTIFS('Unit Detail'!$Z$8:$Z$400,"2",'Unit Detail'!$D$8:$D$400,'Building Detail'!$B95)</f>
        <v>0</v>
      </c>
      <c r="X95" s="176">
        <f t="shared" si="13"/>
        <v>0</v>
      </c>
      <c r="Y95" s="159" t="str">
        <f t="shared" si="14"/>
        <v/>
      </c>
      <c r="Z95" s="338" t="str">
        <f t="shared" si="11"/>
        <v/>
      </c>
    </row>
    <row r="96" spans="2:26" s="23" customFormat="1" x14ac:dyDescent="0.25">
      <c r="B96" s="334"/>
      <c r="C96" s="396"/>
      <c r="D96" s="396"/>
      <c r="E96" s="396"/>
      <c r="F96" s="396"/>
      <c r="G96" s="396"/>
      <c r="H96" s="227"/>
      <c r="I96" s="227"/>
      <c r="J96" s="227"/>
      <c r="K96" s="227"/>
      <c r="L96" s="227"/>
      <c r="M96" s="228"/>
      <c r="N96" s="229"/>
      <c r="O96" s="157">
        <f>SUMIFS('Unit Detail'!$H$8:$H$400,'Unit Detail'!$D$8:$D$400,'Building Detail'!$B96,'Unit Detail'!$Z$8:$Z$400,1)</f>
        <v>0</v>
      </c>
      <c r="P96" s="125">
        <f>SUMIFS('Unit Detail'!$H$8:$H$400,'Unit Detail'!$D$8:$D$400,'Building Detail'!$B96,'Unit Detail'!$Z$8:$Z$400,3)</f>
        <v>0</v>
      </c>
      <c r="Q96" s="180">
        <f>SUMIFS('Unit Detail'!$H$8:$H$400,'Unit Detail'!$D$8:$D$400,'Building Detail'!$B96,'Unit Detail'!$Z$8:$Z$400,2)</f>
        <v>0</v>
      </c>
      <c r="R96" s="185">
        <f>SUMIF('Unit Detail'!$D$8:$D$400,$B96,'Unit Detail'!$H$8:$H$400)</f>
        <v>0</v>
      </c>
      <c r="S96" s="184">
        <f t="shared" si="12"/>
        <v>0</v>
      </c>
      <c r="T96" s="159" t="str">
        <f t="shared" si="15"/>
        <v/>
      </c>
      <c r="U96" s="162">
        <f>COUNTIFS('Unit Detail'!$Z$8:$Z$400,"1",'Unit Detail'!$D$8:$D$400,'Building Detail'!$B96)</f>
        <v>0</v>
      </c>
      <c r="V96" s="163">
        <f>COUNTIFS('Unit Detail'!$Z$8:$Z$400,"3",'Unit Detail'!$D$8:$D$400,'Building Detail'!$B96)</f>
        <v>0</v>
      </c>
      <c r="W96" s="163">
        <f>COUNTIFS('Unit Detail'!$Z$8:$Z$400,"2",'Unit Detail'!$D$8:$D$400,'Building Detail'!$B96)</f>
        <v>0</v>
      </c>
      <c r="X96" s="176">
        <f t="shared" si="13"/>
        <v>0</v>
      </c>
      <c r="Y96" s="159" t="str">
        <f t="shared" si="14"/>
        <v/>
      </c>
      <c r="Z96" s="338" t="str">
        <f t="shared" si="11"/>
        <v/>
      </c>
    </row>
    <row r="97" spans="2:26" s="23" customFormat="1" x14ac:dyDescent="0.25">
      <c r="B97" s="334"/>
      <c r="C97" s="396"/>
      <c r="D97" s="396"/>
      <c r="E97" s="396"/>
      <c r="F97" s="396"/>
      <c r="G97" s="396"/>
      <c r="H97" s="227"/>
      <c r="I97" s="227"/>
      <c r="J97" s="227"/>
      <c r="K97" s="227"/>
      <c r="L97" s="227"/>
      <c r="M97" s="228"/>
      <c r="N97" s="229"/>
      <c r="O97" s="157">
        <f>SUMIFS('Unit Detail'!$H$8:$H$400,'Unit Detail'!$D$8:$D$400,'Building Detail'!$B97,'Unit Detail'!$Z$8:$Z$400,1)</f>
        <v>0</v>
      </c>
      <c r="P97" s="125">
        <f>SUMIFS('Unit Detail'!$H$8:$H$400,'Unit Detail'!$D$8:$D$400,'Building Detail'!$B97,'Unit Detail'!$Z$8:$Z$400,3)</f>
        <v>0</v>
      </c>
      <c r="Q97" s="180">
        <f>SUMIFS('Unit Detail'!$H$8:$H$400,'Unit Detail'!$D$8:$D$400,'Building Detail'!$B97,'Unit Detail'!$Z$8:$Z$400,2)</f>
        <v>0</v>
      </c>
      <c r="R97" s="185">
        <f>SUMIF('Unit Detail'!$D$8:$D$400,$B97,'Unit Detail'!$H$8:$H$400)</f>
        <v>0</v>
      </c>
      <c r="S97" s="184">
        <f t="shared" si="12"/>
        <v>0</v>
      </c>
      <c r="T97" s="159" t="str">
        <f t="shared" si="15"/>
        <v/>
      </c>
      <c r="U97" s="162">
        <f>COUNTIFS('Unit Detail'!$Z$8:$Z$400,"1",'Unit Detail'!$D$8:$D$400,'Building Detail'!$B97)</f>
        <v>0</v>
      </c>
      <c r="V97" s="163">
        <f>COUNTIFS('Unit Detail'!$Z$8:$Z$400,"3",'Unit Detail'!$D$8:$D$400,'Building Detail'!$B97)</f>
        <v>0</v>
      </c>
      <c r="W97" s="163">
        <f>COUNTIFS('Unit Detail'!$Z$8:$Z$400,"2",'Unit Detail'!$D$8:$D$400,'Building Detail'!$B97)</f>
        <v>0</v>
      </c>
      <c r="X97" s="176">
        <f t="shared" si="13"/>
        <v>0</v>
      </c>
      <c r="Y97" s="159" t="str">
        <f t="shared" si="14"/>
        <v/>
      </c>
      <c r="Z97" s="338" t="str">
        <f t="shared" si="11"/>
        <v/>
      </c>
    </row>
    <row r="98" spans="2:26" s="23" customFormat="1" x14ac:dyDescent="0.25">
      <c r="B98" s="334"/>
      <c r="C98" s="396"/>
      <c r="D98" s="396"/>
      <c r="E98" s="396"/>
      <c r="F98" s="396"/>
      <c r="G98" s="396"/>
      <c r="H98" s="227"/>
      <c r="I98" s="227"/>
      <c r="J98" s="227"/>
      <c r="K98" s="227"/>
      <c r="L98" s="227"/>
      <c r="M98" s="230"/>
      <c r="N98" s="231"/>
      <c r="O98" s="157">
        <f>SUMIFS('Unit Detail'!$H$8:$H$400,'Unit Detail'!$D$8:$D$400,'Building Detail'!$B98,'Unit Detail'!$Z$8:$Z$400,1)</f>
        <v>0</v>
      </c>
      <c r="P98" s="125">
        <f>SUMIFS('Unit Detail'!$H$8:$H$400,'Unit Detail'!$D$8:$D$400,'Building Detail'!$B98,'Unit Detail'!$Z$8:$Z$400,3)</f>
        <v>0</v>
      </c>
      <c r="Q98" s="180">
        <f>SUMIFS('Unit Detail'!$H$8:$H$400,'Unit Detail'!$D$8:$D$400,'Building Detail'!$B98,'Unit Detail'!$Z$8:$Z$400,2)</f>
        <v>0</v>
      </c>
      <c r="R98" s="185">
        <f>SUMIF('Unit Detail'!$D$8:$D$400,$B98,'Unit Detail'!$H$8:$H$400)</f>
        <v>0</v>
      </c>
      <c r="S98" s="184">
        <f t="shared" ref="S98:S161" si="16">SUM(M98,N98,R98)</f>
        <v>0</v>
      </c>
      <c r="T98" s="159" t="str">
        <f t="shared" si="15"/>
        <v/>
      </c>
      <c r="U98" s="162">
        <f>COUNTIFS('Unit Detail'!$Z$8:$Z$400,"1",'Unit Detail'!$D$8:$D$400,'Building Detail'!$B98)</f>
        <v>0</v>
      </c>
      <c r="V98" s="163">
        <f>COUNTIFS('Unit Detail'!$Z$8:$Z$400,"3",'Unit Detail'!$D$8:$D$400,'Building Detail'!$B98)</f>
        <v>0</v>
      </c>
      <c r="W98" s="163">
        <f>COUNTIFS('Unit Detail'!$Z$8:$Z$400,"2",'Unit Detail'!$D$8:$D$400,'Building Detail'!$B98)</f>
        <v>0</v>
      </c>
      <c r="X98" s="176">
        <f t="shared" ref="X98:X161" si="17">SUM(U98:W98)</f>
        <v>0</v>
      </c>
      <c r="Y98" s="159" t="str">
        <f t="shared" si="14"/>
        <v/>
      </c>
      <c r="Z98" s="338" t="str">
        <f t="shared" si="11"/>
        <v/>
      </c>
    </row>
    <row r="99" spans="2:26" s="23" customFormat="1" x14ac:dyDescent="0.25">
      <c r="B99" s="334"/>
      <c r="C99" s="396"/>
      <c r="D99" s="396"/>
      <c r="E99" s="396"/>
      <c r="F99" s="396"/>
      <c r="G99" s="396"/>
      <c r="H99" s="227"/>
      <c r="I99" s="227"/>
      <c r="J99" s="227"/>
      <c r="K99" s="227"/>
      <c r="L99" s="227"/>
      <c r="M99" s="230"/>
      <c r="N99" s="231"/>
      <c r="O99" s="157">
        <f>SUMIFS('Unit Detail'!$H$8:$H$400,'Unit Detail'!$D$8:$D$400,'Building Detail'!$B99,'Unit Detail'!$Z$8:$Z$400,1)</f>
        <v>0</v>
      </c>
      <c r="P99" s="125">
        <f>SUMIFS('Unit Detail'!$H$8:$H$400,'Unit Detail'!$D$8:$D$400,'Building Detail'!$B99,'Unit Detail'!$Z$8:$Z$400,3)</f>
        <v>0</v>
      </c>
      <c r="Q99" s="180">
        <f>SUMIFS('Unit Detail'!$H$8:$H$400,'Unit Detail'!$D$8:$D$400,'Building Detail'!$B99,'Unit Detail'!$Z$8:$Z$400,2)</f>
        <v>0</v>
      </c>
      <c r="R99" s="185">
        <f>SUMIF('Unit Detail'!$D$8:$D$400,$B99,'Unit Detail'!$H$8:$H$400)</f>
        <v>0</v>
      </c>
      <c r="S99" s="184">
        <f t="shared" si="16"/>
        <v>0</v>
      </c>
      <c r="T99" s="159" t="str">
        <f t="shared" si="15"/>
        <v/>
      </c>
      <c r="U99" s="162">
        <f>COUNTIFS('Unit Detail'!$Z$8:$Z$400,"1",'Unit Detail'!$D$8:$D$400,'Building Detail'!$B99)</f>
        <v>0</v>
      </c>
      <c r="V99" s="163">
        <f>COUNTIFS('Unit Detail'!$Z$8:$Z$400,"3",'Unit Detail'!$D$8:$D$400,'Building Detail'!$B99)</f>
        <v>0</v>
      </c>
      <c r="W99" s="163">
        <f>COUNTIFS('Unit Detail'!$Z$8:$Z$400,"2",'Unit Detail'!$D$8:$D$400,'Building Detail'!$B99)</f>
        <v>0</v>
      </c>
      <c r="X99" s="176">
        <f t="shared" si="17"/>
        <v>0</v>
      </c>
      <c r="Y99" s="159" t="str">
        <f t="shared" si="14"/>
        <v/>
      </c>
      <c r="Z99" s="338" t="str">
        <f t="shared" si="11"/>
        <v/>
      </c>
    </row>
    <row r="100" spans="2:26" s="23" customFormat="1" x14ac:dyDescent="0.25">
      <c r="B100" s="334"/>
      <c r="C100" s="396"/>
      <c r="D100" s="396"/>
      <c r="E100" s="396"/>
      <c r="F100" s="396"/>
      <c r="G100" s="396"/>
      <c r="H100" s="227"/>
      <c r="I100" s="227"/>
      <c r="J100" s="227"/>
      <c r="K100" s="227"/>
      <c r="L100" s="227"/>
      <c r="M100" s="230"/>
      <c r="N100" s="231"/>
      <c r="O100" s="157">
        <f>SUMIFS('Unit Detail'!$H$8:$H$400,'Unit Detail'!$D$8:$D$400,'Building Detail'!$B100,'Unit Detail'!$Z$8:$Z$400,1)</f>
        <v>0</v>
      </c>
      <c r="P100" s="125">
        <f>SUMIFS('Unit Detail'!$H$8:$H$400,'Unit Detail'!$D$8:$D$400,'Building Detail'!$B100,'Unit Detail'!$Z$8:$Z$400,3)</f>
        <v>0</v>
      </c>
      <c r="Q100" s="180">
        <f>SUMIFS('Unit Detail'!$H$8:$H$400,'Unit Detail'!$D$8:$D$400,'Building Detail'!$B100,'Unit Detail'!$Z$8:$Z$400,2)</f>
        <v>0</v>
      </c>
      <c r="R100" s="185">
        <f>SUMIF('Unit Detail'!$D$8:$D$400,$B100,'Unit Detail'!$H$8:$H$400)</f>
        <v>0</v>
      </c>
      <c r="S100" s="184">
        <f t="shared" si="16"/>
        <v>0</v>
      </c>
      <c r="T100" s="159" t="str">
        <f t="shared" si="15"/>
        <v/>
      </c>
      <c r="U100" s="162">
        <f>COUNTIFS('Unit Detail'!$Z$8:$Z$400,"1",'Unit Detail'!$D$8:$D$400,'Building Detail'!$B100)</f>
        <v>0</v>
      </c>
      <c r="V100" s="163">
        <f>COUNTIFS('Unit Detail'!$Z$8:$Z$400,"3",'Unit Detail'!$D$8:$D$400,'Building Detail'!$B100)</f>
        <v>0</v>
      </c>
      <c r="W100" s="163">
        <f>COUNTIFS('Unit Detail'!$Z$8:$Z$400,"2",'Unit Detail'!$D$8:$D$400,'Building Detail'!$B100)</f>
        <v>0</v>
      </c>
      <c r="X100" s="176">
        <f t="shared" si="17"/>
        <v>0</v>
      </c>
      <c r="Y100" s="159" t="str">
        <f t="shared" si="14"/>
        <v/>
      </c>
      <c r="Z100" s="338" t="str">
        <f t="shared" si="11"/>
        <v/>
      </c>
    </row>
    <row r="101" spans="2:26" s="23" customFormat="1" x14ac:dyDescent="0.25">
      <c r="B101" s="334"/>
      <c r="C101" s="396"/>
      <c r="D101" s="396"/>
      <c r="E101" s="396"/>
      <c r="F101" s="396"/>
      <c r="G101" s="396"/>
      <c r="H101" s="227"/>
      <c r="I101" s="227"/>
      <c r="J101" s="227"/>
      <c r="K101" s="227"/>
      <c r="L101" s="227"/>
      <c r="M101" s="230"/>
      <c r="N101" s="231"/>
      <c r="O101" s="157">
        <f>SUMIFS('Unit Detail'!$H$8:$H$400,'Unit Detail'!$D$8:$D$400,'Building Detail'!$B101,'Unit Detail'!$Z$8:$Z$400,1)</f>
        <v>0</v>
      </c>
      <c r="P101" s="125">
        <f>SUMIFS('Unit Detail'!$H$8:$H$400,'Unit Detail'!$D$8:$D$400,'Building Detail'!$B101,'Unit Detail'!$Z$8:$Z$400,3)</f>
        <v>0</v>
      </c>
      <c r="Q101" s="180">
        <f>SUMIFS('Unit Detail'!$H$8:$H$400,'Unit Detail'!$D$8:$D$400,'Building Detail'!$B101,'Unit Detail'!$Z$8:$Z$400,2)</f>
        <v>0</v>
      </c>
      <c r="R101" s="185">
        <f>SUMIF('Unit Detail'!$D$8:$D$400,$B101,'Unit Detail'!$H$8:$H$400)</f>
        <v>0</v>
      </c>
      <c r="S101" s="184">
        <f t="shared" si="16"/>
        <v>0</v>
      </c>
      <c r="T101" s="159" t="str">
        <f t="shared" si="15"/>
        <v/>
      </c>
      <c r="U101" s="162">
        <f>COUNTIFS('Unit Detail'!$Z$8:$Z$400,"1",'Unit Detail'!$D$8:$D$400,'Building Detail'!$B101)</f>
        <v>0</v>
      </c>
      <c r="V101" s="163">
        <f>COUNTIFS('Unit Detail'!$Z$8:$Z$400,"3",'Unit Detail'!$D$8:$D$400,'Building Detail'!$B101)</f>
        <v>0</v>
      </c>
      <c r="W101" s="163">
        <f>COUNTIFS('Unit Detail'!$Z$8:$Z$400,"2",'Unit Detail'!$D$8:$D$400,'Building Detail'!$B101)</f>
        <v>0</v>
      </c>
      <c r="X101" s="176">
        <f t="shared" si="17"/>
        <v>0</v>
      </c>
      <c r="Y101" s="159" t="str">
        <f t="shared" si="14"/>
        <v/>
      </c>
      <c r="Z101" s="338" t="str">
        <f t="shared" si="11"/>
        <v/>
      </c>
    </row>
    <row r="102" spans="2:26" s="23" customFormat="1" x14ac:dyDescent="0.25">
      <c r="B102" s="334"/>
      <c r="C102" s="396"/>
      <c r="D102" s="396"/>
      <c r="E102" s="396"/>
      <c r="F102" s="396"/>
      <c r="G102" s="396"/>
      <c r="H102" s="227"/>
      <c r="I102" s="227"/>
      <c r="J102" s="227"/>
      <c r="K102" s="227"/>
      <c r="L102" s="227"/>
      <c r="M102" s="230"/>
      <c r="N102" s="231"/>
      <c r="O102" s="157">
        <f>SUMIFS('Unit Detail'!$H$8:$H$400,'Unit Detail'!$D$8:$D$400,'Building Detail'!$B102,'Unit Detail'!$Z$8:$Z$400,1)</f>
        <v>0</v>
      </c>
      <c r="P102" s="125">
        <f>SUMIFS('Unit Detail'!$H$8:$H$400,'Unit Detail'!$D$8:$D$400,'Building Detail'!$B102,'Unit Detail'!$Z$8:$Z$400,3)</f>
        <v>0</v>
      </c>
      <c r="Q102" s="180">
        <f>SUMIFS('Unit Detail'!$H$8:$H$400,'Unit Detail'!$D$8:$D$400,'Building Detail'!$B102,'Unit Detail'!$Z$8:$Z$400,2)</f>
        <v>0</v>
      </c>
      <c r="R102" s="185">
        <f>SUMIF('Unit Detail'!$D$8:$D$400,$B102,'Unit Detail'!$H$8:$H$400)</f>
        <v>0</v>
      </c>
      <c r="S102" s="184">
        <f t="shared" si="16"/>
        <v>0</v>
      </c>
      <c r="T102" s="159" t="str">
        <f t="shared" si="15"/>
        <v/>
      </c>
      <c r="U102" s="162">
        <f>COUNTIFS('Unit Detail'!$Z$8:$Z$400,"1",'Unit Detail'!$D$8:$D$400,'Building Detail'!$B102)</f>
        <v>0</v>
      </c>
      <c r="V102" s="163">
        <f>COUNTIFS('Unit Detail'!$Z$8:$Z$400,"3",'Unit Detail'!$D$8:$D$400,'Building Detail'!$B102)</f>
        <v>0</v>
      </c>
      <c r="W102" s="163">
        <f>COUNTIFS('Unit Detail'!$Z$8:$Z$400,"2",'Unit Detail'!$D$8:$D$400,'Building Detail'!$B102)</f>
        <v>0</v>
      </c>
      <c r="X102" s="176">
        <f t="shared" si="17"/>
        <v>0</v>
      </c>
      <c r="Y102" s="159" t="str">
        <f t="shared" si="14"/>
        <v/>
      </c>
      <c r="Z102" s="338" t="str">
        <f t="shared" si="11"/>
        <v/>
      </c>
    </row>
    <row r="103" spans="2:26" s="23" customFormat="1" x14ac:dyDescent="0.25">
      <c r="B103" s="334"/>
      <c r="C103" s="396"/>
      <c r="D103" s="396"/>
      <c r="E103" s="396"/>
      <c r="F103" s="396"/>
      <c r="G103" s="396"/>
      <c r="H103" s="227"/>
      <c r="I103" s="227"/>
      <c r="J103" s="227"/>
      <c r="K103" s="227"/>
      <c r="L103" s="227"/>
      <c r="M103" s="230"/>
      <c r="N103" s="231"/>
      <c r="O103" s="157">
        <f>SUMIFS('Unit Detail'!$H$8:$H$400,'Unit Detail'!$D$8:$D$400,'Building Detail'!$B103,'Unit Detail'!$Z$8:$Z$400,1)</f>
        <v>0</v>
      </c>
      <c r="P103" s="125">
        <f>SUMIFS('Unit Detail'!$H$8:$H$400,'Unit Detail'!$D$8:$D$400,'Building Detail'!$B103,'Unit Detail'!$Z$8:$Z$400,3)</f>
        <v>0</v>
      </c>
      <c r="Q103" s="180">
        <f>SUMIFS('Unit Detail'!$H$8:$H$400,'Unit Detail'!$D$8:$D$400,'Building Detail'!$B103,'Unit Detail'!$Z$8:$Z$400,2)</f>
        <v>0</v>
      </c>
      <c r="R103" s="185">
        <f>SUMIF('Unit Detail'!$D$8:$D$400,$B103,'Unit Detail'!$H$8:$H$400)</f>
        <v>0</v>
      </c>
      <c r="S103" s="184">
        <f t="shared" si="16"/>
        <v>0</v>
      </c>
      <c r="T103" s="159" t="str">
        <f t="shared" si="15"/>
        <v/>
      </c>
      <c r="U103" s="162">
        <f>COUNTIFS('Unit Detail'!$Z$8:$Z$400,"1",'Unit Detail'!$D$8:$D$400,'Building Detail'!$B103)</f>
        <v>0</v>
      </c>
      <c r="V103" s="163">
        <f>COUNTIFS('Unit Detail'!$Z$8:$Z$400,"3",'Unit Detail'!$D$8:$D$400,'Building Detail'!$B103)</f>
        <v>0</v>
      </c>
      <c r="W103" s="163">
        <f>COUNTIFS('Unit Detail'!$Z$8:$Z$400,"2",'Unit Detail'!$D$8:$D$400,'Building Detail'!$B103)</f>
        <v>0</v>
      </c>
      <c r="X103" s="176">
        <f t="shared" si="17"/>
        <v>0</v>
      </c>
      <c r="Y103" s="159" t="str">
        <f t="shared" si="14"/>
        <v/>
      </c>
      <c r="Z103" s="338" t="str">
        <f t="shared" si="11"/>
        <v/>
      </c>
    </row>
    <row r="104" spans="2:26" s="23" customFormat="1" x14ac:dyDescent="0.25">
      <c r="B104" s="334"/>
      <c r="C104" s="396"/>
      <c r="D104" s="396"/>
      <c r="E104" s="396"/>
      <c r="F104" s="396"/>
      <c r="G104" s="396"/>
      <c r="H104" s="227"/>
      <c r="I104" s="227"/>
      <c r="J104" s="227"/>
      <c r="K104" s="227"/>
      <c r="L104" s="227"/>
      <c r="M104" s="230"/>
      <c r="N104" s="231"/>
      <c r="O104" s="157">
        <f>SUMIFS('Unit Detail'!$H$8:$H$400,'Unit Detail'!$D$8:$D$400,'Building Detail'!$B104,'Unit Detail'!$Z$8:$Z$400,1)</f>
        <v>0</v>
      </c>
      <c r="P104" s="125">
        <f>SUMIFS('Unit Detail'!$H$8:$H$400,'Unit Detail'!$D$8:$D$400,'Building Detail'!$B104,'Unit Detail'!$Z$8:$Z$400,3)</f>
        <v>0</v>
      </c>
      <c r="Q104" s="180">
        <f>SUMIFS('Unit Detail'!$H$8:$H$400,'Unit Detail'!$D$8:$D$400,'Building Detail'!$B104,'Unit Detail'!$Z$8:$Z$400,2)</f>
        <v>0</v>
      </c>
      <c r="R104" s="185">
        <f>SUMIF('Unit Detail'!$D$8:$D$400,$B104,'Unit Detail'!$H$8:$H$400)</f>
        <v>0</v>
      </c>
      <c r="S104" s="184">
        <f t="shared" si="16"/>
        <v>0</v>
      </c>
      <c r="T104" s="159" t="str">
        <f t="shared" si="15"/>
        <v/>
      </c>
      <c r="U104" s="162">
        <f>COUNTIFS('Unit Detail'!$Z$8:$Z$400,"1",'Unit Detail'!$D$8:$D$400,'Building Detail'!$B104)</f>
        <v>0</v>
      </c>
      <c r="V104" s="163">
        <f>COUNTIFS('Unit Detail'!$Z$8:$Z$400,"3",'Unit Detail'!$D$8:$D$400,'Building Detail'!$B104)</f>
        <v>0</v>
      </c>
      <c r="W104" s="163">
        <f>COUNTIFS('Unit Detail'!$Z$8:$Z$400,"2",'Unit Detail'!$D$8:$D$400,'Building Detail'!$B104)</f>
        <v>0</v>
      </c>
      <c r="X104" s="176">
        <f t="shared" si="17"/>
        <v>0</v>
      </c>
      <c r="Y104" s="159" t="str">
        <f t="shared" si="14"/>
        <v/>
      </c>
      <c r="Z104" s="338" t="str">
        <f t="shared" si="11"/>
        <v/>
      </c>
    </row>
    <row r="105" spans="2:26" s="23" customFormat="1" x14ac:dyDescent="0.25">
      <c r="B105" s="334"/>
      <c r="C105" s="396"/>
      <c r="D105" s="396"/>
      <c r="E105" s="396"/>
      <c r="F105" s="396"/>
      <c r="G105" s="396"/>
      <c r="H105" s="227"/>
      <c r="I105" s="227"/>
      <c r="J105" s="227"/>
      <c r="K105" s="227"/>
      <c r="L105" s="227"/>
      <c r="M105" s="230"/>
      <c r="N105" s="231"/>
      <c r="O105" s="157">
        <f>SUMIFS('Unit Detail'!$H$8:$H$400,'Unit Detail'!$D$8:$D$400,'Building Detail'!$B105,'Unit Detail'!$Z$8:$Z$400,1)</f>
        <v>0</v>
      </c>
      <c r="P105" s="125">
        <f>SUMIFS('Unit Detail'!$H$8:$H$400,'Unit Detail'!$D$8:$D$400,'Building Detail'!$B105,'Unit Detail'!$Z$8:$Z$400,3)</f>
        <v>0</v>
      </c>
      <c r="Q105" s="180">
        <f>SUMIFS('Unit Detail'!$H$8:$H$400,'Unit Detail'!$D$8:$D$400,'Building Detail'!$B105,'Unit Detail'!$Z$8:$Z$400,2)</f>
        <v>0</v>
      </c>
      <c r="R105" s="185">
        <f>SUMIF('Unit Detail'!$D$8:$D$400,$B105,'Unit Detail'!$H$8:$H$400)</f>
        <v>0</v>
      </c>
      <c r="S105" s="184">
        <f t="shared" si="16"/>
        <v>0</v>
      </c>
      <c r="T105" s="159" t="str">
        <f t="shared" si="15"/>
        <v/>
      </c>
      <c r="U105" s="162">
        <f>COUNTIFS('Unit Detail'!$Z$8:$Z$400,"1",'Unit Detail'!$D$8:$D$400,'Building Detail'!$B105)</f>
        <v>0</v>
      </c>
      <c r="V105" s="163">
        <f>COUNTIFS('Unit Detail'!$Z$8:$Z$400,"3",'Unit Detail'!$D$8:$D$400,'Building Detail'!$B105)</f>
        <v>0</v>
      </c>
      <c r="W105" s="163">
        <f>COUNTIFS('Unit Detail'!$Z$8:$Z$400,"2",'Unit Detail'!$D$8:$D$400,'Building Detail'!$B105)</f>
        <v>0</v>
      </c>
      <c r="X105" s="176">
        <f t="shared" si="17"/>
        <v>0</v>
      </c>
      <c r="Y105" s="159" t="str">
        <f t="shared" si="14"/>
        <v/>
      </c>
      <c r="Z105" s="338" t="str">
        <f t="shared" si="11"/>
        <v/>
      </c>
    </row>
    <row r="106" spans="2:26" s="23" customFormat="1" x14ac:dyDescent="0.25">
      <c r="B106" s="334"/>
      <c r="C106" s="396"/>
      <c r="D106" s="396"/>
      <c r="E106" s="396"/>
      <c r="F106" s="396"/>
      <c r="G106" s="396"/>
      <c r="H106" s="227"/>
      <c r="I106" s="227"/>
      <c r="J106" s="227"/>
      <c r="K106" s="227"/>
      <c r="L106" s="227"/>
      <c r="M106" s="230"/>
      <c r="N106" s="231"/>
      <c r="O106" s="157">
        <f>SUMIFS('Unit Detail'!$H$8:$H$400,'Unit Detail'!$D$8:$D$400,'Building Detail'!$B106,'Unit Detail'!$Z$8:$Z$400,1)</f>
        <v>0</v>
      </c>
      <c r="P106" s="125">
        <f>SUMIFS('Unit Detail'!$H$8:$H$400,'Unit Detail'!$D$8:$D$400,'Building Detail'!$B106,'Unit Detail'!$Z$8:$Z$400,3)</f>
        <v>0</v>
      </c>
      <c r="Q106" s="180">
        <f>SUMIFS('Unit Detail'!$H$8:$H$400,'Unit Detail'!$D$8:$D$400,'Building Detail'!$B106,'Unit Detail'!$Z$8:$Z$400,2)</f>
        <v>0</v>
      </c>
      <c r="R106" s="185">
        <f>SUMIF('Unit Detail'!$D$8:$D$400,$B106,'Unit Detail'!$H$8:$H$400)</f>
        <v>0</v>
      </c>
      <c r="S106" s="184">
        <f t="shared" si="16"/>
        <v>0</v>
      </c>
      <c r="T106" s="159" t="str">
        <f t="shared" si="15"/>
        <v/>
      </c>
      <c r="U106" s="162">
        <f>COUNTIFS('Unit Detail'!$Z$8:$Z$400,"1",'Unit Detail'!$D$8:$D$400,'Building Detail'!$B106)</f>
        <v>0</v>
      </c>
      <c r="V106" s="163">
        <f>COUNTIFS('Unit Detail'!$Z$8:$Z$400,"3",'Unit Detail'!$D$8:$D$400,'Building Detail'!$B106)</f>
        <v>0</v>
      </c>
      <c r="W106" s="163">
        <f>COUNTIFS('Unit Detail'!$Z$8:$Z$400,"2",'Unit Detail'!$D$8:$D$400,'Building Detail'!$B106)</f>
        <v>0</v>
      </c>
      <c r="X106" s="176">
        <f t="shared" si="17"/>
        <v>0</v>
      </c>
      <c r="Y106" s="159" t="str">
        <f t="shared" si="14"/>
        <v/>
      </c>
      <c r="Z106" s="338" t="str">
        <f t="shared" si="11"/>
        <v/>
      </c>
    </row>
    <row r="107" spans="2:26" s="23" customFormat="1" x14ac:dyDescent="0.25">
      <c r="B107" s="334"/>
      <c r="C107" s="396"/>
      <c r="D107" s="396"/>
      <c r="E107" s="396"/>
      <c r="F107" s="396"/>
      <c r="G107" s="396"/>
      <c r="H107" s="227"/>
      <c r="I107" s="227"/>
      <c r="J107" s="227"/>
      <c r="K107" s="227"/>
      <c r="L107" s="227"/>
      <c r="M107" s="230"/>
      <c r="N107" s="231"/>
      <c r="O107" s="157">
        <f>SUMIFS('Unit Detail'!$H$8:$H$400,'Unit Detail'!$D$8:$D$400,'Building Detail'!$B107,'Unit Detail'!$Z$8:$Z$400,1)</f>
        <v>0</v>
      </c>
      <c r="P107" s="125">
        <f>SUMIFS('Unit Detail'!$H$8:$H$400,'Unit Detail'!$D$8:$D$400,'Building Detail'!$B107,'Unit Detail'!$Z$8:$Z$400,3)</f>
        <v>0</v>
      </c>
      <c r="Q107" s="180">
        <f>SUMIFS('Unit Detail'!$H$8:$H$400,'Unit Detail'!$D$8:$D$400,'Building Detail'!$B107,'Unit Detail'!$Z$8:$Z$400,2)</f>
        <v>0</v>
      </c>
      <c r="R107" s="185">
        <f>SUMIF('Unit Detail'!$D$8:$D$400,$B107,'Unit Detail'!$H$8:$H$400)</f>
        <v>0</v>
      </c>
      <c r="S107" s="184">
        <f t="shared" si="16"/>
        <v>0</v>
      </c>
      <c r="T107" s="159" t="str">
        <f t="shared" si="15"/>
        <v/>
      </c>
      <c r="U107" s="162">
        <f>COUNTIFS('Unit Detail'!$Z$8:$Z$400,"1",'Unit Detail'!$D$8:$D$400,'Building Detail'!$B107)</f>
        <v>0</v>
      </c>
      <c r="V107" s="163">
        <f>COUNTIFS('Unit Detail'!$Z$8:$Z$400,"3",'Unit Detail'!$D$8:$D$400,'Building Detail'!$B107)</f>
        <v>0</v>
      </c>
      <c r="W107" s="163">
        <f>COUNTIFS('Unit Detail'!$Z$8:$Z$400,"2",'Unit Detail'!$D$8:$D$400,'Building Detail'!$B107)</f>
        <v>0</v>
      </c>
      <c r="X107" s="176">
        <f t="shared" si="17"/>
        <v>0</v>
      </c>
      <c r="Y107" s="159" t="str">
        <f t="shared" si="14"/>
        <v/>
      </c>
      <c r="Z107" s="338" t="str">
        <f t="shared" si="11"/>
        <v/>
      </c>
    </row>
    <row r="108" spans="2:26" s="23" customFormat="1" x14ac:dyDescent="0.25">
      <c r="B108" s="334"/>
      <c r="C108" s="396"/>
      <c r="D108" s="396"/>
      <c r="E108" s="396"/>
      <c r="F108" s="396"/>
      <c r="G108" s="396"/>
      <c r="H108" s="227"/>
      <c r="I108" s="227"/>
      <c r="J108" s="227"/>
      <c r="K108" s="227"/>
      <c r="L108" s="227"/>
      <c r="M108" s="230"/>
      <c r="N108" s="231"/>
      <c r="O108" s="157">
        <f>SUMIFS('Unit Detail'!$H$8:$H$400,'Unit Detail'!$D$8:$D$400,'Building Detail'!$B108,'Unit Detail'!$Z$8:$Z$400,1)</f>
        <v>0</v>
      </c>
      <c r="P108" s="125">
        <f>SUMIFS('Unit Detail'!$H$8:$H$400,'Unit Detail'!$D$8:$D$400,'Building Detail'!$B108,'Unit Detail'!$Z$8:$Z$400,3)</f>
        <v>0</v>
      </c>
      <c r="Q108" s="180">
        <f>SUMIFS('Unit Detail'!$H$8:$H$400,'Unit Detail'!$D$8:$D$400,'Building Detail'!$B108,'Unit Detail'!$Z$8:$Z$400,2)</f>
        <v>0</v>
      </c>
      <c r="R108" s="185">
        <f>SUMIF('Unit Detail'!$D$8:$D$400,$B108,'Unit Detail'!$H$8:$H$400)</f>
        <v>0</v>
      </c>
      <c r="S108" s="184">
        <f t="shared" si="16"/>
        <v>0</v>
      </c>
      <c r="T108" s="159" t="str">
        <f t="shared" si="15"/>
        <v/>
      </c>
      <c r="U108" s="162">
        <f>COUNTIFS('Unit Detail'!$Z$8:$Z$400,"1",'Unit Detail'!$D$8:$D$400,'Building Detail'!$B108)</f>
        <v>0</v>
      </c>
      <c r="V108" s="163">
        <f>COUNTIFS('Unit Detail'!$Z$8:$Z$400,"3",'Unit Detail'!$D$8:$D$400,'Building Detail'!$B108)</f>
        <v>0</v>
      </c>
      <c r="W108" s="163">
        <f>COUNTIFS('Unit Detail'!$Z$8:$Z$400,"2",'Unit Detail'!$D$8:$D$400,'Building Detail'!$B108)</f>
        <v>0</v>
      </c>
      <c r="X108" s="176">
        <f t="shared" si="17"/>
        <v>0</v>
      </c>
      <c r="Y108" s="159" t="str">
        <f t="shared" si="14"/>
        <v/>
      </c>
      <c r="Z108" s="338" t="str">
        <f t="shared" si="11"/>
        <v/>
      </c>
    </row>
    <row r="109" spans="2:26" s="23" customFormat="1" x14ac:dyDescent="0.25">
      <c r="B109" s="334"/>
      <c r="C109" s="396"/>
      <c r="D109" s="396"/>
      <c r="E109" s="396"/>
      <c r="F109" s="396"/>
      <c r="G109" s="396"/>
      <c r="H109" s="227"/>
      <c r="I109" s="227"/>
      <c r="J109" s="227"/>
      <c r="K109" s="227"/>
      <c r="L109" s="227"/>
      <c r="M109" s="230"/>
      <c r="N109" s="231"/>
      <c r="O109" s="157">
        <f>SUMIFS('Unit Detail'!$H$8:$H$400,'Unit Detail'!$D$8:$D$400,'Building Detail'!$B109,'Unit Detail'!$Z$8:$Z$400,1)</f>
        <v>0</v>
      </c>
      <c r="P109" s="125">
        <f>SUMIFS('Unit Detail'!$H$8:$H$400,'Unit Detail'!$D$8:$D$400,'Building Detail'!$B109,'Unit Detail'!$Z$8:$Z$400,3)</f>
        <v>0</v>
      </c>
      <c r="Q109" s="180">
        <f>SUMIFS('Unit Detail'!$H$8:$H$400,'Unit Detail'!$D$8:$D$400,'Building Detail'!$B109,'Unit Detail'!$Z$8:$Z$400,2)</f>
        <v>0</v>
      </c>
      <c r="R109" s="185">
        <f>SUMIF('Unit Detail'!$D$8:$D$400,$B109,'Unit Detail'!$H$8:$H$400)</f>
        <v>0</v>
      </c>
      <c r="S109" s="184">
        <f t="shared" si="16"/>
        <v>0</v>
      </c>
      <c r="T109" s="159" t="str">
        <f t="shared" si="15"/>
        <v/>
      </c>
      <c r="U109" s="162">
        <f>COUNTIFS('Unit Detail'!$Z$8:$Z$400,"1",'Unit Detail'!$D$8:$D$400,'Building Detail'!$B109)</f>
        <v>0</v>
      </c>
      <c r="V109" s="163">
        <f>COUNTIFS('Unit Detail'!$Z$8:$Z$400,"3",'Unit Detail'!$D$8:$D$400,'Building Detail'!$B109)</f>
        <v>0</v>
      </c>
      <c r="W109" s="163">
        <f>COUNTIFS('Unit Detail'!$Z$8:$Z$400,"2",'Unit Detail'!$D$8:$D$400,'Building Detail'!$B109)</f>
        <v>0</v>
      </c>
      <c r="X109" s="176">
        <f t="shared" si="17"/>
        <v>0</v>
      </c>
      <c r="Y109" s="159" t="str">
        <f t="shared" si="14"/>
        <v/>
      </c>
      <c r="Z109" s="338" t="str">
        <f t="shared" si="11"/>
        <v/>
      </c>
    </row>
    <row r="110" spans="2:26" s="23" customFormat="1" x14ac:dyDescent="0.25">
      <c r="B110" s="334"/>
      <c r="C110" s="396"/>
      <c r="D110" s="396"/>
      <c r="E110" s="396"/>
      <c r="F110" s="396"/>
      <c r="G110" s="396"/>
      <c r="H110" s="227"/>
      <c r="I110" s="227"/>
      <c r="J110" s="227"/>
      <c r="K110" s="227"/>
      <c r="L110" s="227"/>
      <c r="M110" s="230"/>
      <c r="N110" s="231"/>
      <c r="O110" s="157">
        <f>SUMIFS('Unit Detail'!$H$8:$H$400,'Unit Detail'!$D$8:$D$400,'Building Detail'!$B110,'Unit Detail'!$Z$8:$Z$400,1)</f>
        <v>0</v>
      </c>
      <c r="P110" s="125">
        <f>SUMIFS('Unit Detail'!$H$8:$H$400,'Unit Detail'!$D$8:$D$400,'Building Detail'!$B110,'Unit Detail'!$Z$8:$Z$400,3)</f>
        <v>0</v>
      </c>
      <c r="Q110" s="180">
        <f>SUMIFS('Unit Detail'!$H$8:$H$400,'Unit Detail'!$D$8:$D$400,'Building Detail'!$B110,'Unit Detail'!$Z$8:$Z$400,2)</f>
        <v>0</v>
      </c>
      <c r="R110" s="185">
        <f>SUMIF('Unit Detail'!$D$8:$D$400,$B110,'Unit Detail'!$H$8:$H$400)</f>
        <v>0</v>
      </c>
      <c r="S110" s="184">
        <f t="shared" si="16"/>
        <v>0</v>
      </c>
      <c r="T110" s="159" t="str">
        <f t="shared" si="15"/>
        <v/>
      </c>
      <c r="U110" s="162">
        <f>COUNTIFS('Unit Detail'!$Z$8:$Z$400,"1",'Unit Detail'!$D$8:$D$400,'Building Detail'!$B110)</f>
        <v>0</v>
      </c>
      <c r="V110" s="163">
        <f>COUNTIFS('Unit Detail'!$Z$8:$Z$400,"3",'Unit Detail'!$D$8:$D$400,'Building Detail'!$B110)</f>
        <v>0</v>
      </c>
      <c r="W110" s="163">
        <f>COUNTIFS('Unit Detail'!$Z$8:$Z$400,"2",'Unit Detail'!$D$8:$D$400,'Building Detail'!$B110)</f>
        <v>0</v>
      </c>
      <c r="X110" s="176">
        <f t="shared" si="17"/>
        <v>0</v>
      </c>
      <c r="Y110" s="159" t="str">
        <f t="shared" si="14"/>
        <v/>
      </c>
      <c r="Z110" s="338" t="str">
        <f t="shared" si="11"/>
        <v/>
      </c>
    </row>
    <row r="111" spans="2:26" s="23" customFormat="1" x14ac:dyDescent="0.25">
      <c r="B111" s="334"/>
      <c r="C111" s="396"/>
      <c r="D111" s="396"/>
      <c r="E111" s="396"/>
      <c r="F111" s="396"/>
      <c r="G111" s="396"/>
      <c r="H111" s="227"/>
      <c r="I111" s="227"/>
      <c r="J111" s="227"/>
      <c r="K111" s="227"/>
      <c r="L111" s="227"/>
      <c r="M111" s="230"/>
      <c r="N111" s="231"/>
      <c r="O111" s="157">
        <f>SUMIFS('Unit Detail'!$H$8:$H$400,'Unit Detail'!$D$8:$D$400,'Building Detail'!$B111,'Unit Detail'!$Z$8:$Z$400,1)</f>
        <v>0</v>
      </c>
      <c r="P111" s="125">
        <f>SUMIFS('Unit Detail'!$H$8:$H$400,'Unit Detail'!$D$8:$D$400,'Building Detail'!$B111,'Unit Detail'!$Z$8:$Z$400,3)</f>
        <v>0</v>
      </c>
      <c r="Q111" s="180">
        <f>SUMIFS('Unit Detail'!$H$8:$H$400,'Unit Detail'!$D$8:$D$400,'Building Detail'!$B111,'Unit Detail'!$Z$8:$Z$400,2)</f>
        <v>0</v>
      </c>
      <c r="R111" s="185">
        <f>SUMIF('Unit Detail'!$D$8:$D$400,$B111,'Unit Detail'!$H$8:$H$400)</f>
        <v>0</v>
      </c>
      <c r="S111" s="184">
        <f t="shared" si="16"/>
        <v>0</v>
      </c>
      <c r="T111" s="159" t="str">
        <f t="shared" si="15"/>
        <v/>
      </c>
      <c r="U111" s="162">
        <f>COUNTIFS('Unit Detail'!$Z$8:$Z$400,"1",'Unit Detail'!$D$8:$D$400,'Building Detail'!$B111)</f>
        <v>0</v>
      </c>
      <c r="V111" s="163">
        <f>COUNTIFS('Unit Detail'!$Z$8:$Z$400,"3",'Unit Detail'!$D$8:$D$400,'Building Detail'!$B111)</f>
        <v>0</v>
      </c>
      <c r="W111" s="163">
        <f>COUNTIFS('Unit Detail'!$Z$8:$Z$400,"2",'Unit Detail'!$D$8:$D$400,'Building Detail'!$B111)</f>
        <v>0</v>
      </c>
      <c r="X111" s="176">
        <f t="shared" si="17"/>
        <v>0</v>
      </c>
      <c r="Y111" s="159" t="str">
        <f t="shared" si="14"/>
        <v/>
      </c>
      <c r="Z111" s="338" t="str">
        <f t="shared" si="11"/>
        <v/>
      </c>
    </row>
    <row r="112" spans="2:26" s="23" customFormat="1" x14ac:dyDescent="0.25">
      <c r="B112" s="334"/>
      <c r="C112" s="396"/>
      <c r="D112" s="396"/>
      <c r="E112" s="396"/>
      <c r="F112" s="396"/>
      <c r="G112" s="396"/>
      <c r="H112" s="227"/>
      <c r="I112" s="227"/>
      <c r="J112" s="227"/>
      <c r="K112" s="227"/>
      <c r="L112" s="227"/>
      <c r="M112" s="230"/>
      <c r="N112" s="231"/>
      <c r="O112" s="157">
        <f>SUMIFS('Unit Detail'!$H$8:$H$400,'Unit Detail'!$D$8:$D$400,'Building Detail'!$B112,'Unit Detail'!$Z$8:$Z$400,1)</f>
        <v>0</v>
      </c>
      <c r="P112" s="125">
        <f>SUMIFS('Unit Detail'!$H$8:$H$400,'Unit Detail'!$D$8:$D$400,'Building Detail'!$B112,'Unit Detail'!$Z$8:$Z$400,3)</f>
        <v>0</v>
      </c>
      <c r="Q112" s="180">
        <f>SUMIFS('Unit Detail'!$H$8:$H$400,'Unit Detail'!$D$8:$D$400,'Building Detail'!$B112,'Unit Detail'!$Z$8:$Z$400,2)</f>
        <v>0</v>
      </c>
      <c r="R112" s="185">
        <f>SUMIF('Unit Detail'!$D$8:$D$400,$B112,'Unit Detail'!$H$8:$H$400)</f>
        <v>0</v>
      </c>
      <c r="S112" s="184">
        <f t="shared" si="16"/>
        <v>0</v>
      </c>
      <c r="T112" s="159" t="str">
        <f t="shared" si="15"/>
        <v/>
      </c>
      <c r="U112" s="162">
        <f>COUNTIFS('Unit Detail'!$Z$8:$Z$400,"1",'Unit Detail'!$D$8:$D$400,'Building Detail'!$B112)</f>
        <v>0</v>
      </c>
      <c r="V112" s="163">
        <f>COUNTIFS('Unit Detail'!$Z$8:$Z$400,"3",'Unit Detail'!$D$8:$D$400,'Building Detail'!$B112)</f>
        <v>0</v>
      </c>
      <c r="W112" s="163">
        <f>COUNTIFS('Unit Detail'!$Z$8:$Z$400,"2",'Unit Detail'!$D$8:$D$400,'Building Detail'!$B112)</f>
        <v>0</v>
      </c>
      <c r="X112" s="176">
        <f t="shared" si="17"/>
        <v>0</v>
      </c>
      <c r="Y112" s="159" t="str">
        <f t="shared" si="14"/>
        <v/>
      </c>
      <c r="Z112" s="338" t="str">
        <f t="shared" si="11"/>
        <v/>
      </c>
    </row>
    <row r="113" spans="2:26" s="23" customFormat="1" x14ac:dyDescent="0.25">
      <c r="B113" s="334"/>
      <c r="C113" s="396"/>
      <c r="D113" s="396"/>
      <c r="E113" s="396"/>
      <c r="F113" s="396"/>
      <c r="G113" s="396"/>
      <c r="H113" s="227"/>
      <c r="I113" s="227"/>
      <c r="J113" s="227"/>
      <c r="K113" s="227"/>
      <c r="L113" s="227"/>
      <c r="M113" s="230"/>
      <c r="N113" s="231"/>
      <c r="O113" s="157">
        <f>SUMIFS('Unit Detail'!$H$8:$H$400,'Unit Detail'!$D$8:$D$400,'Building Detail'!$B113,'Unit Detail'!$Z$8:$Z$400,1)</f>
        <v>0</v>
      </c>
      <c r="P113" s="125">
        <f>SUMIFS('Unit Detail'!$H$8:$H$400,'Unit Detail'!$D$8:$D$400,'Building Detail'!$B113,'Unit Detail'!$Z$8:$Z$400,3)</f>
        <v>0</v>
      </c>
      <c r="Q113" s="180">
        <f>SUMIFS('Unit Detail'!$H$8:$H$400,'Unit Detail'!$D$8:$D$400,'Building Detail'!$B113,'Unit Detail'!$Z$8:$Z$400,2)</f>
        <v>0</v>
      </c>
      <c r="R113" s="185">
        <f>SUMIF('Unit Detail'!$D$8:$D$400,$B113,'Unit Detail'!$H$8:$H$400)</f>
        <v>0</v>
      </c>
      <c r="S113" s="184">
        <f t="shared" si="16"/>
        <v>0</v>
      </c>
      <c r="T113" s="159" t="str">
        <f t="shared" si="15"/>
        <v/>
      </c>
      <c r="U113" s="162">
        <f>COUNTIFS('Unit Detail'!$Z$8:$Z$400,"1",'Unit Detail'!$D$8:$D$400,'Building Detail'!$B113)</f>
        <v>0</v>
      </c>
      <c r="V113" s="163">
        <f>COUNTIFS('Unit Detail'!$Z$8:$Z$400,"3",'Unit Detail'!$D$8:$D$400,'Building Detail'!$B113)</f>
        <v>0</v>
      </c>
      <c r="W113" s="163">
        <f>COUNTIFS('Unit Detail'!$Z$8:$Z$400,"2",'Unit Detail'!$D$8:$D$400,'Building Detail'!$B113)</f>
        <v>0</v>
      </c>
      <c r="X113" s="176">
        <f t="shared" si="17"/>
        <v>0</v>
      </c>
      <c r="Y113" s="159" t="str">
        <f t="shared" si="14"/>
        <v/>
      </c>
      <c r="Z113" s="338" t="str">
        <f t="shared" si="11"/>
        <v/>
      </c>
    </row>
    <row r="114" spans="2:26" s="23" customFormat="1" x14ac:dyDescent="0.25">
      <c r="B114" s="334"/>
      <c r="C114" s="396"/>
      <c r="D114" s="396"/>
      <c r="E114" s="396"/>
      <c r="F114" s="396"/>
      <c r="G114" s="396"/>
      <c r="H114" s="227"/>
      <c r="I114" s="227"/>
      <c r="J114" s="227"/>
      <c r="K114" s="227"/>
      <c r="L114" s="227"/>
      <c r="M114" s="230"/>
      <c r="N114" s="231"/>
      <c r="O114" s="157">
        <f>SUMIFS('Unit Detail'!$H$8:$H$400,'Unit Detail'!$D$8:$D$400,'Building Detail'!$B114,'Unit Detail'!$Z$8:$Z$400,1)</f>
        <v>0</v>
      </c>
      <c r="P114" s="125">
        <f>SUMIFS('Unit Detail'!$H$8:$H$400,'Unit Detail'!$D$8:$D$400,'Building Detail'!$B114,'Unit Detail'!$Z$8:$Z$400,3)</f>
        <v>0</v>
      </c>
      <c r="Q114" s="180">
        <f>SUMIFS('Unit Detail'!$H$8:$H$400,'Unit Detail'!$D$8:$D$400,'Building Detail'!$B114,'Unit Detail'!$Z$8:$Z$400,2)</f>
        <v>0</v>
      </c>
      <c r="R114" s="185">
        <f>SUMIF('Unit Detail'!$D$8:$D$400,$B114,'Unit Detail'!$H$8:$H$400)</f>
        <v>0</v>
      </c>
      <c r="S114" s="184">
        <f t="shared" si="16"/>
        <v>0</v>
      </c>
      <c r="T114" s="159" t="str">
        <f t="shared" si="15"/>
        <v/>
      </c>
      <c r="U114" s="162">
        <f>COUNTIFS('Unit Detail'!$Z$8:$Z$400,"1",'Unit Detail'!$D$8:$D$400,'Building Detail'!$B114)</f>
        <v>0</v>
      </c>
      <c r="V114" s="163">
        <f>COUNTIFS('Unit Detail'!$Z$8:$Z$400,"3",'Unit Detail'!$D$8:$D$400,'Building Detail'!$B114)</f>
        <v>0</v>
      </c>
      <c r="W114" s="163">
        <f>COUNTIFS('Unit Detail'!$Z$8:$Z$400,"2",'Unit Detail'!$D$8:$D$400,'Building Detail'!$B114)</f>
        <v>0</v>
      </c>
      <c r="X114" s="176">
        <f t="shared" si="17"/>
        <v>0</v>
      </c>
      <c r="Y114" s="159" t="str">
        <f t="shared" si="14"/>
        <v/>
      </c>
      <c r="Z114" s="338" t="str">
        <f t="shared" si="11"/>
        <v/>
      </c>
    </row>
    <row r="115" spans="2:26" s="23" customFormat="1" x14ac:dyDescent="0.25">
      <c r="B115" s="334"/>
      <c r="C115" s="396"/>
      <c r="D115" s="396"/>
      <c r="E115" s="396"/>
      <c r="F115" s="396"/>
      <c r="G115" s="396"/>
      <c r="H115" s="227"/>
      <c r="I115" s="227"/>
      <c r="J115" s="227"/>
      <c r="K115" s="227"/>
      <c r="L115" s="227"/>
      <c r="M115" s="230"/>
      <c r="N115" s="231"/>
      <c r="O115" s="157">
        <f>SUMIFS('Unit Detail'!$H$8:$H$400,'Unit Detail'!$D$8:$D$400,'Building Detail'!$B115,'Unit Detail'!$Z$8:$Z$400,1)</f>
        <v>0</v>
      </c>
      <c r="P115" s="125">
        <f>SUMIFS('Unit Detail'!$H$8:$H$400,'Unit Detail'!$D$8:$D$400,'Building Detail'!$B115,'Unit Detail'!$Z$8:$Z$400,3)</f>
        <v>0</v>
      </c>
      <c r="Q115" s="180">
        <f>SUMIFS('Unit Detail'!$H$8:$H$400,'Unit Detail'!$D$8:$D$400,'Building Detail'!$B115,'Unit Detail'!$Z$8:$Z$400,2)</f>
        <v>0</v>
      </c>
      <c r="R115" s="185">
        <f>SUMIF('Unit Detail'!$D$8:$D$400,$B115,'Unit Detail'!$H$8:$H$400)</f>
        <v>0</v>
      </c>
      <c r="S115" s="184">
        <f t="shared" si="16"/>
        <v>0</v>
      </c>
      <c r="T115" s="159" t="str">
        <f t="shared" si="15"/>
        <v/>
      </c>
      <c r="U115" s="162">
        <f>COUNTIFS('Unit Detail'!$Z$8:$Z$400,"1",'Unit Detail'!$D$8:$D$400,'Building Detail'!$B115)</f>
        <v>0</v>
      </c>
      <c r="V115" s="163">
        <f>COUNTIFS('Unit Detail'!$Z$8:$Z$400,"3",'Unit Detail'!$D$8:$D$400,'Building Detail'!$B115)</f>
        <v>0</v>
      </c>
      <c r="W115" s="163">
        <f>COUNTIFS('Unit Detail'!$Z$8:$Z$400,"2",'Unit Detail'!$D$8:$D$400,'Building Detail'!$B115)</f>
        <v>0</v>
      </c>
      <c r="X115" s="176">
        <f t="shared" si="17"/>
        <v>0</v>
      </c>
      <c r="Y115" s="159" t="str">
        <f t="shared" si="14"/>
        <v/>
      </c>
      <c r="Z115" s="338" t="str">
        <f t="shared" si="11"/>
        <v/>
      </c>
    </row>
    <row r="116" spans="2:26" s="23" customFormat="1" x14ac:dyDescent="0.25">
      <c r="B116" s="334"/>
      <c r="C116" s="396"/>
      <c r="D116" s="396"/>
      <c r="E116" s="396"/>
      <c r="F116" s="396"/>
      <c r="G116" s="396"/>
      <c r="H116" s="227"/>
      <c r="I116" s="227"/>
      <c r="J116" s="227"/>
      <c r="K116" s="227"/>
      <c r="L116" s="227"/>
      <c r="M116" s="230"/>
      <c r="N116" s="231"/>
      <c r="O116" s="157">
        <f>SUMIFS('Unit Detail'!$H$8:$H$400,'Unit Detail'!$D$8:$D$400,'Building Detail'!$B116,'Unit Detail'!$Z$8:$Z$400,1)</f>
        <v>0</v>
      </c>
      <c r="P116" s="125">
        <f>SUMIFS('Unit Detail'!$H$8:$H$400,'Unit Detail'!$D$8:$D$400,'Building Detail'!$B116,'Unit Detail'!$Z$8:$Z$400,3)</f>
        <v>0</v>
      </c>
      <c r="Q116" s="180">
        <f>SUMIFS('Unit Detail'!$H$8:$H$400,'Unit Detail'!$D$8:$D$400,'Building Detail'!$B116,'Unit Detail'!$Z$8:$Z$400,2)</f>
        <v>0</v>
      </c>
      <c r="R116" s="185">
        <f>SUMIF('Unit Detail'!$D$8:$D$400,$B116,'Unit Detail'!$H$8:$H$400)</f>
        <v>0</v>
      </c>
      <c r="S116" s="184">
        <f t="shared" si="16"/>
        <v>0</v>
      </c>
      <c r="T116" s="159" t="str">
        <f t="shared" si="15"/>
        <v/>
      </c>
      <c r="U116" s="162">
        <f>COUNTIFS('Unit Detail'!$Z$8:$Z$400,"1",'Unit Detail'!$D$8:$D$400,'Building Detail'!$B116)</f>
        <v>0</v>
      </c>
      <c r="V116" s="163">
        <f>COUNTIFS('Unit Detail'!$Z$8:$Z$400,"3",'Unit Detail'!$D$8:$D$400,'Building Detail'!$B116)</f>
        <v>0</v>
      </c>
      <c r="W116" s="163">
        <f>COUNTIFS('Unit Detail'!$Z$8:$Z$400,"2",'Unit Detail'!$D$8:$D$400,'Building Detail'!$B116)</f>
        <v>0</v>
      </c>
      <c r="X116" s="176">
        <f t="shared" si="17"/>
        <v>0</v>
      </c>
      <c r="Y116" s="159" t="str">
        <f t="shared" si="14"/>
        <v/>
      </c>
      <c r="Z116" s="338" t="str">
        <f t="shared" si="11"/>
        <v/>
      </c>
    </row>
    <row r="117" spans="2:26" s="23" customFormat="1" x14ac:dyDescent="0.25">
      <c r="B117" s="334"/>
      <c r="C117" s="396"/>
      <c r="D117" s="396"/>
      <c r="E117" s="396"/>
      <c r="F117" s="396"/>
      <c r="G117" s="396"/>
      <c r="H117" s="227"/>
      <c r="I117" s="227"/>
      <c r="J117" s="227"/>
      <c r="K117" s="227"/>
      <c r="L117" s="227"/>
      <c r="M117" s="230"/>
      <c r="N117" s="231"/>
      <c r="O117" s="157">
        <f>SUMIFS('Unit Detail'!$H$8:$H$400,'Unit Detail'!$D$8:$D$400,'Building Detail'!$B117,'Unit Detail'!$Z$8:$Z$400,1)</f>
        <v>0</v>
      </c>
      <c r="P117" s="125">
        <f>SUMIFS('Unit Detail'!$H$8:$H$400,'Unit Detail'!$D$8:$D$400,'Building Detail'!$B117,'Unit Detail'!$Z$8:$Z$400,3)</f>
        <v>0</v>
      </c>
      <c r="Q117" s="180">
        <f>SUMIFS('Unit Detail'!$H$8:$H$400,'Unit Detail'!$D$8:$D$400,'Building Detail'!$B117,'Unit Detail'!$Z$8:$Z$400,2)</f>
        <v>0</v>
      </c>
      <c r="R117" s="185">
        <f>SUMIF('Unit Detail'!$D$8:$D$400,$B117,'Unit Detail'!$H$8:$H$400)</f>
        <v>0</v>
      </c>
      <c r="S117" s="184">
        <f t="shared" si="16"/>
        <v>0</v>
      </c>
      <c r="T117" s="159" t="str">
        <f t="shared" si="15"/>
        <v/>
      </c>
      <c r="U117" s="162">
        <f>COUNTIFS('Unit Detail'!$Z$8:$Z$400,"1",'Unit Detail'!$D$8:$D$400,'Building Detail'!$B117)</f>
        <v>0</v>
      </c>
      <c r="V117" s="163">
        <f>COUNTIFS('Unit Detail'!$Z$8:$Z$400,"3",'Unit Detail'!$D$8:$D$400,'Building Detail'!$B117)</f>
        <v>0</v>
      </c>
      <c r="W117" s="163">
        <f>COUNTIFS('Unit Detail'!$Z$8:$Z$400,"2",'Unit Detail'!$D$8:$D$400,'Building Detail'!$B117)</f>
        <v>0</v>
      </c>
      <c r="X117" s="176">
        <f t="shared" si="17"/>
        <v>0</v>
      </c>
      <c r="Y117" s="159" t="str">
        <f t="shared" si="14"/>
        <v/>
      </c>
      <c r="Z117" s="338" t="str">
        <f t="shared" si="11"/>
        <v/>
      </c>
    </row>
    <row r="118" spans="2:26" s="23" customFormat="1" x14ac:dyDescent="0.25">
      <c r="B118" s="334"/>
      <c r="C118" s="396"/>
      <c r="D118" s="396"/>
      <c r="E118" s="396"/>
      <c r="F118" s="396"/>
      <c r="G118" s="396"/>
      <c r="H118" s="227"/>
      <c r="I118" s="227"/>
      <c r="J118" s="227"/>
      <c r="K118" s="227"/>
      <c r="L118" s="227"/>
      <c r="M118" s="230"/>
      <c r="N118" s="231"/>
      <c r="O118" s="157">
        <f>SUMIFS('Unit Detail'!$H$8:$H$400,'Unit Detail'!$D$8:$D$400,'Building Detail'!$B118,'Unit Detail'!$Z$8:$Z$400,1)</f>
        <v>0</v>
      </c>
      <c r="P118" s="125">
        <f>SUMIFS('Unit Detail'!$H$8:$H$400,'Unit Detail'!$D$8:$D$400,'Building Detail'!$B118,'Unit Detail'!$Z$8:$Z$400,3)</f>
        <v>0</v>
      </c>
      <c r="Q118" s="180">
        <f>SUMIFS('Unit Detail'!$H$8:$H$400,'Unit Detail'!$D$8:$D$400,'Building Detail'!$B118,'Unit Detail'!$Z$8:$Z$400,2)</f>
        <v>0</v>
      </c>
      <c r="R118" s="185">
        <f>SUMIF('Unit Detail'!$D$8:$D$400,$B118,'Unit Detail'!$H$8:$H$400)</f>
        <v>0</v>
      </c>
      <c r="S118" s="184">
        <f t="shared" si="16"/>
        <v>0</v>
      </c>
      <c r="T118" s="159" t="str">
        <f t="shared" si="15"/>
        <v/>
      </c>
      <c r="U118" s="162">
        <f>COUNTIFS('Unit Detail'!$Z$8:$Z$400,"1",'Unit Detail'!$D$8:$D$400,'Building Detail'!$B118)</f>
        <v>0</v>
      </c>
      <c r="V118" s="163">
        <f>COUNTIFS('Unit Detail'!$Z$8:$Z$400,"3",'Unit Detail'!$D$8:$D$400,'Building Detail'!$B118)</f>
        <v>0</v>
      </c>
      <c r="W118" s="163">
        <f>COUNTIFS('Unit Detail'!$Z$8:$Z$400,"2",'Unit Detail'!$D$8:$D$400,'Building Detail'!$B118)</f>
        <v>0</v>
      </c>
      <c r="X118" s="176">
        <f t="shared" si="17"/>
        <v>0</v>
      </c>
      <c r="Y118" s="159" t="str">
        <f t="shared" si="14"/>
        <v/>
      </c>
      <c r="Z118" s="338" t="str">
        <f t="shared" si="11"/>
        <v/>
      </c>
    </row>
    <row r="119" spans="2:26" s="23" customFormat="1" x14ac:dyDescent="0.25">
      <c r="B119" s="334"/>
      <c r="C119" s="396"/>
      <c r="D119" s="396"/>
      <c r="E119" s="396"/>
      <c r="F119" s="396"/>
      <c r="G119" s="396"/>
      <c r="H119" s="227"/>
      <c r="I119" s="227"/>
      <c r="J119" s="227"/>
      <c r="K119" s="227"/>
      <c r="L119" s="227"/>
      <c r="M119" s="230"/>
      <c r="N119" s="231"/>
      <c r="O119" s="157">
        <f>SUMIFS('Unit Detail'!$H$8:$H$400,'Unit Detail'!$D$8:$D$400,'Building Detail'!$B119,'Unit Detail'!$Z$8:$Z$400,1)</f>
        <v>0</v>
      </c>
      <c r="P119" s="125">
        <f>SUMIFS('Unit Detail'!$H$8:$H$400,'Unit Detail'!$D$8:$D$400,'Building Detail'!$B119,'Unit Detail'!$Z$8:$Z$400,3)</f>
        <v>0</v>
      </c>
      <c r="Q119" s="180">
        <f>SUMIFS('Unit Detail'!$H$8:$H$400,'Unit Detail'!$D$8:$D$400,'Building Detail'!$B119,'Unit Detail'!$Z$8:$Z$400,2)</f>
        <v>0</v>
      </c>
      <c r="R119" s="185">
        <f>SUMIF('Unit Detail'!$D$8:$D$400,$B119,'Unit Detail'!$H$8:$H$400)</f>
        <v>0</v>
      </c>
      <c r="S119" s="184">
        <f t="shared" si="16"/>
        <v>0</v>
      </c>
      <c r="T119" s="159" t="str">
        <f t="shared" si="15"/>
        <v/>
      </c>
      <c r="U119" s="162">
        <f>COUNTIFS('Unit Detail'!$Z$8:$Z$400,"1",'Unit Detail'!$D$8:$D$400,'Building Detail'!$B119)</f>
        <v>0</v>
      </c>
      <c r="V119" s="163">
        <f>COUNTIFS('Unit Detail'!$Z$8:$Z$400,"3",'Unit Detail'!$D$8:$D$400,'Building Detail'!$B119)</f>
        <v>0</v>
      </c>
      <c r="W119" s="163">
        <f>COUNTIFS('Unit Detail'!$Z$8:$Z$400,"2",'Unit Detail'!$D$8:$D$400,'Building Detail'!$B119)</f>
        <v>0</v>
      </c>
      <c r="X119" s="176">
        <f t="shared" si="17"/>
        <v>0</v>
      </c>
      <c r="Y119" s="159" t="str">
        <f t="shared" si="14"/>
        <v/>
      </c>
      <c r="Z119" s="338" t="str">
        <f t="shared" si="11"/>
        <v/>
      </c>
    </row>
    <row r="120" spans="2:26" s="23" customFormat="1" x14ac:dyDescent="0.25">
      <c r="B120" s="334"/>
      <c r="C120" s="396"/>
      <c r="D120" s="396"/>
      <c r="E120" s="396"/>
      <c r="F120" s="396"/>
      <c r="G120" s="396"/>
      <c r="H120" s="227"/>
      <c r="I120" s="227"/>
      <c r="J120" s="227"/>
      <c r="K120" s="227"/>
      <c r="L120" s="227"/>
      <c r="M120" s="230"/>
      <c r="N120" s="231"/>
      <c r="O120" s="157">
        <f>SUMIFS('Unit Detail'!$H$8:$H$400,'Unit Detail'!$D$8:$D$400,'Building Detail'!$B120,'Unit Detail'!$Z$8:$Z$400,1)</f>
        <v>0</v>
      </c>
      <c r="P120" s="125">
        <f>SUMIFS('Unit Detail'!$H$8:$H$400,'Unit Detail'!$D$8:$D$400,'Building Detail'!$B120,'Unit Detail'!$Z$8:$Z$400,3)</f>
        <v>0</v>
      </c>
      <c r="Q120" s="180">
        <f>SUMIFS('Unit Detail'!$H$8:$H$400,'Unit Detail'!$D$8:$D$400,'Building Detail'!$B120,'Unit Detail'!$Z$8:$Z$400,2)</f>
        <v>0</v>
      </c>
      <c r="R120" s="185">
        <f>SUMIF('Unit Detail'!$D$8:$D$400,$B120,'Unit Detail'!$H$8:$H$400)</f>
        <v>0</v>
      </c>
      <c r="S120" s="184">
        <f t="shared" si="16"/>
        <v>0</v>
      </c>
      <c r="T120" s="159" t="str">
        <f t="shared" si="15"/>
        <v/>
      </c>
      <c r="U120" s="162">
        <f>COUNTIFS('Unit Detail'!$Z$8:$Z$400,"1",'Unit Detail'!$D$8:$D$400,'Building Detail'!$B120)</f>
        <v>0</v>
      </c>
      <c r="V120" s="163">
        <f>COUNTIFS('Unit Detail'!$Z$8:$Z$400,"3",'Unit Detail'!$D$8:$D$400,'Building Detail'!$B120)</f>
        <v>0</v>
      </c>
      <c r="W120" s="163">
        <f>COUNTIFS('Unit Detail'!$Z$8:$Z$400,"2",'Unit Detail'!$D$8:$D$400,'Building Detail'!$B120)</f>
        <v>0</v>
      </c>
      <c r="X120" s="176">
        <f t="shared" si="17"/>
        <v>0</v>
      </c>
      <c r="Y120" s="159" t="str">
        <f t="shared" si="14"/>
        <v/>
      </c>
      <c r="Z120" s="338" t="str">
        <f t="shared" si="11"/>
        <v/>
      </c>
    </row>
    <row r="121" spans="2:26" s="23" customFormat="1" x14ac:dyDescent="0.25">
      <c r="B121" s="334"/>
      <c r="C121" s="396"/>
      <c r="D121" s="396"/>
      <c r="E121" s="396"/>
      <c r="F121" s="396"/>
      <c r="G121" s="396"/>
      <c r="H121" s="227"/>
      <c r="I121" s="227"/>
      <c r="J121" s="227"/>
      <c r="K121" s="227"/>
      <c r="L121" s="227"/>
      <c r="M121" s="230"/>
      <c r="N121" s="231"/>
      <c r="O121" s="157">
        <f>SUMIFS('Unit Detail'!$H$8:$H$400,'Unit Detail'!$D$8:$D$400,'Building Detail'!$B121,'Unit Detail'!$Z$8:$Z$400,1)</f>
        <v>0</v>
      </c>
      <c r="P121" s="125">
        <f>SUMIFS('Unit Detail'!$H$8:$H$400,'Unit Detail'!$D$8:$D$400,'Building Detail'!$B121,'Unit Detail'!$Z$8:$Z$400,3)</f>
        <v>0</v>
      </c>
      <c r="Q121" s="180">
        <f>SUMIFS('Unit Detail'!$H$8:$H$400,'Unit Detail'!$D$8:$D$400,'Building Detail'!$B121,'Unit Detail'!$Z$8:$Z$400,2)</f>
        <v>0</v>
      </c>
      <c r="R121" s="185">
        <f>SUMIF('Unit Detail'!$D$8:$D$400,$B121,'Unit Detail'!$H$8:$H$400)</f>
        <v>0</v>
      </c>
      <c r="S121" s="184">
        <f t="shared" si="16"/>
        <v>0</v>
      </c>
      <c r="T121" s="159" t="str">
        <f t="shared" si="15"/>
        <v/>
      </c>
      <c r="U121" s="162">
        <f>COUNTIFS('Unit Detail'!$Z$8:$Z$400,"1",'Unit Detail'!$D$8:$D$400,'Building Detail'!$B121)</f>
        <v>0</v>
      </c>
      <c r="V121" s="163">
        <f>COUNTIFS('Unit Detail'!$Z$8:$Z$400,"3",'Unit Detail'!$D$8:$D$400,'Building Detail'!$B121)</f>
        <v>0</v>
      </c>
      <c r="W121" s="163">
        <f>COUNTIFS('Unit Detail'!$Z$8:$Z$400,"2",'Unit Detail'!$D$8:$D$400,'Building Detail'!$B121)</f>
        <v>0</v>
      </c>
      <c r="X121" s="176">
        <f t="shared" si="17"/>
        <v>0</v>
      </c>
      <c r="Y121" s="159" t="str">
        <f t="shared" si="14"/>
        <v/>
      </c>
      <c r="Z121" s="338" t="str">
        <f t="shared" si="11"/>
        <v/>
      </c>
    </row>
    <row r="122" spans="2:26" s="23" customFormat="1" x14ac:dyDescent="0.25">
      <c r="B122" s="334"/>
      <c r="C122" s="396"/>
      <c r="D122" s="396"/>
      <c r="E122" s="396"/>
      <c r="F122" s="396"/>
      <c r="G122" s="396"/>
      <c r="H122" s="227"/>
      <c r="I122" s="227"/>
      <c r="J122" s="227"/>
      <c r="K122" s="227"/>
      <c r="L122" s="227"/>
      <c r="M122" s="230"/>
      <c r="N122" s="231"/>
      <c r="O122" s="157">
        <f>SUMIFS('Unit Detail'!$H$8:$H$400,'Unit Detail'!$D$8:$D$400,'Building Detail'!$B122,'Unit Detail'!$Z$8:$Z$400,1)</f>
        <v>0</v>
      </c>
      <c r="P122" s="125">
        <f>SUMIFS('Unit Detail'!$H$8:$H$400,'Unit Detail'!$D$8:$D$400,'Building Detail'!$B122,'Unit Detail'!$Z$8:$Z$400,3)</f>
        <v>0</v>
      </c>
      <c r="Q122" s="180">
        <f>SUMIFS('Unit Detail'!$H$8:$H$400,'Unit Detail'!$D$8:$D$400,'Building Detail'!$B122,'Unit Detail'!$Z$8:$Z$400,2)</f>
        <v>0</v>
      </c>
      <c r="R122" s="185">
        <f>SUMIF('Unit Detail'!$D$8:$D$400,$B122,'Unit Detail'!$H$8:$H$400)</f>
        <v>0</v>
      </c>
      <c r="S122" s="184">
        <f t="shared" si="16"/>
        <v>0</v>
      </c>
      <c r="T122" s="159" t="str">
        <f t="shared" si="15"/>
        <v/>
      </c>
      <c r="U122" s="162">
        <f>COUNTIFS('Unit Detail'!$Z$8:$Z$400,"1",'Unit Detail'!$D$8:$D$400,'Building Detail'!$B122)</f>
        <v>0</v>
      </c>
      <c r="V122" s="163">
        <f>COUNTIFS('Unit Detail'!$Z$8:$Z$400,"3",'Unit Detail'!$D$8:$D$400,'Building Detail'!$B122)</f>
        <v>0</v>
      </c>
      <c r="W122" s="163">
        <f>COUNTIFS('Unit Detail'!$Z$8:$Z$400,"2",'Unit Detail'!$D$8:$D$400,'Building Detail'!$B122)</f>
        <v>0</v>
      </c>
      <c r="X122" s="176">
        <f t="shared" si="17"/>
        <v>0</v>
      </c>
      <c r="Y122" s="159" t="str">
        <f t="shared" si="14"/>
        <v/>
      </c>
      <c r="Z122" s="338" t="str">
        <f t="shared" si="11"/>
        <v/>
      </c>
    </row>
    <row r="123" spans="2:26" s="23" customFormat="1" x14ac:dyDescent="0.25">
      <c r="B123" s="334"/>
      <c r="C123" s="396"/>
      <c r="D123" s="396"/>
      <c r="E123" s="396"/>
      <c r="F123" s="396"/>
      <c r="G123" s="396"/>
      <c r="H123" s="227"/>
      <c r="I123" s="227"/>
      <c r="J123" s="227"/>
      <c r="K123" s="227"/>
      <c r="L123" s="227"/>
      <c r="M123" s="230"/>
      <c r="N123" s="231"/>
      <c r="O123" s="157">
        <f>SUMIFS('Unit Detail'!$H$8:$H$400,'Unit Detail'!$D$8:$D$400,'Building Detail'!$B123,'Unit Detail'!$Z$8:$Z$400,1)</f>
        <v>0</v>
      </c>
      <c r="P123" s="125">
        <f>SUMIFS('Unit Detail'!$H$8:$H$400,'Unit Detail'!$D$8:$D$400,'Building Detail'!$B123,'Unit Detail'!$Z$8:$Z$400,3)</f>
        <v>0</v>
      </c>
      <c r="Q123" s="180">
        <f>SUMIFS('Unit Detail'!$H$8:$H$400,'Unit Detail'!$D$8:$D$400,'Building Detail'!$B123,'Unit Detail'!$Z$8:$Z$400,2)</f>
        <v>0</v>
      </c>
      <c r="R123" s="185">
        <f>SUMIF('Unit Detail'!$D$8:$D$400,$B123,'Unit Detail'!$H$8:$H$400)</f>
        <v>0</v>
      </c>
      <c r="S123" s="184">
        <f t="shared" si="16"/>
        <v>0</v>
      </c>
      <c r="T123" s="159" t="str">
        <f t="shared" si="15"/>
        <v/>
      </c>
      <c r="U123" s="162">
        <f>COUNTIFS('Unit Detail'!$Z$8:$Z$400,"1",'Unit Detail'!$D$8:$D$400,'Building Detail'!$B123)</f>
        <v>0</v>
      </c>
      <c r="V123" s="163">
        <f>COUNTIFS('Unit Detail'!$Z$8:$Z$400,"3",'Unit Detail'!$D$8:$D$400,'Building Detail'!$B123)</f>
        <v>0</v>
      </c>
      <c r="W123" s="163">
        <f>COUNTIFS('Unit Detail'!$Z$8:$Z$400,"2",'Unit Detail'!$D$8:$D$400,'Building Detail'!$B123)</f>
        <v>0</v>
      </c>
      <c r="X123" s="176">
        <f t="shared" si="17"/>
        <v>0</v>
      </c>
      <c r="Y123" s="159" t="str">
        <f t="shared" si="14"/>
        <v/>
      </c>
      <c r="Z123" s="338" t="str">
        <f t="shared" si="11"/>
        <v/>
      </c>
    </row>
    <row r="124" spans="2:26" s="23" customFormat="1" x14ac:dyDescent="0.25">
      <c r="B124" s="334"/>
      <c r="C124" s="396"/>
      <c r="D124" s="396"/>
      <c r="E124" s="396"/>
      <c r="F124" s="396"/>
      <c r="G124" s="396"/>
      <c r="H124" s="227"/>
      <c r="I124" s="227"/>
      <c r="J124" s="227"/>
      <c r="K124" s="227"/>
      <c r="L124" s="227"/>
      <c r="M124" s="230"/>
      <c r="N124" s="231"/>
      <c r="O124" s="157">
        <f>SUMIFS('Unit Detail'!$H$8:$H$400,'Unit Detail'!$D$8:$D$400,'Building Detail'!$B124,'Unit Detail'!$Z$8:$Z$400,1)</f>
        <v>0</v>
      </c>
      <c r="P124" s="125">
        <f>SUMIFS('Unit Detail'!$H$8:$H$400,'Unit Detail'!$D$8:$D$400,'Building Detail'!$B124,'Unit Detail'!$Z$8:$Z$400,3)</f>
        <v>0</v>
      </c>
      <c r="Q124" s="180">
        <f>SUMIFS('Unit Detail'!$H$8:$H$400,'Unit Detail'!$D$8:$D$400,'Building Detail'!$B124,'Unit Detail'!$Z$8:$Z$400,2)</f>
        <v>0</v>
      </c>
      <c r="R124" s="185">
        <f>SUMIF('Unit Detail'!$D$8:$D$400,$B124,'Unit Detail'!$H$8:$H$400)</f>
        <v>0</v>
      </c>
      <c r="S124" s="184">
        <f t="shared" si="16"/>
        <v>0</v>
      </c>
      <c r="T124" s="159" t="str">
        <f t="shared" si="15"/>
        <v/>
      </c>
      <c r="U124" s="162">
        <f>COUNTIFS('Unit Detail'!$Z$8:$Z$400,"1",'Unit Detail'!$D$8:$D$400,'Building Detail'!$B124)</f>
        <v>0</v>
      </c>
      <c r="V124" s="163">
        <f>COUNTIFS('Unit Detail'!$Z$8:$Z$400,"3",'Unit Detail'!$D$8:$D$400,'Building Detail'!$B124)</f>
        <v>0</v>
      </c>
      <c r="W124" s="163">
        <f>COUNTIFS('Unit Detail'!$Z$8:$Z$400,"2",'Unit Detail'!$D$8:$D$400,'Building Detail'!$B124)</f>
        <v>0</v>
      </c>
      <c r="X124" s="176">
        <f t="shared" si="17"/>
        <v>0</v>
      </c>
      <c r="Y124" s="159" t="str">
        <f t="shared" si="14"/>
        <v/>
      </c>
      <c r="Z124" s="338" t="str">
        <f t="shared" si="11"/>
        <v/>
      </c>
    </row>
    <row r="125" spans="2:26" s="23" customFormat="1" x14ac:dyDescent="0.25">
      <c r="B125" s="334"/>
      <c r="C125" s="396"/>
      <c r="D125" s="396"/>
      <c r="E125" s="396"/>
      <c r="F125" s="396"/>
      <c r="G125" s="396"/>
      <c r="H125" s="227"/>
      <c r="I125" s="227"/>
      <c r="J125" s="227"/>
      <c r="K125" s="227"/>
      <c r="L125" s="227"/>
      <c r="M125" s="230"/>
      <c r="N125" s="231"/>
      <c r="O125" s="157">
        <f>SUMIFS('Unit Detail'!$H$8:$H$400,'Unit Detail'!$D$8:$D$400,'Building Detail'!$B125,'Unit Detail'!$Z$8:$Z$400,1)</f>
        <v>0</v>
      </c>
      <c r="P125" s="125">
        <f>SUMIFS('Unit Detail'!$H$8:$H$400,'Unit Detail'!$D$8:$D$400,'Building Detail'!$B125,'Unit Detail'!$Z$8:$Z$400,3)</f>
        <v>0</v>
      </c>
      <c r="Q125" s="180">
        <f>SUMIFS('Unit Detail'!$H$8:$H$400,'Unit Detail'!$D$8:$D$400,'Building Detail'!$B125,'Unit Detail'!$Z$8:$Z$400,2)</f>
        <v>0</v>
      </c>
      <c r="R125" s="185">
        <f>SUMIF('Unit Detail'!$D$8:$D$400,$B125,'Unit Detail'!$H$8:$H$400)</f>
        <v>0</v>
      </c>
      <c r="S125" s="184">
        <f t="shared" si="16"/>
        <v>0</v>
      </c>
      <c r="T125" s="159" t="str">
        <f t="shared" si="15"/>
        <v/>
      </c>
      <c r="U125" s="162">
        <f>COUNTIFS('Unit Detail'!$Z$8:$Z$400,"1",'Unit Detail'!$D$8:$D$400,'Building Detail'!$B125)</f>
        <v>0</v>
      </c>
      <c r="V125" s="163">
        <f>COUNTIFS('Unit Detail'!$Z$8:$Z$400,"3",'Unit Detail'!$D$8:$D$400,'Building Detail'!$B125)</f>
        <v>0</v>
      </c>
      <c r="W125" s="163">
        <f>COUNTIFS('Unit Detail'!$Z$8:$Z$400,"2",'Unit Detail'!$D$8:$D$400,'Building Detail'!$B125)</f>
        <v>0</v>
      </c>
      <c r="X125" s="176">
        <f t="shared" si="17"/>
        <v>0</v>
      </c>
      <c r="Y125" s="159" t="str">
        <f t="shared" si="14"/>
        <v/>
      </c>
      <c r="Z125" s="338" t="str">
        <f t="shared" si="11"/>
        <v/>
      </c>
    </row>
    <row r="126" spans="2:26" s="23" customFormat="1" x14ac:dyDescent="0.25">
      <c r="B126" s="334"/>
      <c r="C126" s="396"/>
      <c r="D126" s="396"/>
      <c r="E126" s="396"/>
      <c r="F126" s="396"/>
      <c r="G126" s="396"/>
      <c r="H126" s="227"/>
      <c r="I126" s="227"/>
      <c r="J126" s="227"/>
      <c r="K126" s="227"/>
      <c r="L126" s="227"/>
      <c r="M126" s="230"/>
      <c r="N126" s="231"/>
      <c r="O126" s="157">
        <f>SUMIFS('Unit Detail'!$H$8:$H$400,'Unit Detail'!$D$8:$D$400,'Building Detail'!$B126,'Unit Detail'!$Z$8:$Z$400,1)</f>
        <v>0</v>
      </c>
      <c r="P126" s="125">
        <f>SUMIFS('Unit Detail'!$H$8:$H$400,'Unit Detail'!$D$8:$D$400,'Building Detail'!$B126,'Unit Detail'!$Z$8:$Z$400,3)</f>
        <v>0</v>
      </c>
      <c r="Q126" s="180">
        <f>SUMIFS('Unit Detail'!$H$8:$H$400,'Unit Detail'!$D$8:$D$400,'Building Detail'!$B126,'Unit Detail'!$Z$8:$Z$400,2)</f>
        <v>0</v>
      </c>
      <c r="R126" s="185">
        <f>SUMIF('Unit Detail'!$D$8:$D$400,$B126,'Unit Detail'!$H$8:$H$400)</f>
        <v>0</v>
      </c>
      <c r="S126" s="184">
        <f t="shared" si="16"/>
        <v>0</v>
      </c>
      <c r="T126" s="159" t="str">
        <f t="shared" si="15"/>
        <v/>
      </c>
      <c r="U126" s="162">
        <f>COUNTIFS('Unit Detail'!$Z$8:$Z$400,"1",'Unit Detail'!$D$8:$D$400,'Building Detail'!$B126)</f>
        <v>0</v>
      </c>
      <c r="V126" s="163">
        <f>COUNTIFS('Unit Detail'!$Z$8:$Z$400,"3",'Unit Detail'!$D$8:$D$400,'Building Detail'!$B126)</f>
        <v>0</v>
      </c>
      <c r="W126" s="163">
        <f>COUNTIFS('Unit Detail'!$Z$8:$Z$400,"2",'Unit Detail'!$D$8:$D$400,'Building Detail'!$B126)</f>
        <v>0</v>
      </c>
      <c r="X126" s="176">
        <f t="shared" si="17"/>
        <v>0</v>
      </c>
      <c r="Y126" s="159" t="str">
        <f t="shared" si="14"/>
        <v/>
      </c>
      <c r="Z126" s="338" t="str">
        <f t="shared" si="11"/>
        <v/>
      </c>
    </row>
    <row r="127" spans="2:26" s="23" customFormat="1" x14ac:dyDescent="0.25">
      <c r="B127" s="334"/>
      <c r="C127" s="396"/>
      <c r="D127" s="396"/>
      <c r="E127" s="396"/>
      <c r="F127" s="396"/>
      <c r="G127" s="396"/>
      <c r="H127" s="227"/>
      <c r="I127" s="227"/>
      <c r="J127" s="227"/>
      <c r="K127" s="227"/>
      <c r="L127" s="227"/>
      <c r="M127" s="230"/>
      <c r="N127" s="231"/>
      <c r="O127" s="157">
        <f>SUMIFS('Unit Detail'!$H$8:$H$400,'Unit Detail'!$D$8:$D$400,'Building Detail'!$B127,'Unit Detail'!$Z$8:$Z$400,1)</f>
        <v>0</v>
      </c>
      <c r="P127" s="125">
        <f>SUMIFS('Unit Detail'!$H$8:$H$400,'Unit Detail'!$D$8:$D$400,'Building Detail'!$B127,'Unit Detail'!$Z$8:$Z$400,3)</f>
        <v>0</v>
      </c>
      <c r="Q127" s="180">
        <f>SUMIFS('Unit Detail'!$H$8:$H$400,'Unit Detail'!$D$8:$D$400,'Building Detail'!$B127,'Unit Detail'!$Z$8:$Z$400,2)</f>
        <v>0</v>
      </c>
      <c r="R127" s="185">
        <f>SUMIF('Unit Detail'!$D$8:$D$400,$B127,'Unit Detail'!$H$8:$H$400)</f>
        <v>0</v>
      </c>
      <c r="S127" s="184">
        <f t="shared" si="16"/>
        <v>0</v>
      </c>
      <c r="T127" s="159" t="str">
        <f t="shared" si="15"/>
        <v/>
      </c>
      <c r="U127" s="162">
        <f>COUNTIFS('Unit Detail'!$Z$8:$Z$400,"1",'Unit Detail'!$D$8:$D$400,'Building Detail'!$B127)</f>
        <v>0</v>
      </c>
      <c r="V127" s="163">
        <f>COUNTIFS('Unit Detail'!$Z$8:$Z$400,"3",'Unit Detail'!$D$8:$D$400,'Building Detail'!$B127)</f>
        <v>0</v>
      </c>
      <c r="W127" s="163">
        <f>COUNTIFS('Unit Detail'!$Z$8:$Z$400,"2",'Unit Detail'!$D$8:$D$400,'Building Detail'!$B127)</f>
        <v>0</v>
      </c>
      <c r="X127" s="176">
        <f t="shared" si="17"/>
        <v>0</v>
      </c>
      <c r="Y127" s="159" t="str">
        <f t="shared" si="14"/>
        <v/>
      </c>
      <c r="Z127" s="338" t="str">
        <f t="shared" si="11"/>
        <v/>
      </c>
    </row>
    <row r="128" spans="2:26" s="23" customFormat="1" x14ac:dyDescent="0.25">
      <c r="B128" s="334"/>
      <c r="C128" s="396"/>
      <c r="D128" s="396"/>
      <c r="E128" s="396"/>
      <c r="F128" s="396"/>
      <c r="G128" s="396"/>
      <c r="H128" s="227"/>
      <c r="I128" s="227"/>
      <c r="J128" s="227"/>
      <c r="K128" s="227"/>
      <c r="L128" s="227"/>
      <c r="M128" s="230"/>
      <c r="N128" s="231"/>
      <c r="O128" s="157">
        <f>SUMIFS('Unit Detail'!$H$8:$H$400,'Unit Detail'!$D$8:$D$400,'Building Detail'!$B128,'Unit Detail'!$Z$8:$Z$400,1)</f>
        <v>0</v>
      </c>
      <c r="P128" s="125">
        <f>SUMIFS('Unit Detail'!$H$8:$H$400,'Unit Detail'!$D$8:$D$400,'Building Detail'!$B128,'Unit Detail'!$Z$8:$Z$400,3)</f>
        <v>0</v>
      </c>
      <c r="Q128" s="180">
        <f>SUMIFS('Unit Detail'!$H$8:$H$400,'Unit Detail'!$D$8:$D$400,'Building Detail'!$B128,'Unit Detail'!$Z$8:$Z$400,2)</f>
        <v>0</v>
      </c>
      <c r="R128" s="185">
        <f>SUMIF('Unit Detail'!$D$8:$D$400,$B128,'Unit Detail'!$H$8:$H$400)</f>
        <v>0</v>
      </c>
      <c r="S128" s="184">
        <f t="shared" si="16"/>
        <v>0</v>
      </c>
      <c r="T128" s="159" t="str">
        <f t="shared" si="15"/>
        <v/>
      </c>
      <c r="U128" s="162">
        <f>COUNTIFS('Unit Detail'!$Z$8:$Z$400,"1",'Unit Detail'!$D$8:$D$400,'Building Detail'!$B128)</f>
        <v>0</v>
      </c>
      <c r="V128" s="163">
        <f>COUNTIFS('Unit Detail'!$Z$8:$Z$400,"3",'Unit Detail'!$D$8:$D$400,'Building Detail'!$B128)</f>
        <v>0</v>
      </c>
      <c r="W128" s="163">
        <f>COUNTIFS('Unit Detail'!$Z$8:$Z$400,"2",'Unit Detail'!$D$8:$D$400,'Building Detail'!$B128)</f>
        <v>0</v>
      </c>
      <c r="X128" s="176">
        <f t="shared" si="17"/>
        <v>0</v>
      </c>
      <c r="Y128" s="159" t="str">
        <f t="shared" si="14"/>
        <v/>
      </c>
      <c r="Z128" s="338" t="str">
        <f t="shared" si="11"/>
        <v/>
      </c>
    </row>
    <row r="129" spans="2:26" s="23" customFormat="1" x14ac:dyDescent="0.25">
      <c r="B129" s="334"/>
      <c r="C129" s="396"/>
      <c r="D129" s="396"/>
      <c r="E129" s="396"/>
      <c r="F129" s="396"/>
      <c r="G129" s="396"/>
      <c r="H129" s="227"/>
      <c r="I129" s="227"/>
      <c r="J129" s="227"/>
      <c r="K129" s="227"/>
      <c r="L129" s="227"/>
      <c r="M129" s="230"/>
      <c r="N129" s="231"/>
      <c r="O129" s="157">
        <f>SUMIFS('Unit Detail'!$H$8:$H$400,'Unit Detail'!$D$8:$D$400,'Building Detail'!$B129,'Unit Detail'!$Z$8:$Z$400,1)</f>
        <v>0</v>
      </c>
      <c r="P129" s="125">
        <f>SUMIFS('Unit Detail'!$H$8:$H$400,'Unit Detail'!$D$8:$D$400,'Building Detail'!$B129,'Unit Detail'!$Z$8:$Z$400,3)</f>
        <v>0</v>
      </c>
      <c r="Q129" s="180">
        <f>SUMIFS('Unit Detail'!$H$8:$H$400,'Unit Detail'!$D$8:$D$400,'Building Detail'!$B129,'Unit Detail'!$Z$8:$Z$400,2)</f>
        <v>0</v>
      </c>
      <c r="R129" s="185">
        <f>SUMIF('Unit Detail'!$D$8:$D$400,$B129,'Unit Detail'!$H$8:$H$400)</f>
        <v>0</v>
      </c>
      <c r="S129" s="184">
        <f t="shared" si="16"/>
        <v>0</v>
      </c>
      <c r="T129" s="159" t="str">
        <f t="shared" si="15"/>
        <v/>
      </c>
      <c r="U129" s="162">
        <f>COUNTIFS('Unit Detail'!$Z$8:$Z$400,"1",'Unit Detail'!$D$8:$D$400,'Building Detail'!$B129)</f>
        <v>0</v>
      </c>
      <c r="V129" s="163">
        <f>COUNTIFS('Unit Detail'!$Z$8:$Z$400,"3",'Unit Detail'!$D$8:$D$400,'Building Detail'!$B129)</f>
        <v>0</v>
      </c>
      <c r="W129" s="163">
        <f>COUNTIFS('Unit Detail'!$Z$8:$Z$400,"2",'Unit Detail'!$D$8:$D$400,'Building Detail'!$B129)</f>
        <v>0</v>
      </c>
      <c r="X129" s="176">
        <f t="shared" si="17"/>
        <v>0</v>
      </c>
      <c r="Y129" s="159" t="str">
        <f t="shared" si="14"/>
        <v/>
      </c>
      <c r="Z129" s="338" t="str">
        <f t="shared" si="11"/>
        <v/>
      </c>
    </row>
    <row r="130" spans="2:26" s="23" customFormat="1" x14ac:dyDescent="0.25">
      <c r="B130" s="334"/>
      <c r="C130" s="396"/>
      <c r="D130" s="396"/>
      <c r="E130" s="396"/>
      <c r="F130" s="396"/>
      <c r="G130" s="396"/>
      <c r="H130" s="227"/>
      <c r="I130" s="227"/>
      <c r="J130" s="227"/>
      <c r="K130" s="227"/>
      <c r="L130" s="227"/>
      <c r="M130" s="230"/>
      <c r="N130" s="231"/>
      <c r="O130" s="157">
        <f>SUMIFS('Unit Detail'!$H$8:$H$400,'Unit Detail'!$D$8:$D$400,'Building Detail'!$B130,'Unit Detail'!$Z$8:$Z$400,1)</f>
        <v>0</v>
      </c>
      <c r="P130" s="125">
        <f>SUMIFS('Unit Detail'!$H$8:$H$400,'Unit Detail'!$D$8:$D$400,'Building Detail'!$B130,'Unit Detail'!$Z$8:$Z$400,3)</f>
        <v>0</v>
      </c>
      <c r="Q130" s="180">
        <f>SUMIFS('Unit Detail'!$H$8:$H$400,'Unit Detail'!$D$8:$D$400,'Building Detail'!$B130,'Unit Detail'!$Z$8:$Z$400,2)</f>
        <v>0</v>
      </c>
      <c r="R130" s="185">
        <f>SUMIF('Unit Detail'!$D$8:$D$400,$B130,'Unit Detail'!$H$8:$H$400)</f>
        <v>0</v>
      </c>
      <c r="S130" s="184">
        <f t="shared" si="16"/>
        <v>0</v>
      </c>
      <c r="T130" s="159" t="str">
        <f t="shared" si="15"/>
        <v/>
      </c>
      <c r="U130" s="162">
        <f>COUNTIFS('Unit Detail'!$Z$8:$Z$400,"1",'Unit Detail'!$D$8:$D$400,'Building Detail'!$B130)</f>
        <v>0</v>
      </c>
      <c r="V130" s="163">
        <f>COUNTIFS('Unit Detail'!$Z$8:$Z$400,"3",'Unit Detail'!$D$8:$D$400,'Building Detail'!$B130)</f>
        <v>0</v>
      </c>
      <c r="W130" s="163">
        <f>COUNTIFS('Unit Detail'!$Z$8:$Z$400,"2",'Unit Detail'!$D$8:$D$400,'Building Detail'!$B130)</f>
        <v>0</v>
      </c>
      <c r="X130" s="176">
        <f t="shared" si="17"/>
        <v>0</v>
      </c>
      <c r="Y130" s="159" t="str">
        <f t="shared" si="14"/>
        <v/>
      </c>
      <c r="Z130" s="338" t="str">
        <f t="shared" si="11"/>
        <v/>
      </c>
    </row>
    <row r="131" spans="2:26" s="23" customFormat="1" x14ac:dyDescent="0.25">
      <c r="B131" s="334"/>
      <c r="C131" s="396"/>
      <c r="D131" s="396"/>
      <c r="E131" s="396"/>
      <c r="F131" s="396"/>
      <c r="G131" s="396"/>
      <c r="H131" s="227"/>
      <c r="I131" s="227"/>
      <c r="J131" s="227"/>
      <c r="K131" s="227"/>
      <c r="L131" s="227"/>
      <c r="M131" s="230"/>
      <c r="N131" s="231"/>
      <c r="O131" s="157">
        <f>SUMIFS('Unit Detail'!$H$8:$H$400,'Unit Detail'!$D$8:$D$400,'Building Detail'!$B131,'Unit Detail'!$Z$8:$Z$400,1)</f>
        <v>0</v>
      </c>
      <c r="P131" s="125">
        <f>SUMIFS('Unit Detail'!$H$8:$H$400,'Unit Detail'!$D$8:$D$400,'Building Detail'!$B131,'Unit Detail'!$Z$8:$Z$400,3)</f>
        <v>0</v>
      </c>
      <c r="Q131" s="180">
        <f>SUMIFS('Unit Detail'!$H$8:$H$400,'Unit Detail'!$D$8:$D$400,'Building Detail'!$B131,'Unit Detail'!$Z$8:$Z$400,2)</f>
        <v>0</v>
      </c>
      <c r="R131" s="185">
        <f>SUMIF('Unit Detail'!$D$8:$D$400,$B131,'Unit Detail'!$H$8:$H$400)</f>
        <v>0</v>
      </c>
      <c r="S131" s="184">
        <f t="shared" si="16"/>
        <v>0</v>
      </c>
      <c r="T131" s="159" t="str">
        <f t="shared" si="15"/>
        <v/>
      </c>
      <c r="U131" s="162">
        <f>COUNTIFS('Unit Detail'!$Z$8:$Z$400,"1",'Unit Detail'!$D$8:$D$400,'Building Detail'!$B131)</f>
        <v>0</v>
      </c>
      <c r="V131" s="163">
        <f>COUNTIFS('Unit Detail'!$Z$8:$Z$400,"3",'Unit Detail'!$D$8:$D$400,'Building Detail'!$B131)</f>
        <v>0</v>
      </c>
      <c r="W131" s="163">
        <f>COUNTIFS('Unit Detail'!$Z$8:$Z$400,"2",'Unit Detail'!$D$8:$D$400,'Building Detail'!$B131)</f>
        <v>0</v>
      </c>
      <c r="X131" s="176">
        <f t="shared" si="17"/>
        <v>0</v>
      </c>
      <c r="Y131" s="159" t="str">
        <f t="shared" si="14"/>
        <v/>
      </c>
      <c r="Z131" s="338" t="str">
        <f t="shared" si="11"/>
        <v/>
      </c>
    </row>
    <row r="132" spans="2:26" s="23" customFormat="1" x14ac:dyDescent="0.25">
      <c r="B132" s="334"/>
      <c r="C132" s="396"/>
      <c r="D132" s="396"/>
      <c r="E132" s="396"/>
      <c r="F132" s="396"/>
      <c r="G132" s="396"/>
      <c r="H132" s="227"/>
      <c r="I132" s="227"/>
      <c r="J132" s="227"/>
      <c r="K132" s="227"/>
      <c r="L132" s="227"/>
      <c r="M132" s="230"/>
      <c r="N132" s="231"/>
      <c r="O132" s="157">
        <f>SUMIFS('Unit Detail'!$H$8:$H$400,'Unit Detail'!$D$8:$D$400,'Building Detail'!$B132,'Unit Detail'!$Z$8:$Z$400,1)</f>
        <v>0</v>
      </c>
      <c r="P132" s="125">
        <f>SUMIFS('Unit Detail'!$H$8:$H$400,'Unit Detail'!$D$8:$D$400,'Building Detail'!$B132,'Unit Detail'!$Z$8:$Z$400,3)</f>
        <v>0</v>
      </c>
      <c r="Q132" s="180">
        <f>SUMIFS('Unit Detail'!$H$8:$H$400,'Unit Detail'!$D$8:$D$400,'Building Detail'!$B132,'Unit Detail'!$Z$8:$Z$400,2)</f>
        <v>0</v>
      </c>
      <c r="R132" s="185">
        <f>SUMIF('Unit Detail'!$D$8:$D$400,$B132,'Unit Detail'!$H$8:$H$400)</f>
        <v>0</v>
      </c>
      <c r="S132" s="184">
        <f t="shared" si="16"/>
        <v>0</v>
      </c>
      <c r="T132" s="159" t="str">
        <f t="shared" si="15"/>
        <v/>
      </c>
      <c r="U132" s="162">
        <f>COUNTIFS('Unit Detail'!$Z$8:$Z$400,"1",'Unit Detail'!$D$8:$D$400,'Building Detail'!$B132)</f>
        <v>0</v>
      </c>
      <c r="V132" s="163">
        <f>COUNTIFS('Unit Detail'!$Z$8:$Z$400,"3",'Unit Detail'!$D$8:$D$400,'Building Detail'!$B132)</f>
        <v>0</v>
      </c>
      <c r="W132" s="163">
        <f>COUNTIFS('Unit Detail'!$Z$8:$Z$400,"2",'Unit Detail'!$D$8:$D$400,'Building Detail'!$B132)</f>
        <v>0</v>
      </c>
      <c r="X132" s="176">
        <f t="shared" si="17"/>
        <v>0</v>
      </c>
      <c r="Y132" s="159" t="str">
        <f t="shared" si="14"/>
        <v/>
      </c>
      <c r="Z132" s="338" t="str">
        <f t="shared" si="11"/>
        <v/>
      </c>
    </row>
    <row r="133" spans="2:26" s="23" customFormat="1" x14ac:dyDescent="0.25">
      <c r="B133" s="334"/>
      <c r="C133" s="396"/>
      <c r="D133" s="396"/>
      <c r="E133" s="396"/>
      <c r="F133" s="396"/>
      <c r="G133" s="396"/>
      <c r="H133" s="227"/>
      <c r="I133" s="227"/>
      <c r="J133" s="227"/>
      <c r="K133" s="227"/>
      <c r="L133" s="227"/>
      <c r="M133" s="230"/>
      <c r="N133" s="231"/>
      <c r="O133" s="157">
        <f>SUMIFS('Unit Detail'!$H$8:$H$400,'Unit Detail'!$D$8:$D$400,'Building Detail'!$B133,'Unit Detail'!$Z$8:$Z$400,1)</f>
        <v>0</v>
      </c>
      <c r="P133" s="125">
        <f>SUMIFS('Unit Detail'!$H$8:$H$400,'Unit Detail'!$D$8:$D$400,'Building Detail'!$B133,'Unit Detail'!$Z$8:$Z$400,3)</f>
        <v>0</v>
      </c>
      <c r="Q133" s="180">
        <f>SUMIFS('Unit Detail'!$H$8:$H$400,'Unit Detail'!$D$8:$D$400,'Building Detail'!$B133,'Unit Detail'!$Z$8:$Z$400,2)</f>
        <v>0</v>
      </c>
      <c r="R133" s="185">
        <f>SUMIF('Unit Detail'!$D$8:$D$400,$B133,'Unit Detail'!$H$8:$H$400)</f>
        <v>0</v>
      </c>
      <c r="S133" s="184">
        <f t="shared" si="16"/>
        <v>0</v>
      </c>
      <c r="T133" s="159" t="str">
        <f t="shared" si="15"/>
        <v/>
      </c>
      <c r="U133" s="162">
        <f>COUNTIFS('Unit Detail'!$Z$8:$Z$400,"1",'Unit Detail'!$D$8:$D$400,'Building Detail'!$B133)</f>
        <v>0</v>
      </c>
      <c r="V133" s="163">
        <f>COUNTIFS('Unit Detail'!$Z$8:$Z$400,"3",'Unit Detail'!$D$8:$D$400,'Building Detail'!$B133)</f>
        <v>0</v>
      </c>
      <c r="W133" s="163">
        <f>COUNTIFS('Unit Detail'!$Z$8:$Z$400,"2",'Unit Detail'!$D$8:$D$400,'Building Detail'!$B133)</f>
        <v>0</v>
      </c>
      <c r="X133" s="176">
        <f t="shared" si="17"/>
        <v>0</v>
      </c>
      <c r="Y133" s="159" t="str">
        <f t="shared" si="14"/>
        <v/>
      </c>
      <c r="Z133" s="338" t="str">
        <f t="shared" si="11"/>
        <v/>
      </c>
    </row>
    <row r="134" spans="2:26" s="23" customFormat="1" x14ac:dyDescent="0.25">
      <c r="B134" s="334"/>
      <c r="C134" s="396"/>
      <c r="D134" s="396"/>
      <c r="E134" s="396"/>
      <c r="F134" s="396"/>
      <c r="G134" s="396"/>
      <c r="H134" s="227"/>
      <c r="I134" s="227"/>
      <c r="J134" s="227"/>
      <c r="K134" s="227"/>
      <c r="L134" s="227"/>
      <c r="M134" s="230"/>
      <c r="N134" s="231"/>
      <c r="O134" s="157">
        <f>SUMIFS('Unit Detail'!$H$8:$H$400,'Unit Detail'!$D$8:$D$400,'Building Detail'!$B134,'Unit Detail'!$Z$8:$Z$400,1)</f>
        <v>0</v>
      </c>
      <c r="P134" s="125">
        <f>SUMIFS('Unit Detail'!$H$8:$H$400,'Unit Detail'!$D$8:$D$400,'Building Detail'!$B134,'Unit Detail'!$Z$8:$Z$400,3)</f>
        <v>0</v>
      </c>
      <c r="Q134" s="180">
        <f>SUMIFS('Unit Detail'!$H$8:$H$400,'Unit Detail'!$D$8:$D$400,'Building Detail'!$B134,'Unit Detail'!$Z$8:$Z$400,2)</f>
        <v>0</v>
      </c>
      <c r="R134" s="185">
        <f>SUMIF('Unit Detail'!$D$8:$D$400,$B134,'Unit Detail'!$H$8:$H$400)</f>
        <v>0</v>
      </c>
      <c r="S134" s="184">
        <f t="shared" si="16"/>
        <v>0</v>
      </c>
      <c r="T134" s="159" t="str">
        <f t="shared" si="15"/>
        <v/>
      </c>
      <c r="U134" s="162">
        <f>COUNTIFS('Unit Detail'!$Z$8:$Z$400,"1",'Unit Detail'!$D$8:$D$400,'Building Detail'!$B134)</f>
        <v>0</v>
      </c>
      <c r="V134" s="163">
        <f>COUNTIFS('Unit Detail'!$Z$8:$Z$400,"3",'Unit Detail'!$D$8:$D$400,'Building Detail'!$B134)</f>
        <v>0</v>
      </c>
      <c r="W134" s="163">
        <f>COUNTIFS('Unit Detail'!$Z$8:$Z$400,"2",'Unit Detail'!$D$8:$D$400,'Building Detail'!$B134)</f>
        <v>0</v>
      </c>
      <c r="X134" s="176">
        <f t="shared" si="17"/>
        <v>0</v>
      </c>
      <c r="Y134" s="159" t="str">
        <f t="shared" si="14"/>
        <v/>
      </c>
      <c r="Z134" s="338" t="str">
        <f t="shared" si="11"/>
        <v/>
      </c>
    </row>
    <row r="135" spans="2:26" s="23" customFormat="1" x14ac:dyDescent="0.25">
      <c r="B135" s="334"/>
      <c r="C135" s="396"/>
      <c r="D135" s="396"/>
      <c r="E135" s="396"/>
      <c r="F135" s="396"/>
      <c r="G135" s="396"/>
      <c r="H135" s="227"/>
      <c r="I135" s="227"/>
      <c r="J135" s="227"/>
      <c r="K135" s="227"/>
      <c r="L135" s="227"/>
      <c r="M135" s="230"/>
      <c r="N135" s="231"/>
      <c r="O135" s="157">
        <f>SUMIFS('Unit Detail'!$H$8:$H$400,'Unit Detail'!$D$8:$D$400,'Building Detail'!$B135,'Unit Detail'!$Z$8:$Z$400,1)</f>
        <v>0</v>
      </c>
      <c r="P135" s="125">
        <f>SUMIFS('Unit Detail'!$H$8:$H$400,'Unit Detail'!$D$8:$D$400,'Building Detail'!$B135,'Unit Detail'!$Z$8:$Z$400,3)</f>
        <v>0</v>
      </c>
      <c r="Q135" s="180">
        <f>SUMIFS('Unit Detail'!$H$8:$H$400,'Unit Detail'!$D$8:$D$400,'Building Detail'!$B135,'Unit Detail'!$Z$8:$Z$400,2)</f>
        <v>0</v>
      </c>
      <c r="R135" s="185">
        <f>SUMIF('Unit Detail'!$D$8:$D$400,$B135,'Unit Detail'!$H$8:$H$400)</f>
        <v>0</v>
      </c>
      <c r="S135" s="184">
        <f t="shared" si="16"/>
        <v>0</v>
      </c>
      <c r="T135" s="159" t="str">
        <f t="shared" si="15"/>
        <v/>
      </c>
      <c r="U135" s="162">
        <f>COUNTIFS('Unit Detail'!$Z$8:$Z$400,"1",'Unit Detail'!$D$8:$D$400,'Building Detail'!$B135)</f>
        <v>0</v>
      </c>
      <c r="V135" s="163">
        <f>COUNTIFS('Unit Detail'!$Z$8:$Z$400,"3",'Unit Detail'!$D$8:$D$400,'Building Detail'!$B135)</f>
        <v>0</v>
      </c>
      <c r="W135" s="163">
        <f>COUNTIFS('Unit Detail'!$Z$8:$Z$400,"2",'Unit Detail'!$D$8:$D$400,'Building Detail'!$B135)</f>
        <v>0</v>
      </c>
      <c r="X135" s="176">
        <f t="shared" si="17"/>
        <v>0</v>
      </c>
      <c r="Y135" s="159" t="str">
        <f t="shared" si="14"/>
        <v/>
      </c>
      <c r="Z135" s="338" t="str">
        <f t="shared" si="11"/>
        <v/>
      </c>
    </row>
    <row r="136" spans="2:26" s="23" customFormat="1" x14ac:dyDescent="0.25">
      <c r="B136" s="334"/>
      <c r="C136" s="396"/>
      <c r="D136" s="396"/>
      <c r="E136" s="396"/>
      <c r="F136" s="396"/>
      <c r="G136" s="396"/>
      <c r="H136" s="227"/>
      <c r="I136" s="227"/>
      <c r="J136" s="227"/>
      <c r="K136" s="227"/>
      <c r="L136" s="227"/>
      <c r="M136" s="230"/>
      <c r="N136" s="231"/>
      <c r="O136" s="157">
        <f>SUMIFS('Unit Detail'!$H$8:$H$400,'Unit Detail'!$D$8:$D$400,'Building Detail'!$B136,'Unit Detail'!$Z$8:$Z$400,1)</f>
        <v>0</v>
      </c>
      <c r="P136" s="125">
        <f>SUMIFS('Unit Detail'!$H$8:$H$400,'Unit Detail'!$D$8:$D$400,'Building Detail'!$B136,'Unit Detail'!$Z$8:$Z$400,3)</f>
        <v>0</v>
      </c>
      <c r="Q136" s="180">
        <f>SUMIFS('Unit Detail'!$H$8:$H$400,'Unit Detail'!$D$8:$D$400,'Building Detail'!$B136,'Unit Detail'!$Z$8:$Z$400,2)</f>
        <v>0</v>
      </c>
      <c r="R136" s="185">
        <f>SUMIF('Unit Detail'!$D$8:$D$400,$B136,'Unit Detail'!$H$8:$H$400)</f>
        <v>0</v>
      </c>
      <c r="S136" s="184">
        <f t="shared" si="16"/>
        <v>0</v>
      </c>
      <c r="T136" s="159" t="str">
        <f t="shared" si="15"/>
        <v/>
      </c>
      <c r="U136" s="162">
        <f>COUNTIFS('Unit Detail'!$Z$8:$Z$400,"1",'Unit Detail'!$D$8:$D$400,'Building Detail'!$B136)</f>
        <v>0</v>
      </c>
      <c r="V136" s="163">
        <f>COUNTIFS('Unit Detail'!$Z$8:$Z$400,"3",'Unit Detail'!$D$8:$D$400,'Building Detail'!$B136)</f>
        <v>0</v>
      </c>
      <c r="W136" s="163">
        <f>COUNTIFS('Unit Detail'!$Z$8:$Z$400,"2",'Unit Detail'!$D$8:$D$400,'Building Detail'!$B136)</f>
        <v>0</v>
      </c>
      <c r="X136" s="176">
        <f t="shared" si="17"/>
        <v>0</v>
      </c>
      <c r="Y136" s="159" t="str">
        <f t="shared" si="14"/>
        <v/>
      </c>
      <c r="Z136" s="338" t="str">
        <f t="shared" si="11"/>
        <v/>
      </c>
    </row>
    <row r="137" spans="2:26" s="23" customFormat="1" x14ac:dyDescent="0.25">
      <c r="B137" s="334"/>
      <c r="C137" s="396"/>
      <c r="D137" s="396"/>
      <c r="E137" s="396"/>
      <c r="F137" s="396"/>
      <c r="G137" s="396"/>
      <c r="H137" s="227"/>
      <c r="I137" s="227"/>
      <c r="J137" s="227"/>
      <c r="K137" s="227"/>
      <c r="L137" s="227"/>
      <c r="M137" s="230"/>
      <c r="N137" s="231"/>
      <c r="O137" s="157">
        <f>SUMIFS('Unit Detail'!$H$8:$H$400,'Unit Detail'!$D$8:$D$400,'Building Detail'!$B137,'Unit Detail'!$Z$8:$Z$400,1)</f>
        <v>0</v>
      </c>
      <c r="P137" s="125">
        <f>SUMIFS('Unit Detail'!$H$8:$H$400,'Unit Detail'!$D$8:$D$400,'Building Detail'!$B137,'Unit Detail'!$Z$8:$Z$400,3)</f>
        <v>0</v>
      </c>
      <c r="Q137" s="180">
        <f>SUMIFS('Unit Detail'!$H$8:$H$400,'Unit Detail'!$D$8:$D$400,'Building Detail'!$B137,'Unit Detail'!$Z$8:$Z$400,2)</f>
        <v>0</v>
      </c>
      <c r="R137" s="185">
        <f>SUMIF('Unit Detail'!$D$8:$D$400,$B137,'Unit Detail'!$H$8:$H$400)</f>
        <v>0</v>
      </c>
      <c r="S137" s="184">
        <f t="shared" si="16"/>
        <v>0</v>
      </c>
      <c r="T137" s="159" t="str">
        <f t="shared" si="15"/>
        <v/>
      </c>
      <c r="U137" s="162">
        <f>COUNTIFS('Unit Detail'!$Z$8:$Z$400,"1",'Unit Detail'!$D$8:$D$400,'Building Detail'!$B137)</f>
        <v>0</v>
      </c>
      <c r="V137" s="163">
        <f>COUNTIFS('Unit Detail'!$Z$8:$Z$400,"3",'Unit Detail'!$D$8:$D$400,'Building Detail'!$B137)</f>
        <v>0</v>
      </c>
      <c r="W137" s="163">
        <f>COUNTIFS('Unit Detail'!$Z$8:$Z$400,"2",'Unit Detail'!$D$8:$D$400,'Building Detail'!$B137)</f>
        <v>0</v>
      </c>
      <c r="X137" s="176">
        <f t="shared" si="17"/>
        <v>0</v>
      </c>
      <c r="Y137" s="159" t="str">
        <f t="shared" si="14"/>
        <v/>
      </c>
      <c r="Z137" s="338" t="str">
        <f t="shared" si="11"/>
        <v/>
      </c>
    </row>
    <row r="138" spans="2:26" s="23" customFormat="1" x14ac:dyDescent="0.25">
      <c r="B138" s="334"/>
      <c r="C138" s="396"/>
      <c r="D138" s="396"/>
      <c r="E138" s="396"/>
      <c r="F138" s="396"/>
      <c r="G138" s="396"/>
      <c r="H138" s="227"/>
      <c r="I138" s="227"/>
      <c r="J138" s="227"/>
      <c r="K138" s="227"/>
      <c r="L138" s="227"/>
      <c r="M138" s="230"/>
      <c r="N138" s="231"/>
      <c r="O138" s="157">
        <f>SUMIFS('Unit Detail'!$H$8:$H$400,'Unit Detail'!$D$8:$D$400,'Building Detail'!$B138,'Unit Detail'!$Z$8:$Z$400,1)</f>
        <v>0</v>
      </c>
      <c r="P138" s="125">
        <f>SUMIFS('Unit Detail'!$H$8:$H$400,'Unit Detail'!$D$8:$D$400,'Building Detail'!$B138,'Unit Detail'!$Z$8:$Z$400,3)</f>
        <v>0</v>
      </c>
      <c r="Q138" s="180">
        <f>SUMIFS('Unit Detail'!$H$8:$H$400,'Unit Detail'!$D$8:$D$400,'Building Detail'!$B138,'Unit Detail'!$Z$8:$Z$400,2)</f>
        <v>0</v>
      </c>
      <c r="R138" s="185">
        <f>SUMIF('Unit Detail'!$D$8:$D$400,$B138,'Unit Detail'!$H$8:$H$400)</f>
        <v>0</v>
      </c>
      <c r="S138" s="184">
        <f t="shared" si="16"/>
        <v>0</v>
      </c>
      <c r="T138" s="159" t="str">
        <f t="shared" si="15"/>
        <v/>
      </c>
      <c r="U138" s="162">
        <f>COUNTIFS('Unit Detail'!$Z$8:$Z$400,"1",'Unit Detail'!$D$8:$D$400,'Building Detail'!$B138)</f>
        <v>0</v>
      </c>
      <c r="V138" s="163">
        <f>COUNTIFS('Unit Detail'!$Z$8:$Z$400,"3",'Unit Detail'!$D$8:$D$400,'Building Detail'!$B138)</f>
        <v>0</v>
      </c>
      <c r="W138" s="163">
        <f>COUNTIFS('Unit Detail'!$Z$8:$Z$400,"2",'Unit Detail'!$D$8:$D$400,'Building Detail'!$B138)</f>
        <v>0</v>
      </c>
      <c r="X138" s="176">
        <f t="shared" si="17"/>
        <v>0</v>
      </c>
      <c r="Y138" s="159" t="str">
        <f t="shared" si="14"/>
        <v/>
      </c>
      <c r="Z138" s="338" t="str">
        <f t="shared" si="11"/>
        <v/>
      </c>
    </row>
    <row r="139" spans="2:26" s="23" customFormat="1" x14ac:dyDescent="0.25">
      <c r="B139" s="334"/>
      <c r="C139" s="396"/>
      <c r="D139" s="396"/>
      <c r="E139" s="396"/>
      <c r="F139" s="396"/>
      <c r="G139" s="396"/>
      <c r="H139" s="227"/>
      <c r="I139" s="227"/>
      <c r="J139" s="227"/>
      <c r="K139" s="227"/>
      <c r="L139" s="227"/>
      <c r="M139" s="230"/>
      <c r="N139" s="231"/>
      <c r="O139" s="157">
        <f>SUMIFS('Unit Detail'!$H$8:$H$400,'Unit Detail'!$D$8:$D$400,'Building Detail'!$B139,'Unit Detail'!$Z$8:$Z$400,1)</f>
        <v>0</v>
      </c>
      <c r="P139" s="125">
        <f>SUMIFS('Unit Detail'!$H$8:$H$400,'Unit Detail'!$D$8:$D$400,'Building Detail'!$B139,'Unit Detail'!$Z$8:$Z$400,3)</f>
        <v>0</v>
      </c>
      <c r="Q139" s="180">
        <f>SUMIFS('Unit Detail'!$H$8:$H$400,'Unit Detail'!$D$8:$D$400,'Building Detail'!$B139,'Unit Detail'!$Z$8:$Z$400,2)</f>
        <v>0</v>
      </c>
      <c r="R139" s="185">
        <f>SUMIF('Unit Detail'!$D$8:$D$400,$B139,'Unit Detail'!$H$8:$H$400)</f>
        <v>0</v>
      </c>
      <c r="S139" s="184">
        <f t="shared" si="16"/>
        <v>0</v>
      </c>
      <c r="T139" s="159" t="str">
        <f t="shared" si="15"/>
        <v/>
      </c>
      <c r="U139" s="162">
        <f>COUNTIFS('Unit Detail'!$Z$8:$Z$400,"1",'Unit Detail'!$D$8:$D$400,'Building Detail'!$B139)</f>
        <v>0</v>
      </c>
      <c r="V139" s="163">
        <f>COUNTIFS('Unit Detail'!$Z$8:$Z$400,"3",'Unit Detail'!$D$8:$D$400,'Building Detail'!$B139)</f>
        <v>0</v>
      </c>
      <c r="W139" s="163">
        <f>COUNTIFS('Unit Detail'!$Z$8:$Z$400,"2",'Unit Detail'!$D$8:$D$400,'Building Detail'!$B139)</f>
        <v>0</v>
      </c>
      <c r="X139" s="176">
        <f t="shared" si="17"/>
        <v>0</v>
      </c>
      <c r="Y139" s="159" t="str">
        <f t="shared" si="14"/>
        <v/>
      </c>
      <c r="Z139" s="338" t="str">
        <f t="shared" si="11"/>
        <v/>
      </c>
    </row>
    <row r="140" spans="2:26" s="23" customFormat="1" x14ac:dyDescent="0.25">
      <c r="B140" s="334"/>
      <c r="C140" s="396"/>
      <c r="D140" s="396"/>
      <c r="E140" s="396"/>
      <c r="F140" s="396"/>
      <c r="G140" s="396"/>
      <c r="H140" s="227"/>
      <c r="I140" s="227"/>
      <c r="J140" s="227"/>
      <c r="K140" s="227"/>
      <c r="L140" s="227"/>
      <c r="M140" s="230"/>
      <c r="N140" s="231"/>
      <c r="O140" s="157">
        <f>SUMIFS('Unit Detail'!$H$8:$H$400,'Unit Detail'!$D$8:$D$400,'Building Detail'!$B140,'Unit Detail'!$Z$8:$Z$400,1)</f>
        <v>0</v>
      </c>
      <c r="P140" s="125">
        <f>SUMIFS('Unit Detail'!$H$8:$H$400,'Unit Detail'!$D$8:$D$400,'Building Detail'!$B140,'Unit Detail'!$Z$8:$Z$400,3)</f>
        <v>0</v>
      </c>
      <c r="Q140" s="180">
        <f>SUMIFS('Unit Detail'!$H$8:$H$400,'Unit Detail'!$D$8:$D$400,'Building Detail'!$B140,'Unit Detail'!$Z$8:$Z$400,2)</f>
        <v>0</v>
      </c>
      <c r="R140" s="185">
        <f>SUMIF('Unit Detail'!$D$8:$D$400,$B140,'Unit Detail'!$H$8:$H$400)</f>
        <v>0</v>
      </c>
      <c r="S140" s="184">
        <f t="shared" si="16"/>
        <v>0</v>
      </c>
      <c r="T140" s="159" t="str">
        <f t="shared" si="15"/>
        <v/>
      </c>
      <c r="U140" s="162">
        <f>COUNTIFS('Unit Detail'!$Z$8:$Z$400,"1",'Unit Detail'!$D$8:$D$400,'Building Detail'!$B140)</f>
        <v>0</v>
      </c>
      <c r="V140" s="163">
        <f>COUNTIFS('Unit Detail'!$Z$8:$Z$400,"3",'Unit Detail'!$D$8:$D$400,'Building Detail'!$B140)</f>
        <v>0</v>
      </c>
      <c r="W140" s="163">
        <f>COUNTIFS('Unit Detail'!$Z$8:$Z$400,"2",'Unit Detail'!$D$8:$D$400,'Building Detail'!$B140)</f>
        <v>0</v>
      </c>
      <c r="X140" s="176">
        <f t="shared" si="17"/>
        <v>0</v>
      </c>
      <c r="Y140" s="159" t="str">
        <f t="shared" si="14"/>
        <v/>
      </c>
      <c r="Z140" s="338" t="str">
        <f t="shared" si="11"/>
        <v/>
      </c>
    </row>
    <row r="141" spans="2:26" s="23" customFormat="1" x14ac:dyDescent="0.25">
      <c r="B141" s="334"/>
      <c r="C141" s="396"/>
      <c r="D141" s="396"/>
      <c r="E141" s="396"/>
      <c r="F141" s="396"/>
      <c r="G141" s="396"/>
      <c r="H141" s="227"/>
      <c r="I141" s="227"/>
      <c r="J141" s="227"/>
      <c r="K141" s="227"/>
      <c r="L141" s="227"/>
      <c r="M141" s="230"/>
      <c r="N141" s="231"/>
      <c r="O141" s="157">
        <f>SUMIFS('Unit Detail'!$H$8:$H$400,'Unit Detail'!$D$8:$D$400,'Building Detail'!$B141,'Unit Detail'!$Z$8:$Z$400,1)</f>
        <v>0</v>
      </c>
      <c r="P141" s="125">
        <f>SUMIFS('Unit Detail'!$H$8:$H$400,'Unit Detail'!$D$8:$D$400,'Building Detail'!$B141,'Unit Detail'!$Z$8:$Z$400,3)</f>
        <v>0</v>
      </c>
      <c r="Q141" s="180">
        <f>SUMIFS('Unit Detail'!$H$8:$H$400,'Unit Detail'!$D$8:$D$400,'Building Detail'!$B141,'Unit Detail'!$Z$8:$Z$400,2)</f>
        <v>0</v>
      </c>
      <c r="R141" s="185">
        <f>SUMIF('Unit Detail'!$D$8:$D$400,$B141,'Unit Detail'!$H$8:$H$400)</f>
        <v>0</v>
      </c>
      <c r="S141" s="184">
        <f t="shared" si="16"/>
        <v>0</v>
      </c>
      <c r="T141" s="159" t="str">
        <f t="shared" si="15"/>
        <v/>
      </c>
      <c r="U141" s="162">
        <f>COUNTIFS('Unit Detail'!$Z$8:$Z$400,"1",'Unit Detail'!$D$8:$D$400,'Building Detail'!$B141)</f>
        <v>0</v>
      </c>
      <c r="V141" s="163">
        <f>COUNTIFS('Unit Detail'!$Z$8:$Z$400,"3",'Unit Detail'!$D$8:$D$400,'Building Detail'!$B141)</f>
        <v>0</v>
      </c>
      <c r="W141" s="163">
        <f>COUNTIFS('Unit Detail'!$Z$8:$Z$400,"2",'Unit Detail'!$D$8:$D$400,'Building Detail'!$B141)</f>
        <v>0</v>
      </c>
      <c r="X141" s="176">
        <f t="shared" si="17"/>
        <v>0</v>
      </c>
      <c r="Y141" s="159" t="str">
        <f t="shared" si="14"/>
        <v/>
      </c>
      <c r="Z141" s="338" t="str">
        <f t="shared" si="11"/>
        <v/>
      </c>
    </row>
    <row r="142" spans="2:26" s="23" customFormat="1" x14ac:dyDescent="0.25">
      <c r="B142" s="334"/>
      <c r="C142" s="396"/>
      <c r="D142" s="396"/>
      <c r="E142" s="396"/>
      <c r="F142" s="396"/>
      <c r="G142" s="396"/>
      <c r="H142" s="227"/>
      <c r="I142" s="227"/>
      <c r="J142" s="227"/>
      <c r="K142" s="227"/>
      <c r="L142" s="227"/>
      <c r="M142" s="230"/>
      <c r="N142" s="231"/>
      <c r="O142" s="157">
        <f>SUMIFS('Unit Detail'!$H$8:$H$400,'Unit Detail'!$D$8:$D$400,'Building Detail'!$B142,'Unit Detail'!$Z$8:$Z$400,1)</f>
        <v>0</v>
      </c>
      <c r="P142" s="125">
        <f>SUMIFS('Unit Detail'!$H$8:$H$400,'Unit Detail'!$D$8:$D$400,'Building Detail'!$B142,'Unit Detail'!$Z$8:$Z$400,3)</f>
        <v>0</v>
      </c>
      <c r="Q142" s="180">
        <f>SUMIFS('Unit Detail'!$H$8:$H$400,'Unit Detail'!$D$8:$D$400,'Building Detail'!$B142,'Unit Detail'!$Z$8:$Z$400,2)</f>
        <v>0</v>
      </c>
      <c r="R142" s="185">
        <f>SUMIF('Unit Detail'!$D$8:$D$400,$B142,'Unit Detail'!$H$8:$H$400)</f>
        <v>0</v>
      </c>
      <c r="S142" s="184">
        <f t="shared" si="16"/>
        <v>0</v>
      </c>
      <c r="T142" s="159" t="str">
        <f t="shared" si="15"/>
        <v/>
      </c>
      <c r="U142" s="162">
        <f>COUNTIFS('Unit Detail'!$Z$8:$Z$400,"1",'Unit Detail'!$D$8:$D$400,'Building Detail'!$B142)</f>
        <v>0</v>
      </c>
      <c r="V142" s="163">
        <f>COUNTIFS('Unit Detail'!$Z$8:$Z$400,"3",'Unit Detail'!$D$8:$D$400,'Building Detail'!$B142)</f>
        <v>0</v>
      </c>
      <c r="W142" s="163">
        <f>COUNTIFS('Unit Detail'!$Z$8:$Z$400,"2",'Unit Detail'!$D$8:$D$400,'Building Detail'!$B142)</f>
        <v>0</v>
      </c>
      <c r="X142" s="176">
        <f t="shared" si="17"/>
        <v>0</v>
      </c>
      <c r="Y142" s="159" t="str">
        <f t="shared" si="14"/>
        <v/>
      </c>
      <c r="Z142" s="338" t="str">
        <f t="shared" si="11"/>
        <v/>
      </c>
    </row>
    <row r="143" spans="2:26" s="23" customFormat="1" x14ac:dyDescent="0.25">
      <c r="B143" s="334"/>
      <c r="C143" s="396"/>
      <c r="D143" s="396"/>
      <c r="E143" s="396"/>
      <c r="F143" s="396"/>
      <c r="G143" s="396"/>
      <c r="H143" s="227"/>
      <c r="I143" s="227"/>
      <c r="J143" s="227"/>
      <c r="K143" s="227"/>
      <c r="L143" s="227"/>
      <c r="M143" s="230"/>
      <c r="N143" s="231"/>
      <c r="O143" s="157">
        <f>SUMIFS('Unit Detail'!$H$8:$H$400,'Unit Detail'!$D$8:$D$400,'Building Detail'!$B143,'Unit Detail'!$Z$8:$Z$400,1)</f>
        <v>0</v>
      </c>
      <c r="P143" s="125">
        <f>SUMIFS('Unit Detail'!$H$8:$H$400,'Unit Detail'!$D$8:$D$400,'Building Detail'!$B143,'Unit Detail'!$Z$8:$Z$400,3)</f>
        <v>0</v>
      </c>
      <c r="Q143" s="180">
        <f>SUMIFS('Unit Detail'!$H$8:$H$400,'Unit Detail'!$D$8:$D$400,'Building Detail'!$B143,'Unit Detail'!$Z$8:$Z$400,2)</f>
        <v>0</v>
      </c>
      <c r="R143" s="185">
        <f>SUMIF('Unit Detail'!$D$8:$D$400,$B143,'Unit Detail'!$H$8:$H$400)</f>
        <v>0</v>
      </c>
      <c r="S143" s="184">
        <f t="shared" si="16"/>
        <v>0</v>
      </c>
      <c r="T143" s="159" t="str">
        <f t="shared" si="15"/>
        <v/>
      </c>
      <c r="U143" s="162">
        <f>COUNTIFS('Unit Detail'!$Z$8:$Z$400,"1",'Unit Detail'!$D$8:$D$400,'Building Detail'!$B143)</f>
        <v>0</v>
      </c>
      <c r="V143" s="163">
        <f>COUNTIFS('Unit Detail'!$Z$8:$Z$400,"3",'Unit Detail'!$D$8:$D$400,'Building Detail'!$B143)</f>
        <v>0</v>
      </c>
      <c r="W143" s="163">
        <f>COUNTIFS('Unit Detail'!$Z$8:$Z$400,"2",'Unit Detail'!$D$8:$D$400,'Building Detail'!$B143)</f>
        <v>0</v>
      </c>
      <c r="X143" s="176">
        <f t="shared" si="17"/>
        <v>0</v>
      </c>
      <c r="Y143" s="159" t="str">
        <f t="shared" si="14"/>
        <v/>
      </c>
      <c r="Z143" s="338" t="str">
        <f t="shared" si="11"/>
        <v/>
      </c>
    </row>
    <row r="144" spans="2:26" s="23" customFormat="1" x14ac:dyDescent="0.25">
      <c r="B144" s="334"/>
      <c r="C144" s="396"/>
      <c r="D144" s="396"/>
      <c r="E144" s="396"/>
      <c r="F144" s="396"/>
      <c r="G144" s="396"/>
      <c r="H144" s="227"/>
      <c r="I144" s="227"/>
      <c r="J144" s="227"/>
      <c r="K144" s="227"/>
      <c r="L144" s="227"/>
      <c r="M144" s="230"/>
      <c r="N144" s="231"/>
      <c r="O144" s="157">
        <f>SUMIFS('Unit Detail'!$H$8:$H$400,'Unit Detail'!$D$8:$D$400,'Building Detail'!$B144,'Unit Detail'!$Z$8:$Z$400,1)</f>
        <v>0</v>
      </c>
      <c r="P144" s="125">
        <f>SUMIFS('Unit Detail'!$H$8:$H$400,'Unit Detail'!$D$8:$D$400,'Building Detail'!$B144,'Unit Detail'!$Z$8:$Z$400,3)</f>
        <v>0</v>
      </c>
      <c r="Q144" s="180">
        <f>SUMIFS('Unit Detail'!$H$8:$H$400,'Unit Detail'!$D$8:$D$400,'Building Detail'!$B144,'Unit Detail'!$Z$8:$Z$400,2)</f>
        <v>0</v>
      </c>
      <c r="R144" s="185">
        <f>SUMIF('Unit Detail'!$D$8:$D$400,$B144,'Unit Detail'!$H$8:$H$400)</f>
        <v>0</v>
      </c>
      <c r="S144" s="184">
        <f t="shared" si="16"/>
        <v>0</v>
      </c>
      <c r="T144" s="159" t="str">
        <f t="shared" si="15"/>
        <v/>
      </c>
      <c r="U144" s="162">
        <f>COUNTIFS('Unit Detail'!$Z$8:$Z$400,"1",'Unit Detail'!$D$8:$D$400,'Building Detail'!$B144)</f>
        <v>0</v>
      </c>
      <c r="V144" s="163">
        <f>COUNTIFS('Unit Detail'!$Z$8:$Z$400,"3",'Unit Detail'!$D$8:$D$400,'Building Detail'!$B144)</f>
        <v>0</v>
      </c>
      <c r="W144" s="163">
        <f>COUNTIFS('Unit Detail'!$Z$8:$Z$400,"2",'Unit Detail'!$D$8:$D$400,'Building Detail'!$B144)</f>
        <v>0</v>
      </c>
      <c r="X144" s="176">
        <f t="shared" si="17"/>
        <v>0</v>
      </c>
      <c r="Y144" s="159" t="str">
        <f t="shared" si="14"/>
        <v/>
      </c>
      <c r="Z144" s="338" t="str">
        <f t="shared" si="11"/>
        <v/>
      </c>
    </row>
    <row r="145" spans="2:26" s="23" customFormat="1" x14ac:dyDescent="0.25">
      <c r="B145" s="334"/>
      <c r="C145" s="396"/>
      <c r="D145" s="396"/>
      <c r="E145" s="396"/>
      <c r="F145" s="396"/>
      <c r="G145" s="396"/>
      <c r="H145" s="227"/>
      <c r="I145" s="227"/>
      <c r="J145" s="227"/>
      <c r="K145" s="227"/>
      <c r="L145" s="227"/>
      <c r="M145" s="230"/>
      <c r="N145" s="231"/>
      <c r="O145" s="157">
        <f>SUMIFS('Unit Detail'!$H$8:$H$400,'Unit Detail'!$D$8:$D$400,'Building Detail'!$B145,'Unit Detail'!$Z$8:$Z$400,1)</f>
        <v>0</v>
      </c>
      <c r="P145" s="125">
        <f>SUMIFS('Unit Detail'!$H$8:$H$400,'Unit Detail'!$D$8:$D$400,'Building Detail'!$B145,'Unit Detail'!$Z$8:$Z$400,3)</f>
        <v>0</v>
      </c>
      <c r="Q145" s="180">
        <f>SUMIFS('Unit Detail'!$H$8:$H$400,'Unit Detail'!$D$8:$D$400,'Building Detail'!$B145,'Unit Detail'!$Z$8:$Z$400,2)</f>
        <v>0</v>
      </c>
      <c r="R145" s="185">
        <f>SUMIF('Unit Detail'!$D$8:$D$400,$B145,'Unit Detail'!$H$8:$H$400)</f>
        <v>0</v>
      </c>
      <c r="S145" s="184">
        <f t="shared" si="16"/>
        <v>0</v>
      </c>
      <c r="T145" s="159" t="str">
        <f t="shared" si="15"/>
        <v/>
      </c>
      <c r="U145" s="162">
        <f>COUNTIFS('Unit Detail'!$Z$8:$Z$400,"1",'Unit Detail'!$D$8:$D$400,'Building Detail'!$B145)</f>
        <v>0</v>
      </c>
      <c r="V145" s="163">
        <f>COUNTIFS('Unit Detail'!$Z$8:$Z$400,"3",'Unit Detail'!$D$8:$D$400,'Building Detail'!$B145)</f>
        <v>0</v>
      </c>
      <c r="W145" s="163">
        <f>COUNTIFS('Unit Detail'!$Z$8:$Z$400,"2",'Unit Detail'!$D$8:$D$400,'Building Detail'!$B145)</f>
        <v>0</v>
      </c>
      <c r="X145" s="176">
        <f t="shared" si="17"/>
        <v>0</v>
      </c>
      <c r="Y145" s="159" t="str">
        <f t="shared" si="14"/>
        <v/>
      </c>
      <c r="Z145" s="338" t="str">
        <f t="shared" si="11"/>
        <v/>
      </c>
    </row>
    <row r="146" spans="2:26" s="23" customFormat="1" x14ac:dyDescent="0.25">
      <c r="B146" s="334"/>
      <c r="C146" s="396"/>
      <c r="D146" s="396"/>
      <c r="E146" s="396"/>
      <c r="F146" s="396"/>
      <c r="G146" s="396"/>
      <c r="H146" s="227"/>
      <c r="I146" s="227"/>
      <c r="J146" s="227"/>
      <c r="K146" s="227"/>
      <c r="L146" s="227"/>
      <c r="M146" s="230"/>
      <c r="N146" s="231"/>
      <c r="O146" s="157">
        <f>SUMIFS('Unit Detail'!$H$8:$H$400,'Unit Detail'!$D$8:$D$400,'Building Detail'!$B146,'Unit Detail'!$Z$8:$Z$400,1)</f>
        <v>0</v>
      </c>
      <c r="P146" s="125">
        <f>SUMIFS('Unit Detail'!$H$8:$H$400,'Unit Detail'!$D$8:$D$400,'Building Detail'!$B146,'Unit Detail'!$Z$8:$Z$400,3)</f>
        <v>0</v>
      </c>
      <c r="Q146" s="180">
        <f>SUMIFS('Unit Detail'!$H$8:$H$400,'Unit Detail'!$D$8:$D$400,'Building Detail'!$B146,'Unit Detail'!$Z$8:$Z$400,2)</f>
        <v>0</v>
      </c>
      <c r="R146" s="185">
        <f>SUMIF('Unit Detail'!$D$8:$D$400,$B146,'Unit Detail'!$H$8:$H$400)</f>
        <v>0</v>
      </c>
      <c r="S146" s="184">
        <f t="shared" si="16"/>
        <v>0</v>
      </c>
      <c r="T146" s="159" t="str">
        <f t="shared" si="15"/>
        <v/>
      </c>
      <c r="U146" s="162">
        <f>COUNTIFS('Unit Detail'!$Z$8:$Z$400,"1",'Unit Detail'!$D$8:$D$400,'Building Detail'!$B146)</f>
        <v>0</v>
      </c>
      <c r="V146" s="163">
        <f>COUNTIFS('Unit Detail'!$Z$8:$Z$400,"3",'Unit Detail'!$D$8:$D$400,'Building Detail'!$B146)</f>
        <v>0</v>
      </c>
      <c r="W146" s="163">
        <f>COUNTIFS('Unit Detail'!$Z$8:$Z$400,"2",'Unit Detail'!$D$8:$D$400,'Building Detail'!$B146)</f>
        <v>0</v>
      </c>
      <c r="X146" s="176">
        <f t="shared" si="17"/>
        <v>0</v>
      </c>
      <c r="Y146" s="159" t="str">
        <f t="shared" si="14"/>
        <v/>
      </c>
      <c r="Z146" s="338" t="str">
        <f t="shared" ref="Z146:Z209" si="18">IF(Y146&lt;T146,Y146,T146)</f>
        <v/>
      </c>
    </row>
    <row r="147" spans="2:26" s="23" customFormat="1" x14ac:dyDescent="0.25">
      <c r="B147" s="334"/>
      <c r="C147" s="396"/>
      <c r="D147" s="396"/>
      <c r="E147" s="396"/>
      <c r="F147" s="396"/>
      <c r="G147" s="396"/>
      <c r="H147" s="227"/>
      <c r="I147" s="227"/>
      <c r="J147" s="227"/>
      <c r="K147" s="227"/>
      <c r="L147" s="227"/>
      <c r="M147" s="230"/>
      <c r="N147" s="231"/>
      <c r="O147" s="157">
        <f>SUMIFS('Unit Detail'!$H$8:$H$400,'Unit Detail'!$D$8:$D$400,'Building Detail'!$B147,'Unit Detail'!$Z$8:$Z$400,1)</f>
        <v>0</v>
      </c>
      <c r="P147" s="125">
        <f>SUMIFS('Unit Detail'!$H$8:$H$400,'Unit Detail'!$D$8:$D$400,'Building Detail'!$B147,'Unit Detail'!$Z$8:$Z$400,3)</f>
        <v>0</v>
      </c>
      <c r="Q147" s="180">
        <f>SUMIFS('Unit Detail'!$H$8:$H$400,'Unit Detail'!$D$8:$D$400,'Building Detail'!$B147,'Unit Detail'!$Z$8:$Z$400,2)</f>
        <v>0</v>
      </c>
      <c r="R147" s="185">
        <f>SUMIF('Unit Detail'!$D$8:$D$400,$B147,'Unit Detail'!$H$8:$H$400)</f>
        <v>0</v>
      </c>
      <c r="S147" s="184">
        <f t="shared" si="16"/>
        <v>0</v>
      </c>
      <c r="T147" s="159" t="str">
        <f t="shared" si="15"/>
        <v/>
      </c>
      <c r="U147" s="162">
        <f>COUNTIFS('Unit Detail'!$Z$8:$Z$400,"1",'Unit Detail'!$D$8:$D$400,'Building Detail'!$B147)</f>
        <v>0</v>
      </c>
      <c r="V147" s="163">
        <f>COUNTIFS('Unit Detail'!$Z$8:$Z$400,"3",'Unit Detail'!$D$8:$D$400,'Building Detail'!$B147)</f>
        <v>0</v>
      </c>
      <c r="W147" s="163">
        <f>COUNTIFS('Unit Detail'!$Z$8:$Z$400,"2",'Unit Detail'!$D$8:$D$400,'Building Detail'!$B147)</f>
        <v>0</v>
      </c>
      <c r="X147" s="176">
        <f t="shared" si="17"/>
        <v>0</v>
      </c>
      <c r="Y147" s="159" t="str">
        <f t="shared" ref="Y147:Y210" si="19">IF(B147="","",IF($P$15=0,1,U147/X147))</f>
        <v/>
      </c>
      <c r="Z147" s="338" t="str">
        <f t="shared" si="18"/>
        <v/>
      </c>
    </row>
    <row r="148" spans="2:26" s="23" customFormat="1" x14ac:dyDescent="0.25">
      <c r="B148" s="334"/>
      <c r="C148" s="396"/>
      <c r="D148" s="396"/>
      <c r="E148" s="396"/>
      <c r="F148" s="396"/>
      <c r="G148" s="396"/>
      <c r="H148" s="227"/>
      <c r="I148" s="227"/>
      <c r="J148" s="227"/>
      <c r="K148" s="227"/>
      <c r="L148" s="227"/>
      <c r="M148" s="230"/>
      <c r="N148" s="231"/>
      <c r="O148" s="157">
        <f>SUMIFS('Unit Detail'!$H$8:$H$400,'Unit Detail'!$D$8:$D$400,'Building Detail'!$B148,'Unit Detail'!$Z$8:$Z$400,1)</f>
        <v>0</v>
      </c>
      <c r="P148" s="125">
        <f>SUMIFS('Unit Detail'!$H$8:$H$400,'Unit Detail'!$D$8:$D$400,'Building Detail'!$B148,'Unit Detail'!$Z$8:$Z$400,3)</f>
        <v>0</v>
      </c>
      <c r="Q148" s="180">
        <f>SUMIFS('Unit Detail'!$H$8:$H$400,'Unit Detail'!$D$8:$D$400,'Building Detail'!$B148,'Unit Detail'!$Z$8:$Z$400,2)</f>
        <v>0</v>
      </c>
      <c r="R148" s="185">
        <f>SUMIF('Unit Detail'!$D$8:$D$400,$B148,'Unit Detail'!$H$8:$H$400)</f>
        <v>0</v>
      </c>
      <c r="S148" s="184">
        <f t="shared" si="16"/>
        <v>0</v>
      </c>
      <c r="T148" s="159" t="str">
        <f t="shared" si="15"/>
        <v/>
      </c>
      <c r="U148" s="162">
        <f>COUNTIFS('Unit Detail'!$Z$8:$Z$400,"1",'Unit Detail'!$D$8:$D$400,'Building Detail'!$B148)</f>
        <v>0</v>
      </c>
      <c r="V148" s="163">
        <f>COUNTIFS('Unit Detail'!$Z$8:$Z$400,"3",'Unit Detail'!$D$8:$D$400,'Building Detail'!$B148)</f>
        <v>0</v>
      </c>
      <c r="W148" s="163">
        <f>COUNTIFS('Unit Detail'!$Z$8:$Z$400,"2",'Unit Detail'!$D$8:$D$400,'Building Detail'!$B148)</f>
        <v>0</v>
      </c>
      <c r="X148" s="176">
        <f t="shared" si="17"/>
        <v>0</v>
      </c>
      <c r="Y148" s="159" t="str">
        <f t="shared" si="19"/>
        <v/>
      </c>
      <c r="Z148" s="338" t="str">
        <f t="shared" si="18"/>
        <v/>
      </c>
    </row>
    <row r="149" spans="2:26" s="23" customFormat="1" x14ac:dyDescent="0.25">
      <c r="B149" s="334"/>
      <c r="C149" s="396"/>
      <c r="D149" s="396"/>
      <c r="E149" s="396"/>
      <c r="F149" s="396"/>
      <c r="G149" s="396"/>
      <c r="H149" s="227"/>
      <c r="I149" s="227"/>
      <c r="J149" s="227"/>
      <c r="K149" s="227"/>
      <c r="L149" s="227"/>
      <c r="M149" s="230"/>
      <c r="N149" s="231"/>
      <c r="O149" s="157">
        <f>SUMIFS('Unit Detail'!$H$8:$H$400,'Unit Detail'!$D$8:$D$400,'Building Detail'!$B149,'Unit Detail'!$Z$8:$Z$400,1)</f>
        <v>0</v>
      </c>
      <c r="P149" s="125">
        <f>SUMIFS('Unit Detail'!$H$8:$H$400,'Unit Detail'!$D$8:$D$400,'Building Detail'!$B149,'Unit Detail'!$Z$8:$Z$400,3)</f>
        <v>0</v>
      </c>
      <c r="Q149" s="180">
        <f>SUMIFS('Unit Detail'!$H$8:$H$400,'Unit Detail'!$D$8:$D$400,'Building Detail'!$B149,'Unit Detail'!$Z$8:$Z$400,2)</f>
        <v>0</v>
      </c>
      <c r="R149" s="185">
        <f>SUMIF('Unit Detail'!$D$8:$D$400,$B149,'Unit Detail'!$H$8:$H$400)</f>
        <v>0</v>
      </c>
      <c r="S149" s="184">
        <f t="shared" si="16"/>
        <v>0</v>
      </c>
      <c r="T149" s="159" t="str">
        <f t="shared" ref="T149:T212" si="20">IF(B149="","",IF($P$15=0,1,O149/R149))</f>
        <v/>
      </c>
      <c r="U149" s="162">
        <f>COUNTIFS('Unit Detail'!$Z$8:$Z$400,"1",'Unit Detail'!$D$8:$D$400,'Building Detail'!$B149)</f>
        <v>0</v>
      </c>
      <c r="V149" s="163">
        <f>COUNTIFS('Unit Detail'!$Z$8:$Z$400,"3",'Unit Detail'!$D$8:$D$400,'Building Detail'!$B149)</f>
        <v>0</v>
      </c>
      <c r="W149" s="163">
        <f>COUNTIFS('Unit Detail'!$Z$8:$Z$400,"2",'Unit Detail'!$D$8:$D$400,'Building Detail'!$B149)</f>
        <v>0</v>
      </c>
      <c r="X149" s="176">
        <f t="shared" si="17"/>
        <v>0</v>
      </c>
      <c r="Y149" s="159" t="str">
        <f t="shared" si="19"/>
        <v/>
      </c>
      <c r="Z149" s="338" t="str">
        <f t="shared" si="18"/>
        <v/>
      </c>
    </row>
    <row r="150" spans="2:26" s="23" customFormat="1" x14ac:dyDescent="0.25">
      <c r="B150" s="334"/>
      <c r="C150" s="396"/>
      <c r="D150" s="396"/>
      <c r="E150" s="396"/>
      <c r="F150" s="396"/>
      <c r="G150" s="396"/>
      <c r="H150" s="227"/>
      <c r="I150" s="227"/>
      <c r="J150" s="227"/>
      <c r="K150" s="227"/>
      <c r="L150" s="227"/>
      <c r="M150" s="230"/>
      <c r="N150" s="231"/>
      <c r="O150" s="157">
        <f>SUMIFS('Unit Detail'!$H$8:$H$400,'Unit Detail'!$D$8:$D$400,'Building Detail'!$B150,'Unit Detail'!$Z$8:$Z$400,1)</f>
        <v>0</v>
      </c>
      <c r="P150" s="125">
        <f>SUMIFS('Unit Detail'!$H$8:$H$400,'Unit Detail'!$D$8:$D$400,'Building Detail'!$B150,'Unit Detail'!$Z$8:$Z$400,3)</f>
        <v>0</v>
      </c>
      <c r="Q150" s="180">
        <f>SUMIFS('Unit Detail'!$H$8:$H$400,'Unit Detail'!$D$8:$D$400,'Building Detail'!$B150,'Unit Detail'!$Z$8:$Z$400,2)</f>
        <v>0</v>
      </c>
      <c r="R150" s="185">
        <f>SUMIF('Unit Detail'!$D$8:$D$400,$B150,'Unit Detail'!$H$8:$H$400)</f>
        <v>0</v>
      </c>
      <c r="S150" s="184">
        <f t="shared" si="16"/>
        <v>0</v>
      </c>
      <c r="T150" s="159" t="str">
        <f t="shared" si="20"/>
        <v/>
      </c>
      <c r="U150" s="162">
        <f>COUNTIFS('Unit Detail'!$Z$8:$Z$400,"1",'Unit Detail'!$D$8:$D$400,'Building Detail'!$B150)</f>
        <v>0</v>
      </c>
      <c r="V150" s="163">
        <f>COUNTIFS('Unit Detail'!$Z$8:$Z$400,"3",'Unit Detail'!$D$8:$D$400,'Building Detail'!$B150)</f>
        <v>0</v>
      </c>
      <c r="W150" s="163">
        <f>COUNTIFS('Unit Detail'!$Z$8:$Z$400,"2",'Unit Detail'!$D$8:$D$400,'Building Detail'!$B150)</f>
        <v>0</v>
      </c>
      <c r="X150" s="176">
        <f t="shared" si="17"/>
        <v>0</v>
      </c>
      <c r="Y150" s="159" t="str">
        <f t="shared" si="19"/>
        <v/>
      </c>
      <c r="Z150" s="338" t="str">
        <f t="shared" si="18"/>
        <v/>
      </c>
    </row>
    <row r="151" spans="2:26" s="23" customFormat="1" x14ac:dyDescent="0.25">
      <c r="B151" s="334"/>
      <c r="C151" s="396"/>
      <c r="D151" s="396"/>
      <c r="E151" s="396"/>
      <c r="F151" s="396"/>
      <c r="G151" s="396"/>
      <c r="H151" s="227"/>
      <c r="I151" s="227"/>
      <c r="J151" s="227"/>
      <c r="K151" s="227"/>
      <c r="L151" s="227"/>
      <c r="M151" s="230"/>
      <c r="N151" s="231"/>
      <c r="O151" s="157">
        <f>SUMIFS('Unit Detail'!$H$8:$H$400,'Unit Detail'!$D$8:$D$400,'Building Detail'!$B151,'Unit Detail'!$Z$8:$Z$400,1)</f>
        <v>0</v>
      </c>
      <c r="P151" s="125">
        <f>SUMIFS('Unit Detail'!$H$8:$H$400,'Unit Detail'!$D$8:$D$400,'Building Detail'!$B151,'Unit Detail'!$Z$8:$Z$400,3)</f>
        <v>0</v>
      </c>
      <c r="Q151" s="180">
        <f>SUMIFS('Unit Detail'!$H$8:$H$400,'Unit Detail'!$D$8:$D$400,'Building Detail'!$B151,'Unit Detail'!$Z$8:$Z$400,2)</f>
        <v>0</v>
      </c>
      <c r="R151" s="185">
        <f>SUMIF('Unit Detail'!$D$8:$D$400,$B151,'Unit Detail'!$H$8:$H$400)</f>
        <v>0</v>
      </c>
      <c r="S151" s="184">
        <f t="shared" si="16"/>
        <v>0</v>
      </c>
      <c r="T151" s="159" t="str">
        <f t="shared" si="20"/>
        <v/>
      </c>
      <c r="U151" s="162">
        <f>COUNTIFS('Unit Detail'!$Z$8:$Z$400,"1",'Unit Detail'!$D$8:$D$400,'Building Detail'!$B151)</f>
        <v>0</v>
      </c>
      <c r="V151" s="163">
        <f>COUNTIFS('Unit Detail'!$Z$8:$Z$400,"3",'Unit Detail'!$D$8:$D$400,'Building Detail'!$B151)</f>
        <v>0</v>
      </c>
      <c r="W151" s="163">
        <f>COUNTIFS('Unit Detail'!$Z$8:$Z$400,"2",'Unit Detail'!$D$8:$D$400,'Building Detail'!$B151)</f>
        <v>0</v>
      </c>
      <c r="X151" s="176">
        <f t="shared" si="17"/>
        <v>0</v>
      </c>
      <c r="Y151" s="159" t="str">
        <f t="shared" si="19"/>
        <v/>
      </c>
      <c r="Z151" s="338" t="str">
        <f t="shared" si="18"/>
        <v/>
      </c>
    </row>
    <row r="152" spans="2:26" s="23" customFormat="1" x14ac:dyDescent="0.25">
      <c r="B152" s="334"/>
      <c r="C152" s="396"/>
      <c r="D152" s="396"/>
      <c r="E152" s="396"/>
      <c r="F152" s="396"/>
      <c r="G152" s="396"/>
      <c r="H152" s="227"/>
      <c r="I152" s="227"/>
      <c r="J152" s="227"/>
      <c r="K152" s="227"/>
      <c r="L152" s="227"/>
      <c r="M152" s="230"/>
      <c r="N152" s="231"/>
      <c r="O152" s="157">
        <f>SUMIFS('Unit Detail'!$H$8:$H$400,'Unit Detail'!$D$8:$D$400,'Building Detail'!$B152,'Unit Detail'!$Z$8:$Z$400,1)</f>
        <v>0</v>
      </c>
      <c r="P152" s="125">
        <f>SUMIFS('Unit Detail'!$H$8:$H$400,'Unit Detail'!$D$8:$D$400,'Building Detail'!$B152,'Unit Detail'!$Z$8:$Z$400,3)</f>
        <v>0</v>
      </c>
      <c r="Q152" s="180">
        <f>SUMIFS('Unit Detail'!$H$8:$H$400,'Unit Detail'!$D$8:$D$400,'Building Detail'!$B152,'Unit Detail'!$Z$8:$Z$400,2)</f>
        <v>0</v>
      </c>
      <c r="R152" s="185">
        <f>SUMIF('Unit Detail'!$D$8:$D$400,$B152,'Unit Detail'!$H$8:$H$400)</f>
        <v>0</v>
      </c>
      <c r="S152" s="184">
        <f t="shared" si="16"/>
        <v>0</v>
      </c>
      <c r="T152" s="159" t="str">
        <f t="shared" si="20"/>
        <v/>
      </c>
      <c r="U152" s="162">
        <f>COUNTIFS('Unit Detail'!$Z$8:$Z$400,"1",'Unit Detail'!$D$8:$D$400,'Building Detail'!$B152)</f>
        <v>0</v>
      </c>
      <c r="V152" s="163">
        <f>COUNTIFS('Unit Detail'!$Z$8:$Z$400,"3",'Unit Detail'!$D$8:$D$400,'Building Detail'!$B152)</f>
        <v>0</v>
      </c>
      <c r="W152" s="163">
        <f>COUNTIFS('Unit Detail'!$Z$8:$Z$400,"2",'Unit Detail'!$D$8:$D$400,'Building Detail'!$B152)</f>
        <v>0</v>
      </c>
      <c r="X152" s="176">
        <f t="shared" si="17"/>
        <v>0</v>
      </c>
      <c r="Y152" s="159" t="str">
        <f t="shared" si="19"/>
        <v/>
      </c>
      <c r="Z152" s="338" t="str">
        <f t="shared" si="18"/>
        <v/>
      </c>
    </row>
    <row r="153" spans="2:26" s="23" customFormat="1" x14ac:dyDescent="0.25">
      <c r="B153" s="334"/>
      <c r="C153" s="396"/>
      <c r="D153" s="396"/>
      <c r="E153" s="396"/>
      <c r="F153" s="396"/>
      <c r="G153" s="396"/>
      <c r="H153" s="227"/>
      <c r="I153" s="227"/>
      <c r="J153" s="227"/>
      <c r="K153" s="227"/>
      <c r="L153" s="227"/>
      <c r="M153" s="230"/>
      <c r="N153" s="231"/>
      <c r="O153" s="157">
        <f>SUMIFS('Unit Detail'!$H$8:$H$400,'Unit Detail'!$D$8:$D$400,'Building Detail'!$B153,'Unit Detail'!$Z$8:$Z$400,1)</f>
        <v>0</v>
      </c>
      <c r="P153" s="125">
        <f>SUMIFS('Unit Detail'!$H$8:$H$400,'Unit Detail'!$D$8:$D$400,'Building Detail'!$B153,'Unit Detail'!$Z$8:$Z$400,3)</f>
        <v>0</v>
      </c>
      <c r="Q153" s="180">
        <f>SUMIFS('Unit Detail'!$H$8:$H$400,'Unit Detail'!$D$8:$D$400,'Building Detail'!$B153,'Unit Detail'!$Z$8:$Z$400,2)</f>
        <v>0</v>
      </c>
      <c r="R153" s="185">
        <f>SUMIF('Unit Detail'!$D$8:$D$400,$B153,'Unit Detail'!$H$8:$H$400)</f>
        <v>0</v>
      </c>
      <c r="S153" s="184">
        <f t="shared" si="16"/>
        <v>0</v>
      </c>
      <c r="T153" s="159" t="str">
        <f t="shared" si="20"/>
        <v/>
      </c>
      <c r="U153" s="162">
        <f>COUNTIFS('Unit Detail'!$Z$8:$Z$400,"1",'Unit Detail'!$D$8:$D$400,'Building Detail'!$B153)</f>
        <v>0</v>
      </c>
      <c r="V153" s="163">
        <f>COUNTIFS('Unit Detail'!$Z$8:$Z$400,"3",'Unit Detail'!$D$8:$D$400,'Building Detail'!$B153)</f>
        <v>0</v>
      </c>
      <c r="W153" s="163">
        <f>COUNTIFS('Unit Detail'!$Z$8:$Z$400,"2",'Unit Detail'!$D$8:$D$400,'Building Detail'!$B153)</f>
        <v>0</v>
      </c>
      <c r="X153" s="176">
        <f t="shared" si="17"/>
        <v>0</v>
      </c>
      <c r="Y153" s="159" t="str">
        <f t="shared" si="19"/>
        <v/>
      </c>
      <c r="Z153" s="338" t="str">
        <f t="shared" si="18"/>
        <v/>
      </c>
    </row>
    <row r="154" spans="2:26" s="23" customFormat="1" x14ac:dyDescent="0.25">
      <c r="B154" s="334"/>
      <c r="C154" s="396"/>
      <c r="D154" s="396"/>
      <c r="E154" s="396"/>
      <c r="F154" s="396"/>
      <c r="G154" s="396"/>
      <c r="H154" s="227"/>
      <c r="I154" s="227"/>
      <c r="J154" s="227"/>
      <c r="K154" s="227"/>
      <c r="L154" s="227"/>
      <c r="M154" s="230"/>
      <c r="N154" s="231"/>
      <c r="O154" s="157">
        <f>SUMIFS('Unit Detail'!$H$8:$H$400,'Unit Detail'!$D$8:$D$400,'Building Detail'!$B154,'Unit Detail'!$Z$8:$Z$400,1)</f>
        <v>0</v>
      </c>
      <c r="P154" s="125">
        <f>SUMIFS('Unit Detail'!$H$8:$H$400,'Unit Detail'!$D$8:$D$400,'Building Detail'!$B154,'Unit Detail'!$Z$8:$Z$400,3)</f>
        <v>0</v>
      </c>
      <c r="Q154" s="180">
        <f>SUMIFS('Unit Detail'!$H$8:$H$400,'Unit Detail'!$D$8:$D$400,'Building Detail'!$B154,'Unit Detail'!$Z$8:$Z$400,2)</f>
        <v>0</v>
      </c>
      <c r="R154" s="185">
        <f>SUMIF('Unit Detail'!$D$8:$D$400,$B154,'Unit Detail'!$H$8:$H$400)</f>
        <v>0</v>
      </c>
      <c r="S154" s="184">
        <f t="shared" si="16"/>
        <v>0</v>
      </c>
      <c r="T154" s="159" t="str">
        <f t="shared" si="20"/>
        <v/>
      </c>
      <c r="U154" s="162">
        <f>COUNTIFS('Unit Detail'!$Z$8:$Z$400,"1",'Unit Detail'!$D$8:$D$400,'Building Detail'!$B154)</f>
        <v>0</v>
      </c>
      <c r="V154" s="163">
        <f>COUNTIFS('Unit Detail'!$Z$8:$Z$400,"3",'Unit Detail'!$D$8:$D$400,'Building Detail'!$B154)</f>
        <v>0</v>
      </c>
      <c r="W154" s="163">
        <f>COUNTIFS('Unit Detail'!$Z$8:$Z$400,"2",'Unit Detail'!$D$8:$D$400,'Building Detail'!$B154)</f>
        <v>0</v>
      </c>
      <c r="X154" s="176">
        <f t="shared" si="17"/>
        <v>0</v>
      </c>
      <c r="Y154" s="159" t="str">
        <f t="shared" si="19"/>
        <v/>
      </c>
      <c r="Z154" s="338" t="str">
        <f t="shared" si="18"/>
        <v/>
      </c>
    </row>
    <row r="155" spans="2:26" s="23" customFormat="1" x14ac:dyDescent="0.25">
      <c r="B155" s="334"/>
      <c r="C155" s="396"/>
      <c r="D155" s="396"/>
      <c r="E155" s="396"/>
      <c r="F155" s="396"/>
      <c r="G155" s="396"/>
      <c r="H155" s="227"/>
      <c r="I155" s="227"/>
      <c r="J155" s="227"/>
      <c r="K155" s="227"/>
      <c r="L155" s="227"/>
      <c r="M155" s="230"/>
      <c r="N155" s="231"/>
      <c r="O155" s="157">
        <f>SUMIFS('Unit Detail'!$H$8:$H$400,'Unit Detail'!$D$8:$D$400,'Building Detail'!$B155,'Unit Detail'!$Z$8:$Z$400,1)</f>
        <v>0</v>
      </c>
      <c r="P155" s="125">
        <f>SUMIFS('Unit Detail'!$H$8:$H$400,'Unit Detail'!$D$8:$D$400,'Building Detail'!$B155,'Unit Detail'!$Z$8:$Z$400,3)</f>
        <v>0</v>
      </c>
      <c r="Q155" s="180">
        <f>SUMIFS('Unit Detail'!$H$8:$H$400,'Unit Detail'!$D$8:$D$400,'Building Detail'!$B155,'Unit Detail'!$Z$8:$Z$400,2)</f>
        <v>0</v>
      </c>
      <c r="R155" s="185">
        <f>SUMIF('Unit Detail'!$D$8:$D$400,$B155,'Unit Detail'!$H$8:$H$400)</f>
        <v>0</v>
      </c>
      <c r="S155" s="184">
        <f t="shared" si="16"/>
        <v>0</v>
      </c>
      <c r="T155" s="159" t="str">
        <f t="shared" si="20"/>
        <v/>
      </c>
      <c r="U155" s="162">
        <f>COUNTIFS('Unit Detail'!$Z$8:$Z$400,"1",'Unit Detail'!$D$8:$D$400,'Building Detail'!$B155)</f>
        <v>0</v>
      </c>
      <c r="V155" s="163">
        <f>COUNTIFS('Unit Detail'!$Z$8:$Z$400,"3",'Unit Detail'!$D$8:$D$400,'Building Detail'!$B155)</f>
        <v>0</v>
      </c>
      <c r="W155" s="163">
        <f>COUNTIFS('Unit Detail'!$Z$8:$Z$400,"2",'Unit Detail'!$D$8:$D$400,'Building Detail'!$B155)</f>
        <v>0</v>
      </c>
      <c r="X155" s="176">
        <f t="shared" si="17"/>
        <v>0</v>
      </c>
      <c r="Y155" s="159" t="str">
        <f t="shared" si="19"/>
        <v/>
      </c>
      <c r="Z155" s="338" t="str">
        <f t="shared" si="18"/>
        <v/>
      </c>
    </row>
    <row r="156" spans="2:26" s="23" customFormat="1" x14ac:dyDescent="0.25">
      <c r="B156" s="334"/>
      <c r="C156" s="396"/>
      <c r="D156" s="396"/>
      <c r="E156" s="396"/>
      <c r="F156" s="396"/>
      <c r="G156" s="396"/>
      <c r="H156" s="227"/>
      <c r="I156" s="227"/>
      <c r="J156" s="227"/>
      <c r="K156" s="227"/>
      <c r="L156" s="227"/>
      <c r="M156" s="230"/>
      <c r="N156" s="231"/>
      <c r="O156" s="157">
        <f>SUMIFS('Unit Detail'!$H$8:$H$400,'Unit Detail'!$D$8:$D$400,'Building Detail'!$B156,'Unit Detail'!$Z$8:$Z$400,1)</f>
        <v>0</v>
      </c>
      <c r="P156" s="125">
        <f>SUMIFS('Unit Detail'!$H$8:$H$400,'Unit Detail'!$D$8:$D$400,'Building Detail'!$B156,'Unit Detail'!$Z$8:$Z$400,3)</f>
        <v>0</v>
      </c>
      <c r="Q156" s="180">
        <f>SUMIFS('Unit Detail'!$H$8:$H$400,'Unit Detail'!$D$8:$D$400,'Building Detail'!$B156,'Unit Detail'!$Z$8:$Z$400,2)</f>
        <v>0</v>
      </c>
      <c r="R156" s="185">
        <f>SUMIF('Unit Detail'!$D$8:$D$400,$B156,'Unit Detail'!$H$8:$H$400)</f>
        <v>0</v>
      </c>
      <c r="S156" s="184">
        <f t="shared" si="16"/>
        <v>0</v>
      </c>
      <c r="T156" s="159" t="str">
        <f t="shared" si="20"/>
        <v/>
      </c>
      <c r="U156" s="162">
        <f>COUNTIFS('Unit Detail'!$Z$8:$Z$400,"1",'Unit Detail'!$D$8:$D$400,'Building Detail'!$B156)</f>
        <v>0</v>
      </c>
      <c r="V156" s="163">
        <f>COUNTIFS('Unit Detail'!$Z$8:$Z$400,"3",'Unit Detail'!$D$8:$D$400,'Building Detail'!$B156)</f>
        <v>0</v>
      </c>
      <c r="W156" s="163">
        <f>COUNTIFS('Unit Detail'!$Z$8:$Z$400,"2",'Unit Detail'!$D$8:$D$400,'Building Detail'!$B156)</f>
        <v>0</v>
      </c>
      <c r="X156" s="176">
        <f t="shared" si="17"/>
        <v>0</v>
      </c>
      <c r="Y156" s="159" t="str">
        <f t="shared" si="19"/>
        <v/>
      </c>
      <c r="Z156" s="338" t="str">
        <f t="shared" si="18"/>
        <v/>
      </c>
    </row>
    <row r="157" spans="2:26" s="23" customFormat="1" x14ac:dyDescent="0.25">
      <c r="B157" s="334"/>
      <c r="C157" s="396"/>
      <c r="D157" s="396"/>
      <c r="E157" s="396"/>
      <c r="F157" s="396"/>
      <c r="G157" s="396"/>
      <c r="H157" s="227"/>
      <c r="I157" s="227"/>
      <c r="J157" s="227"/>
      <c r="K157" s="227"/>
      <c r="L157" s="227"/>
      <c r="M157" s="230"/>
      <c r="N157" s="231"/>
      <c r="O157" s="157">
        <f>SUMIFS('Unit Detail'!$H$8:$H$400,'Unit Detail'!$D$8:$D$400,'Building Detail'!$B157,'Unit Detail'!$Z$8:$Z$400,1)</f>
        <v>0</v>
      </c>
      <c r="P157" s="125">
        <f>SUMIFS('Unit Detail'!$H$8:$H$400,'Unit Detail'!$D$8:$D$400,'Building Detail'!$B157,'Unit Detail'!$Z$8:$Z$400,3)</f>
        <v>0</v>
      </c>
      <c r="Q157" s="180">
        <f>SUMIFS('Unit Detail'!$H$8:$H$400,'Unit Detail'!$D$8:$D$400,'Building Detail'!$B157,'Unit Detail'!$Z$8:$Z$400,2)</f>
        <v>0</v>
      </c>
      <c r="R157" s="185">
        <f>SUMIF('Unit Detail'!$D$8:$D$400,$B157,'Unit Detail'!$H$8:$H$400)</f>
        <v>0</v>
      </c>
      <c r="S157" s="184">
        <f t="shared" si="16"/>
        <v>0</v>
      </c>
      <c r="T157" s="159" t="str">
        <f t="shared" si="20"/>
        <v/>
      </c>
      <c r="U157" s="162">
        <f>COUNTIFS('Unit Detail'!$Z$8:$Z$400,"1",'Unit Detail'!$D$8:$D$400,'Building Detail'!$B157)</f>
        <v>0</v>
      </c>
      <c r="V157" s="163">
        <f>COUNTIFS('Unit Detail'!$Z$8:$Z$400,"3",'Unit Detail'!$D$8:$D$400,'Building Detail'!$B157)</f>
        <v>0</v>
      </c>
      <c r="W157" s="163">
        <f>COUNTIFS('Unit Detail'!$Z$8:$Z$400,"2",'Unit Detail'!$D$8:$D$400,'Building Detail'!$B157)</f>
        <v>0</v>
      </c>
      <c r="X157" s="176">
        <f t="shared" si="17"/>
        <v>0</v>
      </c>
      <c r="Y157" s="159" t="str">
        <f t="shared" si="19"/>
        <v/>
      </c>
      <c r="Z157" s="338" t="str">
        <f t="shared" si="18"/>
        <v/>
      </c>
    </row>
    <row r="158" spans="2:26" s="23" customFormat="1" x14ac:dyDescent="0.25">
      <c r="B158" s="334"/>
      <c r="C158" s="396"/>
      <c r="D158" s="396"/>
      <c r="E158" s="396"/>
      <c r="F158" s="396"/>
      <c r="G158" s="396"/>
      <c r="H158" s="227"/>
      <c r="I158" s="227"/>
      <c r="J158" s="227"/>
      <c r="K158" s="227"/>
      <c r="L158" s="227"/>
      <c r="M158" s="230"/>
      <c r="N158" s="231"/>
      <c r="O158" s="157">
        <f>SUMIFS('Unit Detail'!$H$8:$H$400,'Unit Detail'!$D$8:$D$400,'Building Detail'!$B158,'Unit Detail'!$Z$8:$Z$400,1)</f>
        <v>0</v>
      </c>
      <c r="P158" s="125">
        <f>SUMIFS('Unit Detail'!$H$8:$H$400,'Unit Detail'!$D$8:$D$400,'Building Detail'!$B158,'Unit Detail'!$Z$8:$Z$400,3)</f>
        <v>0</v>
      </c>
      <c r="Q158" s="180">
        <f>SUMIFS('Unit Detail'!$H$8:$H$400,'Unit Detail'!$D$8:$D$400,'Building Detail'!$B158,'Unit Detail'!$Z$8:$Z$400,2)</f>
        <v>0</v>
      </c>
      <c r="R158" s="185">
        <f>SUMIF('Unit Detail'!$D$8:$D$400,$B158,'Unit Detail'!$H$8:$H$400)</f>
        <v>0</v>
      </c>
      <c r="S158" s="184">
        <f t="shared" si="16"/>
        <v>0</v>
      </c>
      <c r="T158" s="159" t="str">
        <f t="shared" si="20"/>
        <v/>
      </c>
      <c r="U158" s="162">
        <f>COUNTIFS('Unit Detail'!$Z$8:$Z$400,"1",'Unit Detail'!$D$8:$D$400,'Building Detail'!$B158)</f>
        <v>0</v>
      </c>
      <c r="V158" s="163">
        <f>COUNTIFS('Unit Detail'!$Z$8:$Z$400,"3",'Unit Detail'!$D$8:$D$400,'Building Detail'!$B158)</f>
        <v>0</v>
      </c>
      <c r="W158" s="163">
        <f>COUNTIFS('Unit Detail'!$Z$8:$Z$400,"2",'Unit Detail'!$D$8:$D$400,'Building Detail'!$B158)</f>
        <v>0</v>
      </c>
      <c r="X158" s="176">
        <f t="shared" si="17"/>
        <v>0</v>
      </c>
      <c r="Y158" s="159" t="str">
        <f t="shared" si="19"/>
        <v/>
      </c>
      <c r="Z158" s="338" t="str">
        <f t="shared" si="18"/>
        <v/>
      </c>
    </row>
    <row r="159" spans="2:26" s="23" customFormat="1" x14ac:dyDescent="0.25">
      <c r="B159" s="334"/>
      <c r="C159" s="396"/>
      <c r="D159" s="396"/>
      <c r="E159" s="396"/>
      <c r="F159" s="396"/>
      <c r="G159" s="396"/>
      <c r="H159" s="227"/>
      <c r="I159" s="227"/>
      <c r="J159" s="227"/>
      <c r="K159" s="227"/>
      <c r="L159" s="227"/>
      <c r="M159" s="230"/>
      <c r="N159" s="231"/>
      <c r="O159" s="157">
        <f>SUMIFS('Unit Detail'!$H$8:$H$400,'Unit Detail'!$D$8:$D$400,'Building Detail'!$B159,'Unit Detail'!$Z$8:$Z$400,1)</f>
        <v>0</v>
      </c>
      <c r="P159" s="125">
        <f>SUMIFS('Unit Detail'!$H$8:$H$400,'Unit Detail'!$D$8:$D$400,'Building Detail'!$B159,'Unit Detail'!$Z$8:$Z$400,3)</f>
        <v>0</v>
      </c>
      <c r="Q159" s="180">
        <f>SUMIFS('Unit Detail'!$H$8:$H$400,'Unit Detail'!$D$8:$D$400,'Building Detail'!$B159,'Unit Detail'!$Z$8:$Z$400,2)</f>
        <v>0</v>
      </c>
      <c r="R159" s="185">
        <f>SUMIF('Unit Detail'!$D$8:$D$400,$B159,'Unit Detail'!$H$8:$H$400)</f>
        <v>0</v>
      </c>
      <c r="S159" s="184">
        <f t="shared" si="16"/>
        <v>0</v>
      </c>
      <c r="T159" s="159" t="str">
        <f t="shared" si="20"/>
        <v/>
      </c>
      <c r="U159" s="162">
        <f>COUNTIFS('Unit Detail'!$Z$8:$Z$400,"1",'Unit Detail'!$D$8:$D$400,'Building Detail'!$B159)</f>
        <v>0</v>
      </c>
      <c r="V159" s="163">
        <f>COUNTIFS('Unit Detail'!$Z$8:$Z$400,"3",'Unit Detail'!$D$8:$D$400,'Building Detail'!$B159)</f>
        <v>0</v>
      </c>
      <c r="W159" s="163">
        <f>COUNTIFS('Unit Detail'!$Z$8:$Z$400,"2",'Unit Detail'!$D$8:$D$400,'Building Detail'!$B159)</f>
        <v>0</v>
      </c>
      <c r="X159" s="176">
        <f t="shared" si="17"/>
        <v>0</v>
      </c>
      <c r="Y159" s="159" t="str">
        <f t="shared" si="19"/>
        <v/>
      </c>
      <c r="Z159" s="338" t="str">
        <f t="shared" si="18"/>
        <v/>
      </c>
    </row>
    <row r="160" spans="2:26" s="23" customFormat="1" x14ac:dyDescent="0.25">
      <c r="B160" s="334"/>
      <c r="C160" s="396"/>
      <c r="D160" s="396"/>
      <c r="E160" s="396"/>
      <c r="F160" s="396"/>
      <c r="G160" s="396"/>
      <c r="H160" s="227"/>
      <c r="I160" s="227"/>
      <c r="J160" s="227"/>
      <c r="K160" s="227"/>
      <c r="L160" s="227"/>
      <c r="M160" s="230"/>
      <c r="N160" s="231"/>
      <c r="O160" s="157">
        <f>SUMIFS('Unit Detail'!$H$8:$H$400,'Unit Detail'!$D$8:$D$400,'Building Detail'!$B160,'Unit Detail'!$Z$8:$Z$400,1)</f>
        <v>0</v>
      </c>
      <c r="P160" s="125">
        <f>SUMIFS('Unit Detail'!$H$8:$H$400,'Unit Detail'!$D$8:$D$400,'Building Detail'!$B160,'Unit Detail'!$Z$8:$Z$400,3)</f>
        <v>0</v>
      </c>
      <c r="Q160" s="180">
        <f>SUMIFS('Unit Detail'!$H$8:$H$400,'Unit Detail'!$D$8:$D$400,'Building Detail'!$B160,'Unit Detail'!$Z$8:$Z$400,2)</f>
        <v>0</v>
      </c>
      <c r="R160" s="185">
        <f>SUMIF('Unit Detail'!$D$8:$D$400,$B160,'Unit Detail'!$H$8:$H$400)</f>
        <v>0</v>
      </c>
      <c r="S160" s="184">
        <f t="shared" si="16"/>
        <v>0</v>
      </c>
      <c r="T160" s="159" t="str">
        <f t="shared" si="20"/>
        <v/>
      </c>
      <c r="U160" s="162">
        <f>COUNTIFS('Unit Detail'!$Z$8:$Z$400,"1",'Unit Detail'!$D$8:$D$400,'Building Detail'!$B160)</f>
        <v>0</v>
      </c>
      <c r="V160" s="163">
        <f>COUNTIFS('Unit Detail'!$Z$8:$Z$400,"3",'Unit Detail'!$D$8:$D$400,'Building Detail'!$B160)</f>
        <v>0</v>
      </c>
      <c r="W160" s="163">
        <f>COUNTIFS('Unit Detail'!$Z$8:$Z$400,"2",'Unit Detail'!$D$8:$D$400,'Building Detail'!$B160)</f>
        <v>0</v>
      </c>
      <c r="X160" s="176">
        <f t="shared" si="17"/>
        <v>0</v>
      </c>
      <c r="Y160" s="159" t="str">
        <f t="shared" si="19"/>
        <v/>
      </c>
      <c r="Z160" s="338" t="str">
        <f t="shared" si="18"/>
        <v/>
      </c>
    </row>
    <row r="161" spans="2:29" s="23" customFormat="1" x14ac:dyDescent="0.25">
      <c r="B161" s="334"/>
      <c r="C161" s="396"/>
      <c r="D161" s="396"/>
      <c r="E161" s="396"/>
      <c r="F161" s="396"/>
      <c r="G161" s="396"/>
      <c r="H161" s="227"/>
      <c r="I161" s="227"/>
      <c r="J161" s="227"/>
      <c r="K161" s="227"/>
      <c r="L161" s="227"/>
      <c r="M161" s="230"/>
      <c r="N161" s="231"/>
      <c r="O161" s="157">
        <f>SUMIFS('Unit Detail'!$H$8:$H$400,'Unit Detail'!$D$8:$D$400,'Building Detail'!$B161,'Unit Detail'!$Z$8:$Z$400,1)</f>
        <v>0</v>
      </c>
      <c r="P161" s="125">
        <f>SUMIFS('Unit Detail'!$H$8:$H$400,'Unit Detail'!$D$8:$D$400,'Building Detail'!$B161,'Unit Detail'!$Z$8:$Z$400,3)</f>
        <v>0</v>
      </c>
      <c r="Q161" s="180">
        <f>SUMIFS('Unit Detail'!$H$8:$H$400,'Unit Detail'!$D$8:$D$400,'Building Detail'!$B161,'Unit Detail'!$Z$8:$Z$400,2)</f>
        <v>0</v>
      </c>
      <c r="R161" s="185">
        <f>SUMIF('Unit Detail'!$D$8:$D$400,$B161,'Unit Detail'!$H$8:$H$400)</f>
        <v>0</v>
      </c>
      <c r="S161" s="184">
        <f t="shared" si="16"/>
        <v>0</v>
      </c>
      <c r="T161" s="159" t="str">
        <f t="shared" si="20"/>
        <v/>
      </c>
      <c r="U161" s="162">
        <f>COUNTIFS('Unit Detail'!$Z$8:$Z$400,"1",'Unit Detail'!$D$8:$D$400,'Building Detail'!$B161)</f>
        <v>0</v>
      </c>
      <c r="V161" s="163">
        <f>COUNTIFS('Unit Detail'!$Z$8:$Z$400,"3",'Unit Detail'!$D$8:$D$400,'Building Detail'!$B161)</f>
        <v>0</v>
      </c>
      <c r="W161" s="163">
        <f>COUNTIFS('Unit Detail'!$Z$8:$Z$400,"2",'Unit Detail'!$D$8:$D$400,'Building Detail'!$B161)</f>
        <v>0</v>
      </c>
      <c r="X161" s="176">
        <f t="shared" si="17"/>
        <v>0</v>
      </c>
      <c r="Y161" s="159" t="str">
        <f t="shared" si="19"/>
        <v/>
      </c>
      <c r="Z161" s="338" t="str">
        <f t="shared" si="18"/>
        <v/>
      </c>
    </row>
    <row r="162" spans="2:29" s="23" customFormat="1" x14ac:dyDescent="0.25">
      <c r="B162" s="334"/>
      <c r="C162" s="396"/>
      <c r="D162" s="396"/>
      <c r="E162" s="396"/>
      <c r="F162" s="396"/>
      <c r="G162" s="396"/>
      <c r="H162" s="227"/>
      <c r="I162" s="227"/>
      <c r="J162" s="227"/>
      <c r="K162" s="227"/>
      <c r="L162" s="227"/>
      <c r="M162" s="230"/>
      <c r="N162" s="231"/>
      <c r="O162" s="157">
        <f>SUMIFS('Unit Detail'!$H$8:$H$400,'Unit Detail'!$D$8:$D$400,'Building Detail'!$B162,'Unit Detail'!$Z$8:$Z$400,1)</f>
        <v>0</v>
      </c>
      <c r="P162" s="125">
        <f>SUMIFS('Unit Detail'!$H$8:$H$400,'Unit Detail'!$D$8:$D$400,'Building Detail'!$B162,'Unit Detail'!$Z$8:$Z$400,3)</f>
        <v>0</v>
      </c>
      <c r="Q162" s="180">
        <f>SUMIFS('Unit Detail'!$H$8:$H$400,'Unit Detail'!$D$8:$D$400,'Building Detail'!$B162,'Unit Detail'!$Z$8:$Z$400,2)</f>
        <v>0</v>
      </c>
      <c r="R162" s="185">
        <f>SUMIF('Unit Detail'!$D$8:$D$400,$B162,'Unit Detail'!$H$8:$H$400)</f>
        <v>0</v>
      </c>
      <c r="S162" s="184">
        <f t="shared" ref="S162:S194" si="21">SUM(M162,N162,R162)</f>
        <v>0</v>
      </c>
      <c r="T162" s="159" t="str">
        <f t="shared" si="20"/>
        <v/>
      </c>
      <c r="U162" s="162">
        <f>COUNTIFS('Unit Detail'!$Z$8:$Z$400,"1",'Unit Detail'!$D$8:$D$400,'Building Detail'!$B162)</f>
        <v>0</v>
      </c>
      <c r="V162" s="163">
        <f>COUNTIFS('Unit Detail'!$Z$8:$Z$400,"3",'Unit Detail'!$D$8:$D$400,'Building Detail'!$B162)</f>
        <v>0</v>
      </c>
      <c r="W162" s="163">
        <f>COUNTIFS('Unit Detail'!$Z$8:$Z$400,"2",'Unit Detail'!$D$8:$D$400,'Building Detail'!$B162)</f>
        <v>0</v>
      </c>
      <c r="X162" s="176">
        <f t="shared" ref="X162:X194" si="22">SUM(U162:W162)</f>
        <v>0</v>
      </c>
      <c r="Y162" s="159" t="str">
        <f t="shared" si="19"/>
        <v/>
      </c>
      <c r="Z162" s="338" t="str">
        <f t="shared" si="18"/>
        <v/>
      </c>
    </row>
    <row r="163" spans="2:29" s="23" customFormat="1" x14ac:dyDescent="0.25">
      <c r="B163" s="334"/>
      <c r="C163" s="396"/>
      <c r="D163" s="396"/>
      <c r="E163" s="396"/>
      <c r="F163" s="396"/>
      <c r="G163" s="396"/>
      <c r="H163" s="227"/>
      <c r="I163" s="227"/>
      <c r="J163" s="227"/>
      <c r="K163" s="227"/>
      <c r="L163" s="227"/>
      <c r="M163" s="230"/>
      <c r="N163" s="231"/>
      <c r="O163" s="157">
        <f>SUMIFS('Unit Detail'!$H$8:$H$400,'Unit Detail'!$D$8:$D$400,'Building Detail'!$B163,'Unit Detail'!$Z$8:$Z$400,1)</f>
        <v>0</v>
      </c>
      <c r="P163" s="125">
        <f>SUMIFS('Unit Detail'!$H$8:$H$400,'Unit Detail'!$D$8:$D$400,'Building Detail'!$B163,'Unit Detail'!$Z$8:$Z$400,3)</f>
        <v>0</v>
      </c>
      <c r="Q163" s="180">
        <f>SUMIFS('Unit Detail'!$H$8:$H$400,'Unit Detail'!$D$8:$D$400,'Building Detail'!$B163,'Unit Detail'!$Z$8:$Z$400,2)</f>
        <v>0</v>
      </c>
      <c r="R163" s="185">
        <f>SUMIF('Unit Detail'!$D$8:$D$400,$B163,'Unit Detail'!$H$8:$H$400)</f>
        <v>0</v>
      </c>
      <c r="S163" s="184">
        <f t="shared" si="21"/>
        <v>0</v>
      </c>
      <c r="T163" s="159" t="str">
        <f t="shared" si="20"/>
        <v/>
      </c>
      <c r="U163" s="162">
        <f>COUNTIFS('Unit Detail'!$Z$8:$Z$400,"1",'Unit Detail'!$D$8:$D$400,'Building Detail'!$B163)</f>
        <v>0</v>
      </c>
      <c r="V163" s="163">
        <f>COUNTIFS('Unit Detail'!$Z$8:$Z$400,"3",'Unit Detail'!$D$8:$D$400,'Building Detail'!$B163)</f>
        <v>0</v>
      </c>
      <c r="W163" s="163">
        <f>COUNTIFS('Unit Detail'!$Z$8:$Z$400,"2",'Unit Detail'!$D$8:$D$400,'Building Detail'!$B163)</f>
        <v>0</v>
      </c>
      <c r="X163" s="176">
        <f t="shared" si="22"/>
        <v>0</v>
      </c>
      <c r="Y163" s="159" t="str">
        <f t="shared" si="19"/>
        <v/>
      </c>
      <c r="Z163" s="338" t="str">
        <f t="shared" si="18"/>
        <v/>
      </c>
    </row>
    <row r="164" spans="2:29" s="23" customFormat="1" x14ac:dyDescent="0.25">
      <c r="B164" s="334"/>
      <c r="C164" s="396"/>
      <c r="D164" s="396"/>
      <c r="E164" s="396"/>
      <c r="F164" s="396"/>
      <c r="G164" s="396"/>
      <c r="H164" s="227"/>
      <c r="I164" s="227"/>
      <c r="J164" s="227"/>
      <c r="K164" s="227"/>
      <c r="L164" s="227"/>
      <c r="M164" s="230"/>
      <c r="N164" s="231"/>
      <c r="O164" s="157">
        <f>SUMIFS('Unit Detail'!$H$8:$H$400,'Unit Detail'!$D$8:$D$400,'Building Detail'!$B164,'Unit Detail'!$Z$8:$Z$400,1)</f>
        <v>0</v>
      </c>
      <c r="P164" s="125">
        <f>SUMIFS('Unit Detail'!$H$8:$H$400,'Unit Detail'!$D$8:$D$400,'Building Detail'!$B164,'Unit Detail'!$Z$8:$Z$400,3)</f>
        <v>0</v>
      </c>
      <c r="Q164" s="180">
        <f>SUMIFS('Unit Detail'!$H$8:$H$400,'Unit Detail'!$D$8:$D$400,'Building Detail'!$B164,'Unit Detail'!$Z$8:$Z$400,2)</f>
        <v>0</v>
      </c>
      <c r="R164" s="185">
        <f>SUMIF('Unit Detail'!$D$8:$D$400,$B164,'Unit Detail'!$H$8:$H$400)</f>
        <v>0</v>
      </c>
      <c r="S164" s="184">
        <f t="shared" si="21"/>
        <v>0</v>
      </c>
      <c r="T164" s="159" t="str">
        <f t="shared" si="20"/>
        <v/>
      </c>
      <c r="U164" s="162">
        <f>COUNTIFS('Unit Detail'!$Z$8:$Z$400,"1",'Unit Detail'!$D$8:$D$400,'Building Detail'!$B164)</f>
        <v>0</v>
      </c>
      <c r="V164" s="163">
        <f>COUNTIFS('Unit Detail'!$Z$8:$Z$400,"3",'Unit Detail'!$D$8:$D$400,'Building Detail'!$B164)</f>
        <v>0</v>
      </c>
      <c r="W164" s="163">
        <f>COUNTIFS('Unit Detail'!$Z$8:$Z$400,"2",'Unit Detail'!$D$8:$D$400,'Building Detail'!$B164)</f>
        <v>0</v>
      </c>
      <c r="X164" s="176">
        <f t="shared" si="22"/>
        <v>0</v>
      </c>
      <c r="Y164" s="159" t="str">
        <f t="shared" si="19"/>
        <v/>
      </c>
      <c r="Z164" s="338" t="str">
        <f t="shared" si="18"/>
        <v/>
      </c>
    </row>
    <row r="165" spans="2:29" s="23" customFormat="1" x14ac:dyDescent="0.25">
      <c r="B165" s="334"/>
      <c r="C165" s="396"/>
      <c r="D165" s="396"/>
      <c r="E165" s="396"/>
      <c r="F165" s="396"/>
      <c r="G165" s="396"/>
      <c r="H165" s="227"/>
      <c r="I165" s="227"/>
      <c r="J165" s="227"/>
      <c r="K165" s="227"/>
      <c r="L165" s="227"/>
      <c r="M165" s="230"/>
      <c r="N165" s="231"/>
      <c r="O165" s="157">
        <f>SUMIFS('Unit Detail'!$H$8:$H$400,'Unit Detail'!$D$8:$D$400,'Building Detail'!$B165,'Unit Detail'!$Z$8:$Z$400,1)</f>
        <v>0</v>
      </c>
      <c r="P165" s="125">
        <f>SUMIFS('Unit Detail'!$H$8:$H$400,'Unit Detail'!$D$8:$D$400,'Building Detail'!$B165,'Unit Detail'!$Z$8:$Z$400,3)</f>
        <v>0</v>
      </c>
      <c r="Q165" s="180">
        <f>SUMIFS('Unit Detail'!$H$8:$H$400,'Unit Detail'!$D$8:$D$400,'Building Detail'!$B165,'Unit Detail'!$Z$8:$Z$400,2)</f>
        <v>0</v>
      </c>
      <c r="R165" s="185">
        <f>SUMIF('Unit Detail'!$D$8:$D$400,$B165,'Unit Detail'!$H$8:$H$400)</f>
        <v>0</v>
      </c>
      <c r="S165" s="184">
        <f t="shared" si="21"/>
        <v>0</v>
      </c>
      <c r="T165" s="159" t="str">
        <f t="shared" si="20"/>
        <v/>
      </c>
      <c r="U165" s="162">
        <f>COUNTIFS('Unit Detail'!$Z$8:$Z$400,"1",'Unit Detail'!$D$8:$D$400,'Building Detail'!$B165)</f>
        <v>0</v>
      </c>
      <c r="V165" s="163">
        <f>COUNTIFS('Unit Detail'!$Z$8:$Z$400,"3",'Unit Detail'!$D$8:$D$400,'Building Detail'!$B165)</f>
        <v>0</v>
      </c>
      <c r="W165" s="163">
        <f>COUNTIFS('Unit Detail'!$Z$8:$Z$400,"2",'Unit Detail'!$D$8:$D$400,'Building Detail'!$B165)</f>
        <v>0</v>
      </c>
      <c r="X165" s="176">
        <f t="shared" si="22"/>
        <v>0</v>
      </c>
      <c r="Y165" s="159" t="str">
        <f t="shared" si="19"/>
        <v/>
      </c>
      <c r="Z165" s="338" t="str">
        <f t="shared" si="18"/>
        <v/>
      </c>
    </row>
    <row r="166" spans="2:29" s="23" customFormat="1" x14ac:dyDescent="0.25">
      <c r="B166" s="334"/>
      <c r="C166" s="396"/>
      <c r="D166" s="396"/>
      <c r="E166" s="396"/>
      <c r="F166" s="396"/>
      <c r="G166" s="396"/>
      <c r="H166" s="227"/>
      <c r="I166" s="227"/>
      <c r="J166" s="227"/>
      <c r="K166" s="227"/>
      <c r="L166" s="227"/>
      <c r="M166" s="230"/>
      <c r="N166" s="231"/>
      <c r="O166" s="157">
        <f>SUMIFS('Unit Detail'!$H$8:$H$400,'Unit Detail'!$D$8:$D$400,'Building Detail'!$B166,'Unit Detail'!$Z$8:$Z$400,1)</f>
        <v>0</v>
      </c>
      <c r="P166" s="125">
        <f>SUMIFS('Unit Detail'!$H$8:$H$400,'Unit Detail'!$D$8:$D$400,'Building Detail'!$B166,'Unit Detail'!$Z$8:$Z$400,3)</f>
        <v>0</v>
      </c>
      <c r="Q166" s="180">
        <f>SUMIFS('Unit Detail'!$H$8:$H$400,'Unit Detail'!$D$8:$D$400,'Building Detail'!$B166,'Unit Detail'!$Z$8:$Z$400,2)</f>
        <v>0</v>
      </c>
      <c r="R166" s="185">
        <f>SUMIF('Unit Detail'!$D$8:$D$400,$B166,'Unit Detail'!$H$8:$H$400)</f>
        <v>0</v>
      </c>
      <c r="S166" s="184">
        <f t="shared" si="21"/>
        <v>0</v>
      </c>
      <c r="T166" s="159" t="str">
        <f t="shared" si="20"/>
        <v/>
      </c>
      <c r="U166" s="162">
        <f>COUNTIFS('Unit Detail'!$Z$8:$Z$400,"1",'Unit Detail'!$D$8:$D$400,'Building Detail'!$B166)</f>
        <v>0</v>
      </c>
      <c r="V166" s="163">
        <f>COUNTIFS('Unit Detail'!$Z$8:$Z$400,"3",'Unit Detail'!$D$8:$D$400,'Building Detail'!$B166)</f>
        <v>0</v>
      </c>
      <c r="W166" s="163">
        <f>COUNTIFS('Unit Detail'!$Z$8:$Z$400,"2",'Unit Detail'!$D$8:$D$400,'Building Detail'!$B166)</f>
        <v>0</v>
      </c>
      <c r="X166" s="176">
        <f t="shared" si="22"/>
        <v>0</v>
      </c>
      <c r="Y166" s="159" t="str">
        <f t="shared" si="19"/>
        <v/>
      </c>
      <c r="Z166" s="338" t="str">
        <f t="shared" si="18"/>
        <v/>
      </c>
    </row>
    <row r="167" spans="2:29" s="1" customFormat="1" x14ac:dyDescent="0.25">
      <c r="B167" s="334"/>
      <c r="C167" s="396"/>
      <c r="D167" s="396"/>
      <c r="E167" s="396"/>
      <c r="F167" s="396"/>
      <c r="G167" s="396"/>
      <c r="H167" s="227"/>
      <c r="I167" s="227"/>
      <c r="J167" s="227"/>
      <c r="K167" s="227"/>
      <c r="L167" s="227"/>
      <c r="M167" s="230"/>
      <c r="N167" s="231"/>
      <c r="O167" s="157">
        <f>SUMIFS('Unit Detail'!$H$8:$H$400,'Unit Detail'!$D$8:$D$400,'Building Detail'!$B167,'Unit Detail'!$Z$8:$Z$400,1)</f>
        <v>0</v>
      </c>
      <c r="P167" s="125">
        <f>SUMIFS('Unit Detail'!$H$8:$H$400,'Unit Detail'!$D$8:$D$400,'Building Detail'!$B167,'Unit Detail'!$Z$8:$Z$400,3)</f>
        <v>0</v>
      </c>
      <c r="Q167" s="180">
        <f>SUMIFS('Unit Detail'!$H$8:$H$400,'Unit Detail'!$D$8:$D$400,'Building Detail'!$B167,'Unit Detail'!$Z$8:$Z$400,2)</f>
        <v>0</v>
      </c>
      <c r="R167" s="185">
        <f>SUMIF('Unit Detail'!$D$8:$D$400,$B167,'Unit Detail'!$H$8:$H$400)</f>
        <v>0</v>
      </c>
      <c r="S167" s="184">
        <f t="shared" si="21"/>
        <v>0</v>
      </c>
      <c r="T167" s="159" t="str">
        <f t="shared" si="20"/>
        <v/>
      </c>
      <c r="U167" s="162">
        <f>COUNTIFS('Unit Detail'!$Z$8:$Z$400,"1",'Unit Detail'!$D$8:$D$400,'Building Detail'!$B167)</f>
        <v>0</v>
      </c>
      <c r="V167" s="163">
        <f>COUNTIFS('Unit Detail'!$Z$8:$Z$400,"3",'Unit Detail'!$D$8:$D$400,'Building Detail'!$B167)</f>
        <v>0</v>
      </c>
      <c r="W167" s="163">
        <f>COUNTIFS('Unit Detail'!$Z$8:$Z$400,"2",'Unit Detail'!$D$8:$D$400,'Building Detail'!$B167)</f>
        <v>0</v>
      </c>
      <c r="X167" s="176">
        <f t="shared" si="22"/>
        <v>0</v>
      </c>
      <c r="Y167" s="159" t="str">
        <f t="shared" si="19"/>
        <v/>
      </c>
      <c r="Z167" s="338" t="str">
        <f t="shared" si="18"/>
        <v/>
      </c>
    </row>
    <row r="168" spans="2:29" x14ac:dyDescent="0.25">
      <c r="B168" s="334"/>
      <c r="C168" s="396"/>
      <c r="D168" s="396"/>
      <c r="E168" s="396"/>
      <c r="F168" s="396"/>
      <c r="G168" s="396"/>
      <c r="H168" s="227"/>
      <c r="I168" s="227"/>
      <c r="J168" s="227"/>
      <c r="K168" s="227"/>
      <c r="L168" s="227"/>
      <c r="M168" s="230"/>
      <c r="N168" s="231"/>
      <c r="O168" s="157">
        <f>SUMIFS('Unit Detail'!$H$8:$H$400,'Unit Detail'!$D$8:$D$400,'Building Detail'!$B168,'Unit Detail'!$Z$8:$Z$400,1)</f>
        <v>0</v>
      </c>
      <c r="P168" s="125">
        <f>SUMIFS('Unit Detail'!$H$8:$H$400,'Unit Detail'!$D$8:$D$400,'Building Detail'!$B168,'Unit Detail'!$Z$8:$Z$400,3)</f>
        <v>0</v>
      </c>
      <c r="Q168" s="180">
        <f>SUMIFS('Unit Detail'!$H$8:$H$400,'Unit Detail'!$D$8:$D$400,'Building Detail'!$B168,'Unit Detail'!$Z$8:$Z$400,2)</f>
        <v>0</v>
      </c>
      <c r="R168" s="185">
        <f>SUMIF('Unit Detail'!$D$8:$D$400,$B168,'Unit Detail'!$H$8:$H$400)</f>
        <v>0</v>
      </c>
      <c r="S168" s="184">
        <f t="shared" si="21"/>
        <v>0</v>
      </c>
      <c r="T168" s="159" t="str">
        <f t="shared" si="20"/>
        <v/>
      </c>
      <c r="U168" s="162">
        <f>COUNTIFS('Unit Detail'!$Z$8:$Z$400,"1",'Unit Detail'!$D$8:$D$400,'Building Detail'!$B168)</f>
        <v>0</v>
      </c>
      <c r="V168" s="163">
        <f>COUNTIFS('Unit Detail'!$Z$8:$Z$400,"3",'Unit Detail'!$D$8:$D$400,'Building Detail'!$B168)</f>
        <v>0</v>
      </c>
      <c r="W168" s="163">
        <f>COUNTIFS('Unit Detail'!$Z$8:$Z$400,"2",'Unit Detail'!$D$8:$D$400,'Building Detail'!$B168)</f>
        <v>0</v>
      </c>
      <c r="X168" s="176">
        <f t="shared" si="22"/>
        <v>0</v>
      </c>
      <c r="Y168" s="159" t="str">
        <f t="shared" si="19"/>
        <v/>
      </c>
      <c r="Z168" s="338" t="str">
        <f t="shared" si="18"/>
        <v/>
      </c>
      <c r="AB168"/>
      <c r="AC168" s="14"/>
    </row>
    <row r="169" spans="2:29" x14ac:dyDescent="0.25">
      <c r="B169" s="334"/>
      <c r="C169" s="396"/>
      <c r="D169" s="396"/>
      <c r="E169" s="396"/>
      <c r="F169" s="396"/>
      <c r="G169" s="396"/>
      <c r="H169" s="227"/>
      <c r="I169" s="227"/>
      <c r="J169" s="227"/>
      <c r="K169" s="227"/>
      <c r="L169" s="227"/>
      <c r="M169" s="230"/>
      <c r="N169" s="231"/>
      <c r="O169" s="157">
        <f>SUMIFS('Unit Detail'!$H$8:$H$400,'Unit Detail'!$D$8:$D$400,'Building Detail'!$B169,'Unit Detail'!$Z$8:$Z$400,1)</f>
        <v>0</v>
      </c>
      <c r="P169" s="125">
        <f>SUMIFS('Unit Detail'!$H$8:$H$400,'Unit Detail'!$D$8:$D$400,'Building Detail'!$B169,'Unit Detail'!$Z$8:$Z$400,3)</f>
        <v>0</v>
      </c>
      <c r="Q169" s="180">
        <f>SUMIFS('Unit Detail'!$H$8:$H$400,'Unit Detail'!$D$8:$D$400,'Building Detail'!$B169,'Unit Detail'!$Z$8:$Z$400,2)</f>
        <v>0</v>
      </c>
      <c r="R169" s="185">
        <f>SUMIF('Unit Detail'!$D$8:$D$400,$B169,'Unit Detail'!$H$8:$H$400)</f>
        <v>0</v>
      </c>
      <c r="S169" s="184">
        <f t="shared" si="21"/>
        <v>0</v>
      </c>
      <c r="T169" s="159" t="str">
        <f t="shared" si="20"/>
        <v/>
      </c>
      <c r="U169" s="162">
        <f>COUNTIFS('Unit Detail'!$Z$8:$Z$400,"1",'Unit Detail'!$D$8:$D$400,'Building Detail'!$B169)</f>
        <v>0</v>
      </c>
      <c r="V169" s="163">
        <f>COUNTIFS('Unit Detail'!$Z$8:$Z$400,"3",'Unit Detail'!$D$8:$D$400,'Building Detail'!$B169)</f>
        <v>0</v>
      </c>
      <c r="W169" s="163">
        <f>COUNTIFS('Unit Detail'!$Z$8:$Z$400,"2",'Unit Detail'!$D$8:$D$400,'Building Detail'!$B169)</f>
        <v>0</v>
      </c>
      <c r="X169" s="176">
        <f t="shared" si="22"/>
        <v>0</v>
      </c>
      <c r="Y169" s="159" t="str">
        <f t="shared" si="19"/>
        <v/>
      </c>
      <c r="Z169" s="338" t="str">
        <f t="shared" si="18"/>
        <v/>
      </c>
      <c r="AB169"/>
      <c r="AC169" s="14"/>
    </row>
    <row r="170" spans="2:29" x14ac:dyDescent="0.25">
      <c r="B170" s="334"/>
      <c r="C170" s="396"/>
      <c r="D170" s="396"/>
      <c r="E170" s="396"/>
      <c r="F170" s="396"/>
      <c r="G170" s="396"/>
      <c r="H170" s="227"/>
      <c r="I170" s="227"/>
      <c r="J170" s="227"/>
      <c r="K170" s="227"/>
      <c r="L170" s="227"/>
      <c r="M170" s="230"/>
      <c r="N170" s="231"/>
      <c r="O170" s="157">
        <f>SUMIFS('Unit Detail'!$H$8:$H$400,'Unit Detail'!$D$8:$D$400,'Building Detail'!$B170,'Unit Detail'!$Z$8:$Z$400,1)</f>
        <v>0</v>
      </c>
      <c r="P170" s="125">
        <f>SUMIFS('Unit Detail'!$H$8:$H$400,'Unit Detail'!$D$8:$D$400,'Building Detail'!$B170,'Unit Detail'!$Z$8:$Z$400,3)</f>
        <v>0</v>
      </c>
      <c r="Q170" s="180">
        <f>SUMIFS('Unit Detail'!$H$8:$H$400,'Unit Detail'!$D$8:$D$400,'Building Detail'!$B170,'Unit Detail'!$Z$8:$Z$400,2)</f>
        <v>0</v>
      </c>
      <c r="R170" s="185">
        <f>SUMIF('Unit Detail'!$D$8:$D$400,$B170,'Unit Detail'!$H$8:$H$400)</f>
        <v>0</v>
      </c>
      <c r="S170" s="184">
        <f t="shared" si="21"/>
        <v>0</v>
      </c>
      <c r="T170" s="159" t="str">
        <f t="shared" si="20"/>
        <v/>
      </c>
      <c r="U170" s="162">
        <f>COUNTIFS('Unit Detail'!$Z$8:$Z$400,"1",'Unit Detail'!$D$8:$D$400,'Building Detail'!$B170)</f>
        <v>0</v>
      </c>
      <c r="V170" s="163">
        <f>COUNTIFS('Unit Detail'!$Z$8:$Z$400,"3",'Unit Detail'!$D$8:$D$400,'Building Detail'!$B170)</f>
        <v>0</v>
      </c>
      <c r="W170" s="163">
        <f>COUNTIFS('Unit Detail'!$Z$8:$Z$400,"2",'Unit Detail'!$D$8:$D$400,'Building Detail'!$B170)</f>
        <v>0</v>
      </c>
      <c r="X170" s="176">
        <f t="shared" si="22"/>
        <v>0</v>
      </c>
      <c r="Y170" s="159" t="str">
        <f t="shared" si="19"/>
        <v/>
      </c>
      <c r="Z170" s="338" t="str">
        <f t="shared" si="18"/>
        <v/>
      </c>
      <c r="AB170"/>
      <c r="AC170" s="14"/>
    </row>
    <row r="171" spans="2:29" x14ac:dyDescent="0.25">
      <c r="B171" s="334"/>
      <c r="C171" s="396"/>
      <c r="D171" s="396"/>
      <c r="E171" s="396"/>
      <c r="F171" s="396"/>
      <c r="G171" s="396"/>
      <c r="H171" s="227"/>
      <c r="I171" s="227"/>
      <c r="J171" s="227"/>
      <c r="K171" s="227"/>
      <c r="L171" s="227"/>
      <c r="M171" s="230"/>
      <c r="N171" s="231"/>
      <c r="O171" s="157">
        <f>SUMIFS('Unit Detail'!$H$8:$H$400,'Unit Detail'!$D$8:$D$400,'Building Detail'!$B171,'Unit Detail'!$Z$8:$Z$400,1)</f>
        <v>0</v>
      </c>
      <c r="P171" s="125">
        <f>SUMIFS('Unit Detail'!$H$8:$H$400,'Unit Detail'!$D$8:$D$400,'Building Detail'!$B171,'Unit Detail'!$Z$8:$Z$400,3)</f>
        <v>0</v>
      </c>
      <c r="Q171" s="180">
        <f>SUMIFS('Unit Detail'!$H$8:$H$400,'Unit Detail'!$D$8:$D$400,'Building Detail'!$B171,'Unit Detail'!$Z$8:$Z$400,2)</f>
        <v>0</v>
      </c>
      <c r="R171" s="185">
        <f>SUMIF('Unit Detail'!$D$8:$D$400,$B171,'Unit Detail'!$H$8:$H$400)</f>
        <v>0</v>
      </c>
      <c r="S171" s="184">
        <f t="shared" si="21"/>
        <v>0</v>
      </c>
      <c r="T171" s="159" t="str">
        <f t="shared" si="20"/>
        <v/>
      </c>
      <c r="U171" s="162">
        <f>COUNTIFS('Unit Detail'!$Z$8:$Z$400,"1",'Unit Detail'!$D$8:$D$400,'Building Detail'!$B171)</f>
        <v>0</v>
      </c>
      <c r="V171" s="163">
        <f>COUNTIFS('Unit Detail'!$Z$8:$Z$400,"3",'Unit Detail'!$D$8:$D$400,'Building Detail'!$B171)</f>
        <v>0</v>
      </c>
      <c r="W171" s="163">
        <f>COUNTIFS('Unit Detail'!$Z$8:$Z$400,"2",'Unit Detail'!$D$8:$D$400,'Building Detail'!$B171)</f>
        <v>0</v>
      </c>
      <c r="X171" s="176">
        <f t="shared" si="22"/>
        <v>0</v>
      </c>
      <c r="Y171" s="159" t="str">
        <f t="shared" si="19"/>
        <v/>
      </c>
      <c r="Z171" s="338" t="str">
        <f t="shared" si="18"/>
        <v/>
      </c>
      <c r="AB171"/>
      <c r="AC171" s="14"/>
    </row>
    <row r="172" spans="2:29" x14ac:dyDescent="0.25">
      <c r="B172" s="334"/>
      <c r="C172" s="396"/>
      <c r="D172" s="396"/>
      <c r="E172" s="396"/>
      <c r="F172" s="396"/>
      <c r="G172" s="396"/>
      <c r="H172" s="227"/>
      <c r="I172" s="227"/>
      <c r="J172" s="227"/>
      <c r="K172" s="227"/>
      <c r="L172" s="227"/>
      <c r="M172" s="230"/>
      <c r="N172" s="231"/>
      <c r="O172" s="157">
        <f>SUMIFS('Unit Detail'!$H$8:$H$400,'Unit Detail'!$D$8:$D$400,'Building Detail'!$B172,'Unit Detail'!$Z$8:$Z$400,1)</f>
        <v>0</v>
      </c>
      <c r="P172" s="125">
        <f>SUMIFS('Unit Detail'!$H$8:$H$400,'Unit Detail'!$D$8:$D$400,'Building Detail'!$B172,'Unit Detail'!$Z$8:$Z$400,3)</f>
        <v>0</v>
      </c>
      <c r="Q172" s="180">
        <f>SUMIFS('Unit Detail'!$H$8:$H$400,'Unit Detail'!$D$8:$D$400,'Building Detail'!$B172,'Unit Detail'!$Z$8:$Z$400,2)</f>
        <v>0</v>
      </c>
      <c r="R172" s="185">
        <f>SUMIF('Unit Detail'!$D$8:$D$400,$B172,'Unit Detail'!$H$8:$H$400)</f>
        <v>0</v>
      </c>
      <c r="S172" s="184">
        <f t="shared" si="21"/>
        <v>0</v>
      </c>
      <c r="T172" s="159" t="str">
        <f t="shared" si="20"/>
        <v/>
      </c>
      <c r="U172" s="162">
        <f>COUNTIFS('Unit Detail'!$Z$8:$Z$400,"1",'Unit Detail'!$D$8:$D$400,'Building Detail'!$B172)</f>
        <v>0</v>
      </c>
      <c r="V172" s="163">
        <f>COUNTIFS('Unit Detail'!$Z$8:$Z$400,"3",'Unit Detail'!$D$8:$D$400,'Building Detail'!$B172)</f>
        <v>0</v>
      </c>
      <c r="W172" s="163">
        <f>COUNTIFS('Unit Detail'!$Z$8:$Z$400,"2",'Unit Detail'!$D$8:$D$400,'Building Detail'!$B172)</f>
        <v>0</v>
      </c>
      <c r="X172" s="176">
        <f t="shared" si="22"/>
        <v>0</v>
      </c>
      <c r="Y172" s="159" t="str">
        <f t="shared" si="19"/>
        <v/>
      </c>
      <c r="Z172" s="338" t="str">
        <f t="shared" si="18"/>
        <v/>
      </c>
      <c r="AB172"/>
      <c r="AC172" s="14"/>
    </row>
    <row r="173" spans="2:29" x14ac:dyDescent="0.25">
      <c r="B173" s="334"/>
      <c r="C173" s="396"/>
      <c r="D173" s="396"/>
      <c r="E173" s="396"/>
      <c r="F173" s="396"/>
      <c r="G173" s="396"/>
      <c r="H173" s="227"/>
      <c r="I173" s="227"/>
      <c r="J173" s="227"/>
      <c r="K173" s="227"/>
      <c r="L173" s="227"/>
      <c r="M173" s="230"/>
      <c r="N173" s="231"/>
      <c r="O173" s="157">
        <f>SUMIFS('Unit Detail'!$H$8:$H$400,'Unit Detail'!$D$8:$D$400,'Building Detail'!$B173,'Unit Detail'!$Z$8:$Z$400,1)</f>
        <v>0</v>
      </c>
      <c r="P173" s="125">
        <f>SUMIFS('Unit Detail'!$H$8:$H$400,'Unit Detail'!$D$8:$D$400,'Building Detail'!$B173,'Unit Detail'!$Z$8:$Z$400,3)</f>
        <v>0</v>
      </c>
      <c r="Q173" s="180">
        <f>SUMIFS('Unit Detail'!$H$8:$H$400,'Unit Detail'!$D$8:$D$400,'Building Detail'!$B173,'Unit Detail'!$Z$8:$Z$400,2)</f>
        <v>0</v>
      </c>
      <c r="R173" s="185">
        <f>SUMIF('Unit Detail'!$D$8:$D$400,$B173,'Unit Detail'!$H$8:$H$400)</f>
        <v>0</v>
      </c>
      <c r="S173" s="184">
        <f t="shared" si="21"/>
        <v>0</v>
      </c>
      <c r="T173" s="159" t="str">
        <f t="shared" si="20"/>
        <v/>
      </c>
      <c r="U173" s="162">
        <f>COUNTIFS('Unit Detail'!$Z$8:$Z$400,"1",'Unit Detail'!$D$8:$D$400,'Building Detail'!$B173)</f>
        <v>0</v>
      </c>
      <c r="V173" s="163">
        <f>COUNTIFS('Unit Detail'!$Z$8:$Z$400,"3",'Unit Detail'!$D$8:$D$400,'Building Detail'!$B173)</f>
        <v>0</v>
      </c>
      <c r="W173" s="163">
        <f>COUNTIFS('Unit Detail'!$Z$8:$Z$400,"2",'Unit Detail'!$D$8:$D$400,'Building Detail'!$B173)</f>
        <v>0</v>
      </c>
      <c r="X173" s="176">
        <f t="shared" si="22"/>
        <v>0</v>
      </c>
      <c r="Y173" s="159" t="str">
        <f t="shared" si="19"/>
        <v/>
      </c>
      <c r="Z173" s="338" t="str">
        <f t="shared" si="18"/>
        <v/>
      </c>
      <c r="AB173"/>
      <c r="AC173" s="14"/>
    </row>
    <row r="174" spans="2:29" x14ac:dyDescent="0.25">
      <c r="B174" s="334"/>
      <c r="C174" s="396"/>
      <c r="D174" s="396"/>
      <c r="E174" s="396"/>
      <c r="F174" s="396"/>
      <c r="G174" s="396"/>
      <c r="H174" s="227"/>
      <c r="I174" s="227"/>
      <c r="J174" s="227"/>
      <c r="K174" s="227"/>
      <c r="L174" s="227"/>
      <c r="M174" s="230"/>
      <c r="N174" s="231"/>
      <c r="O174" s="157">
        <f>SUMIFS('Unit Detail'!$H$8:$H$400,'Unit Detail'!$D$8:$D$400,'Building Detail'!$B174,'Unit Detail'!$Z$8:$Z$400,1)</f>
        <v>0</v>
      </c>
      <c r="P174" s="125">
        <f>SUMIFS('Unit Detail'!$H$8:$H$400,'Unit Detail'!$D$8:$D$400,'Building Detail'!$B174,'Unit Detail'!$Z$8:$Z$400,3)</f>
        <v>0</v>
      </c>
      <c r="Q174" s="180">
        <f>SUMIFS('Unit Detail'!$H$8:$H$400,'Unit Detail'!$D$8:$D$400,'Building Detail'!$B174,'Unit Detail'!$Z$8:$Z$400,2)</f>
        <v>0</v>
      </c>
      <c r="R174" s="185">
        <f>SUMIF('Unit Detail'!$D$8:$D$400,$B174,'Unit Detail'!$H$8:$H$400)</f>
        <v>0</v>
      </c>
      <c r="S174" s="184">
        <f t="shared" si="21"/>
        <v>0</v>
      </c>
      <c r="T174" s="159" t="str">
        <f t="shared" si="20"/>
        <v/>
      </c>
      <c r="U174" s="162">
        <f>COUNTIFS('Unit Detail'!$Z$8:$Z$400,"1",'Unit Detail'!$D$8:$D$400,'Building Detail'!$B174)</f>
        <v>0</v>
      </c>
      <c r="V174" s="163">
        <f>COUNTIFS('Unit Detail'!$Z$8:$Z$400,"3",'Unit Detail'!$D$8:$D$400,'Building Detail'!$B174)</f>
        <v>0</v>
      </c>
      <c r="W174" s="163">
        <f>COUNTIFS('Unit Detail'!$Z$8:$Z$400,"2",'Unit Detail'!$D$8:$D$400,'Building Detail'!$B174)</f>
        <v>0</v>
      </c>
      <c r="X174" s="176">
        <f t="shared" si="22"/>
        <v>0</v>
      </c>
      <c r="Y174" s="159" t="str">
        <f t="shared" si="19"/>
        <v/>
      </c>
      <c r="Z174" s="338" t="str">
        <f t="shared" si="18"/>
        <v/>
      </c>
      <c r="AB174"/>
      <c r="AC174" s="14"/>
    </row>
    <row r="175" spans="2:29" x14ac:dyDescent="0.25">
      <c r="B175" s="334"/>
      <c r="C175" s="396"/>
      <c r="D175" s="396"/>
      <c r="E175" s="396"/>
      <c r="F175" s="396"/>
      <c r="G175" s="396"/>
      <c r="H175" s="227"/>
      <c r="I175" s="227"/>
      <c r="J175" s="227"/>
      <c r="K175" s="227"/>
      <c r="L175" s="227"/>
      <c r="M175" s="230"/>
      <c r="N175" s="231"/>
      <c r="O175" s="157">
        <f>SUMIFS('Unit Detail'!$H$8:$H$400,'Unit Detail'!$D$8:$D$400,'Building Detail'!$B175,'Unit Detail'!$Z$8:$Z$400,1)</f>
        <v>0</v>
      </c>
      <c r="P175" s="125">
        <f>SUMIFS('Unit Detail'!$H$8:$H$400,'Unit Detail'!$D$8:$D$400,'Building Detail'!$B175,'Unit Detail'!$Z$8:$Z$400,3)</f>
        <v>0</v>
      </c>
      <c r="Q175" s="180">
        <f>SUMIFS('Unit Detail'!$H$8:$H$400,'Unit Detail'!$D$8:$D$400,'Building Detail'!$B175,'Unit Detail'!$Z$8:$Z$400,2)</f>
        <v>0</v>
      </c>
      <c r="R175" s="185">
        <f>SUMIF('Unit Detail'!$D$8:$D$400,$B175,'Unit Detail'!$H$8:$H$400)</f>
        <v>0</v>
      </c>
      <c r="S175" s="184">
        <f t="shared" si="21"/>
        <v>0</v>
      </c>
      <c r="T175" s="159" t="str">
        <f t="shared" si="20"/>
        <v/>
      </c>
      <c r="U175" s="162">
        <f>COUNTIFS('Unit Detail'!$Z$8:$Z$400,"1",'Unit Detail'!$D$8:$D$400,'Building Detail'!$B175)</f>
        <v>0</v>
      </c>
      <c r="V175" s="163">
        <f>COUNTIFS('Unit Detail'!$Z$8:$Z$400,"3",'Unit Detail'!$D$8:$D$400,'Building Detail'!$B175)</f>
        <v>0</v>
      </c>
      <c r="W175" s="163">
        <f>COUNTIFS('Unit Detail'!$Z$8:$Z$400,"2",'Unit Detail'!$D$8:$D$400,'Building Detail'!$B175)</f>
        <v>0</v>
      </c>
      <c r="X175" s="176">
        <f t="shared" si="22"/>
        <v>0</v>
      </c>
      <c r="Y175" s="159" t="str">
        <f t="shared" si="19"/>
        <v/>
      </c>
      <c r="Z175" s="338" t="str">
        <f t="shared" si="18"/>
        <v/>
      </c>
      <c r="AB175"/>
      <c r="AC175" s="14"/>
    </row>
    <row r="176" spans="2:29" x14ac:dyDescent="0.25">
      <c r="B176" s="334"/>
      <c r="C176" s="396"/>
      <c r="D176" s="396"/>
      <c r="E176" s="396"/>
      <c r="F176" s="396"/>
      <c r="G176" s="396"/>
      <c r="H176" s="227"/>
      <c r="I176" s="227"/>
      <c r="J176" s="227"/>
      <c r="K176" s="227"/>
      <c r="L176" s="227"/>
      <c r="M176" s="230"/>
      <c r="N176" s="231"/>
      <c r="O176" s="157">
        <f>SUMIFS('Unit Detail'!$H$8:$H$400,'Unit Detail'!$D$8:$D$400,'Building Detail'!$B176,'Unit Detail'!$Z$8:$Z$400,1)</f>
        <v>0</v>
      </c>
      <c r="P176" s="125">
        <f>SUMIFS('Unit Detail'!$H$8:$H$400,'Unit Detail'!$D$8:$D$400,'Building Detail'!$B176,'Unit Detail'!$Z$8:$Z$400,3)</f>
        <v>0</v>
      </c>
      <c r="Q176" s="180">
        <f>SUMIFS('Unit Detail'!$H$8:$H$400,'Unit Detail'!$D$8:$D$400,'Building Detail'!$B176,'Unit Detail'!$Z$8:$Z$400,2)</f>
        <v>0</v>
      </c>
      <c r="R176" s="185">
        <f>SUMIF('Unit Detail'!$D$8:$D$400,$B176,'Unit Detail'!$H$8:$H$400)</f>
        <v>0</v>
      </c>
      <c r="S176" s="184">
        <f t="shared" si="21"/>
        <v>0</v>
      </c>
      <c r="T176" s="159" t="str">
        <f t="shared" si="20"/>
        <v/>
      </c>
      <c r="U176" s="162">
        <f>COUNTIFS('Unit Detail'!$Z$8:$Z$400,"1",'Unit Detail'!$D$8:$D$400,'Building Detail'!$B176)</f>
        <v>0</v>
      </c>
      <c r="V176" s="163">
        <f>COUNTIFS('Unit Detail'!$Z$8:$Z$400,"3",'Unit Detail'!$D$8:$D$400,'Building Detail'!$B176)</f>
        <v>0</v>
      </c>
      <c r="W176" s="163">
        <f>COUNTIFS('Unit Detail'!$Z$8:$Z$400,"2",'Unit Detail'!$D$8:$D$400,'Building Detail'!$B176)</f>
        <v>0</v>
      </c>
      <c r="X176" s="176">
        <f t="shared" si="22"/>
        <v>0</v>
      </c>
      <c r="Y176" s="159" t="str">
        <f t="shared" si="19"/>
        <v/>
      </c>
      <c r="Z176" s="338" t="str">
        <f t="shared" si="18"/>
        <v/>
      </c>
      <c r="AB176"/>
      <c r="AC176" s="14"/>
    </row>
    <row r="177" spans="2:29" x14ac:dyDescent="0.25">
      <c r="B177" s="334"/>
      <c r="C177" s="396"/>
      <c r="D177" s="396"/>
      <c r="E177" s="396"/>
      <c r="F177" s="396"/>
      <c r="G177" s="396"/>
      <c r="H177" s="227"/>
      <c r="I177" s="227"/>
      <c r="J177" s="227"/>
      <c r="K177" s="227"/>
      <c r="L177" s="227"/>
      <c r="M177" s="230"/>
      <c r="N177" s="231"/>
      <c r="O177" s="157">
        <f>SUMIFS('Unit Detail'!$H$8:$H$400,'Unit Detail'!$D$8:$D$400,'Building Detail'!$B177,'Unit Detail'!$Z$8:$Z$400,1)</f>
        <v>0</v>
      </c>
      <c r="P177" s="125">
        <f>SUMIFS('Unit Detail'!$H$8:$H$400,'Unit Detail'!$D$8:$D$400,'Building Detail'!$B177,'Unit Detail'!$Z$8:$Z$400,3)</f>
        <v>0</v>
      </c>
      <c r="Q177" s="180">
        <f>SUMIFS('Unit Detail'!$H$8:$H$400,'Unit Detail'!$D$8:$D$400,'Building Detail'!$B177,'Unit Detail'!$Z$8:$Z$400,2)</f>
        <v>0</v>
      </c>
      <c r="R177" s="185">
        <f>SUMIF('Unit Detail'!$D$8:$D$400,$B177,'Unit Detail'!$H$8:$H$400)</f>
        <v>0</v>
      </c>
      <c r="S177" s="184">
        <f t="shared" si="21"/>
        <v>0</v>
      </c>
      <c r="T177" s="159" t="str">
        <f t="shared" si="20"/>
        <v/>
      </c>
      <c r="U177" s="162">
        <f>COUNTIFS('Unit Detail'!$Z$8:$Z$400,"1",'Unit Detail'!$D$8:$D$400,'Building Detail'!$B177)</f>
        <v>0</v>
      </c>
      <c r="V177" s="163">
        <f>COUNTIFS('Unit Detail'!$Z$8:$Z$400,"3",'Unit Detail'!$D$8:$D$400,'Building Detail'!$B177)</f>
        <v>0</v>
      </c>
      <c r="W177" s="163">
        <f>COUNTIFS('Unit Detail'!$Z$8:$Z$400,"2",'Unit Detail'!$D$8:$D$400,'Building Detail'!$B177)</f>
        <v>0</v>
      </c>
      <c r="X177" s="176">
        <f t="shared" si="22"/>
        <v>0</v>
      </c>
      <c r="Y177" s="159" t="str">
        <f t="shared" si="19"/>
        <v/>
      </c>
      <c r="Z177" s="338" t="str">
        <f t="shared" si="18"/>
        <v/>
      </c>
      <c r="AB177"/>
      <c r="AC177" s="14"/>
    </row>
    <row r="178" spans="2:29" x14ac:dyDescent="0.25">
      <c r="B178" s="334"/>
      <c r="C178" s="396"/>
      <c r="D178" s="396"/>
      <c r="E178" s="396"/>
      <c r="F178" s="396"/>
      <c r="G178" s="396"/>
      <c r="H178" s="227"/>
      <c r="I178" s="227"/>
      <c r="J178" s="227"/>
      <c r="K178" s="227"/>
      <c r="L178" s="227"/>
      <c r="M178" s="230"/>
      <c r="N178" s="231"/>
      <c r="O178" s="157">
        <f>SUMIFS('Unit Detail'!$H$8:$H$400,'Unit Detail'!$D$8:$D$400,'Building Detail'!$B178,'Unit Detail'!$Z$8:$Z$400,1)</f>
        <v>0</v>
      </c>
      <c r="P178" s="125">
        <f>SUMIFS('Unit Detail'!$H$8:$H$400,'Unit Detail'!$D$8:$D$400,'Building Detail'!$B178,'Unit Detail'!$Z$8:$Z$400,3)</f>
        <v>0</v>
      </c>
      <c r="Q178" s="180">
        <f>SUMIFS('Unit Detail'!$H$8:$H$400,'Unit Detail'!$D$8:$D$400,'Building Detail'!$B178,'Unit Detail'!$Z$8:$Z$400,2)</f>
        <v>0</v>
      </c>
      <c r="R178" s="185">
        <f>SUMIF('Unit Detail'!$D$8:$D$400,$B178,'Unit Detail'!$H$8:$H$400)</f>
        <v>0</v>
      </c>
      <c r="S178" s="184">
        <f t="shared" si="21"/>
        <v>0</v>
      </c>
      <c r="T178" s="159" t="str">
        <f t="shared" si="20"/>
        <v/>
      </c>
      <c r="U178" s="162">
        <f>COUNTIFS('Unit Detail'!$Z$8:$Z$400,"1",'Unit Detail'!$D$8:$D$400,'Building Detail'!$B178)</f>
        <v>0</v>
      </c>
      <c r="V178" s="163">
        <f>COUNTIFS('Unit Detail'!$Z$8:$Z$400,"3",'Unit Detail'!$D$8:$D$400,'Building Detail'!$B178)</f>
        <v>0</v>
      </c>
      <c r="W178" s="163">
        <f>COUNTIFS('Unit Detail'!$Z$8:$Z$400,"2",'Unit Detail'!$D$8:$D$400,'Building Detail'!$B178)</f>
        <v>0</v>
      </c>
      <c r="X178" s="176">
        <f t="shared" si="22"/>
        <v>0</v>
      </c>
      <c r="Y178" s="159" t="str">
        <f t="shared" si="19"/>
        <v/>
      </c>
      <c r="Z178" s="338" t="str">
        <f t="shared" si="18"/>
        <v/>
      </c>
      <c r="AB178"/>
      <c r="AC178" s="14"/>
    </row>
    <row r="179" spans="2:29" x14ac:dyDescent="0.25">
      <c r="B179" s="334"/>
      <c r="C179" s="396"/>
      <c r="D179" s="396"/>
      <c r="E179" s="396"/>
      <c r="F179" s="396"/>
      <c r="G179" s="396"/>
      <c r="H179" s="227"/>
      <c r="I179" s="227"/>
      <c r="J179" s="227"/>
      <c r="K179" s="227"/>
      <c r="L179" s="227"/>
      <c r="M179" s="230"/>
      <c r="N179" s="231"/>
      <c r="O179" s="157">
        <f>SUMIFS('Unit Detail'!$H$8:$H$400,'Unit Detail'!$D$8:$D$400,'Building Detail'!$B179,'Unit Detail'!$Z$8:$Z$400,1)</f>
        <v>0</v>
      </c>
      <c r="P179" s="125">
        <f>SUMIFS('Unit Detail'!$H$8:$H$400,'Unit Detail'!$D$8:$D$400,'Building Detail'!$B179,'Unit Detail'!$Z$8:$Z$400,3)</f>
        <v>0</v>
      </c>
      <c r="Q179" s="180">
        <f>SUMIFS('Unit Detail'!$H$8:$H$400,'Unit Detail'!$D$8:$D$400,'Building Detail'!$B179,'Unit Detail'!$Z$8:$Z$400,2)</f>
        <v>0</v>
      </c>
      <c r="R179" s="185">
        <f>SUMIF('Unit Detail'!$D$8:$D$400,$B179,'Unit Detail'!$H$8:$H$400)</f>
        <v>0</v>
      </c>
      <c r="S179" s="184">
        <f t="shared" si="21"/>
        <v>0</v>
      </c>
      <c r="T179" s="159" t="str">
        <f t="shared" si="20"/>
        <v/>
      </c>
      <c r="U179" s="162">
        <f>COUNTIFS('Unit Detail'!$Z$8:$Z$400,"1",'Unit Detail'!$D$8:$D$400,'Building Detail'!$B179)</f>
        <v>0</v>
      </c>
      <c r="V179" s="163">
        <f>COUNTIFS('Unit Detail'!$Z$8:$Z$400,"3",'Unit Detail'!$D$8:$D$400,'Building Detail'!$B179)</f>
        <v>0</v>
      </c>
      <c r="W179" s="163">
        <f>COUNTIFS('Unit Detail'!$Z$8:$Z$400,"2",'Unit Detail'!$D$8:$D$400,'Building Detail'!$B179)</f>
        <v>0</v>
      </c>
      <c r="X179" s="176">
        <f t="shared" si="22"/>
        <v>0</v>
      </c>
      <c r="Y179" s="159" t="str">
        <f t="shared" si="19"/>
        <v/>
      </c>
      <c r="Z179" s="338" t="str">
        <f t="shared" si="18"/>
        <v/>
      </c>
      <c r="AB179"/>
      <c r="AC179" s="14"/>
    </row>
    <row r="180" spans="2:29" x14ac:dyDescent="0.25">
      <c r="B180" s="334"/>
      <c r="C180" s="396"/>
      <c r="D180" s="396"/>
      <c r="E180" s="396"/>
      <c r="F180" s="396"/>
      <c r="G180" s="396"/>
      <c r="H180" s="227"/>
      <c r="I180" s="227"/>
      <c r="J180" s="227"/>
      <c r="K180" s="227"/>
      <c r="L180" s="227"/>
      <c r="M180" s="230"/>
      <c r="N180" s="231"/>
      <c r="O180" s="157">
        <f>SUMIFS('Unit Detail'!$H$8:$H$400,'Unit Detail'!$D$8:$D$400,'Building Detail'!$B180,'Unit Detail'!$Z$8:$Z$400,1)</f>
        <v>0</v>
      </c>
      <c r="P180" s="125">
        <f>SUMIFS('Unit Detail'!$H$8:$H$400,'Unit Detail'!$D$8:$D$400,'Building Detail'!$B180,'Unit Detail'!$Z$8:$Z$400,3)</f>
        <v>0</v>
      </c>
      <c r="Q180" s="180">
        <f>SUMIFS('Unit Detail'!$H$8:$H$400,'Unit Detail'!$D$8:$D$400,'Building Detail'!$B180,'Unit Detail'!$Z$8:$Z$400,2)</f>
        <v>0</v>
      </c>
      <c r="R180" s="185">
        <f>SUMIF('Unit Detail'!$D$8:$D$400,$B180,'Unit Detail'!$H$8:$H$400)</f>
        <v>0</v>
      </c>
      <c r="S180" s="184">
        <f t="shared" si="21"/>
        <v>0</v>
      </c>
      <c r="T180" s="159" t="str">
        <f t="shared" si="20"/>
        <v/>
      </c>
      <c r="U180" s="162">
        <f>COUNTIFS('Unit Detail'!$Z$8:$Z$400,"1",'Unit Detail'!$D$8:$D$400,'Building Detail'!$B180)</f>
        <v>0</v>
      </c>
      <c r="V180" s="163">
        <f>COUNTIFS('Unit Detail'!$Z$8:$Z$400,"3",'Unit Detail'!$D$8:$D$400,'Building Detail'!$B180)</f>
        <v>0</v>
      </c>
      <c r="W180" s="163">
        <f>COUNTIFS('Unit Detail'!$Z$8:$Z$400,"2",'Unit Detail'!$D$8:$D$400,'Building Detail'!$B180)</f>
        <v>0</v>
      </c>
      <c r="X180" s="176">
        <f t="shared" si="22"/>
        <v>0</v>
      </c>
      <c r="Y180" s="159" t="str">
        <f t="shared" si="19"/>
        <v/>
      </c>
      <c r="Z180" s="338" t="str">
        <f t="shared" si="18"/>
        <v/>
      </c>
      <c r="AB180"/>
      <c r="AC180" s="14"/>
    </row>
    <row r="181" spans="2:29" x14ac:dyDescent="0.25">
      <c r="B181" s="334"/>
      <c r="C181" s="396"/>
      <c r="D181" s="396"/>
      <c r="E181" s="396"/>
      <c r="F181" s="396"/>
      <c r="G181" s="396"/>
      <c r="H181" s="227"/>
      <c r="I181" s="227"/>
      <c r="J181" s="227"/>
      <c r="K181" s="227"/>
      <c r="L181" s="227"/>
      <c r="M181" s="230"/>
      <c r="N181" s="231"/>
      <c r="O181" s="157">
        <f>SUMIFS('Unit Detail'!$H$8:$H$400,'Unit Detail'!$D$8:$D$400,'Building Detail'!$B181,'Unit Detail'!$Z$8:$Z$400,1)</f>
        <v>0</v>
      </c>
      <c r="P181" s="125">
        <f>SUMIFS('Unit Detail'!$H$8:$H$400,'Unit Detail'!$D$8:$D$400,'Building Detail'!$B181,'Unit Detail'!$Z$8:$Z$400,3)</f>
        <v>0</v>
      </c>
      <c r="Q181" s="180">
        <f>SUMIFS('Unit Detail'!$H$8:$H$400,'Unit Detail'!$D$8:$D$400,'Building Detail'!$B181,'Unit Detail'!$Z$8:$Z$400,2)</f>
        <v>0</v>
      </c>
      <c r="R181" s="185">
        <f>SUMIF('Unit Detail'!$D$8:$D$400,$B181,'Unit Detail'!$H$8:$H$400)</f>
        <v>0</v>
      </c>
      <c r="S181" s="184">
        <f t="shared" si="21"/>
        <v>0</v>
      </c>
      <c r="T181" s="159" t="str">
        <f t="shared" si="20"/>
        <v/>
      </c>
      <c r="U181" s="162">
        <f>COUNTIFS('Unit Detail'!$Z$8:$Z$400,"1",'Unit Detail'!$D$8:$D$400,'Building Detail'!$B181)</f>
        <v>0</v>
      </c>
      <c r="V181" s="163">
        <f>COUNTIFS('Unit Detail'!$Z$8:$Z$400,"3",'Unit Detail'!$D$8:$D$400,'Building Detail'!$B181)</f>
        <v>0</v>
      </c>
      <c r="W181" s="163">
        <f>COUNTIFS('Unit Detail'!$Z$8:$Z$400,"2",'Unit Detail'!$D$8:$D$400,'Building Detail'!$B181)</f>
        <v>0</v>
      </c>
      <c r="X181" s="176">
        <f t="shared" si="22"/>
        <v>0</v>
      </c>
      <c r="Y181" s="159" t="str">
        <f t="shared" si="19"/>
        <v/>
      </c>
      <c r="Z181" s="338" t="str">
        <f t="shared" si="18"/>
        <v/>
      </c>
      <c r="AB181"/>
      <c r="AC181" s="14"/>
    </row>
    <row r="182" spans="2:29" x14ac:dyDescent="0.25">
      <c r="B182" s="334"/>
      <c r="C182" s="396"/>
      <c r="D182" s="396"/>
      <c r="E182" s="396"/>
      <c r="F182" s="396"/>
      <c r="G182" s="396"/>
      <c r="H182" s="227"/>
      <c r="I182" s="227"/>
      <c r="J182" s="227"/>
      <c r="K182" s="227"/>
      <c r="L182" s="227"/>
      <c r="M182" s="230"/>
      <c r="N182" s="231"/>
      <c r="O182" s="157">
        <f>SUMIFS('Unit Detail'!$H$8:$H$400,'Unit Detail'!$D$8:$D$400,'Building Detail'!$B182,'Unit Detail'!$Z$8:$Z$400,1)</f>
        <v>0</v>
      </c>
      <c r="P182" s="125">
        <f>SUMIFS('Unit Detail'!$H$8:$H$400,'Unit Detail'!$D$8:$D$400,'Building Detail'!$B182,'Unit Detail'!$Z$8:$Z$400,3)</f>
        <v>0</v>
      </c>
      <c r="Q182" s="180">
        <f>SUMIFS('Unit Detail'!$H$8:$H$400,'Unit Detail'!$D$8:$D$400,'Building Detail'!$B182,'Unit Detail'!$Z$8:$Z$400,2)</f>
        <v>0</v>
      </c>
      <c r="R182" s="185">
        <f>SUMIF('Unit Detail'!$D$8:$D$400,$B182,'Unit Detail'!$H$8:$H$400)</f>
        <v>0</v>
      </c>
      <c r="S182" s="184">
        <f t="shared" si="21"/>
        <v>0</v>
      </c>
      <c r="T182" s="159" t="str">
        <f t="shared" si="20"/>
        <v/>
      </c>
      <c r="U182" s="162">
        <f>COUNTIFS('Unit Detail'!$Z$8:$Z$400,"1",'Unit Detail'!$D$8:$D$400,'Building Detail'!$B182)</f>
        <v>0</v>
      </c>
      <c r="V182" s="163">
        <f>COUNTIFS('Unit Detail'!$Z$8:$Z$400,"3",'Unit Detail'!$D$8:$D$400,'Building Detail'!$B182)</f>
        <v>0</v>
      </c>
      <c r="W182" s="163">
        <f>COUNTIFS('Unit Detail'!$Z$8:$Z$400,"2",'Unit Detail'!$D$8:$D$400,'Building Detail'!$B182)</f>
        <v>0</v>
      </c>
      <c r="X182" s="176">
        <f t="shared" si="22"/>
        <v>0</v>
      </c>
      <c r="Y182" s="159" t="str">
        <f t="shared" si="19"/>
        <v/>
      </c>
      <c r="Z182" s="338" t="str">
        <f t="shared" si="18"/>
        <v/>
      </c>
      <c r="AB182"/>
      <c r="AC182" s="14"/>
    </row>
    <row r="183" spans="2:29" x14ac:dyDescent="0.25">
      <c r="B183" s="334"/>
      <c r="C183" s="396"/>
      <c r="D183" s="396"/>
      <c r="E183" s="396"/>
      <c r="F183" s="396"/>
      <c r="G183" s="396"/>
      <c r="H183" s="227"/>
      <c r="I183" s="227"/>
      <c r="J183" s="227"/>
      <c r="K183" s="227"/>
      <c r="L183" s="227"/>
      <c r="M183" s="230"/>
      <c r="N183" s="231"/>
      <c r="O183" s="157">
        <f>SUMIFS('Unit Detail'!$H$8:$H$400,'Unit Detail'!$D$8:$D$400,'Building Detail'!$B183,'Unit Detail'!$Z$8:$Z$400,1)</f>
        <v>0</v>
      </c>
      <c r="P183" s="125">
        <f>SUMIFS('Unit Detail'!$H$8:$H$400,'Unit Detail'!$D$8:$D$400,'Building Detail'!$B183,'Unit Detail'!$Z$8:$Z$400,3)</f>
        <v>0</v>
      </c>
      <c r="Q183" s="180">
        <f>SUMIFS('Unit Detail'!$H$8:$H$400,'Unit Detail'!$D$8:$D$400,'Building Detail'!$B183,'Unit Detail'!$Z$8:$Z$400,2)</f>
        <v>0</v>
      </c>
      <c r="R183" s="185">
        <f>SUMIF('Unit Detail'!$D$8:$D$400,$B183,'Unit Detail'!$H$8:$H$400)</f>
        <v>0</v>
      </c>
      <c r="S183" s="184">
        <f t="shared" si="21"/>
        <v>0</v>
      </c>
      <c r="T183" s="159" t="str">
        <f t="shared" si="20"/>
        <v/>
      </c>
      <c r="U183" s="162">
        <f>COUNTIFS('Unit Detail'!$Z$8:$Z$400,"1",'Unit Detail'!$D$8:$D$400,'Building Detail'!$B183)</f>
        <v>0</v>
      </c>
      <c r="V183" s="163">
        <f>COUNTIFS('Unit Detail'!$Z$8:$Z$400,"3",'Unit Detail'!$D$8:$D$400,'Building Detail'!$B183)</f>
        <v>0</v>
      </c>
      <c r="W183" s="163">
        <f>COUNTIFS('Unit Detail'!$Z$8:$Z$400,"2",'Unit Detail'!$D$8:$D$400,'Building Detail'!$B183)</f>
        <v>0</v>
      </c>
      <c r="X183" s="176">
        <f t="shared" si="22"/>
        <v>0</v>
      </c>
      <c r="Y183" s="159" t="str">
        <f t="shared" si="19"/>
        <v/>
      </c>
      <c r="Z183" s="338" t="str">
        <f t="shared" si="18"/>
        <v/>
      </c>
      <c r="AB183"/>
      <c r="AC183" s="14"/>
    </row>
    <row r="184" spans="2:29" x14ac:dyDescent="0.25">
      <c r="B184" s="334"/>
      <c r="C184" s="396"/>
      <c r="D184" s="396"/>
      <c r="E184" s="396"/>
      <c r="F184" s="396"/>
      <c r="G184" s="396"/>
      <c r="H184" s="227"/>
      <c r="I184" s="227"/>
      <c r="J184" s="227"/>
      <c r="K184" s="227"/>
      <c r="L184" s="227"/>
      <c r="M184" s="230"/>
      <c r="N184" s="231"/>
      <c r="O184" s="157">
        <f>SUMIFS('Unit Detail'!$H$8:$H$400,'Unit Detail'!$D$8:$D$400,'Building Detail'!$B184,'Unit Detail'!$Z$8:$Z$400,1)</f>
        <v>0</v>
      </c>
      <c r="P184" s="125">
        <f>SUMIFS('Unit Detail'!$H$8:$H$400,'Unit Detail'!$D$8:$D$400,'Building Detail'!$B184,'Unit Detail'!$Z$8:$Z$400,3)</f>
        <v>0</v>
      </c>
      <c r="Q184" s="180">
        <f>SUMIFS('Unit Detail'!$H$8:$H$400,'Unit Detail'!$D$8:$D$400,'Building Detail'!$B184,'Unit Detail'!$Z$8:$Z$400,2)</f>
        <v>0</v>
      </c>
      <c r="R184" s="185">
        <f>SUMIF('Unit Detail'!$D$8:$D$400,$B184,'Unit Detail'!$H$8:$H$400)</f>
        <v>0</v>
      </c>
      <c r="S184" s="184">
        <f t="shared" si="21"/>
        <v>0</v>
      </c>
      <c r="T184" s="159" t="str">
        <f t="shared" si="20"/>
        <v/>
      </c>
      <c r="U184" s="162">
        <f>COUNTIFS('Unit Detail'!$Z$8:$Z$400,"1",'Unit Detail'!$D$8:$D$400,'Building Detail'!$B184)</f>
        <v>0</v>
      </c>
      <c r="V184" s="163">
        <f>COUNTIFS('Unit Detail'!$Z$8:$Z$400,"3",'Unit Detail'!$D$8:$D$400,'Building Detail'!$B184)</f>
        <v>0</v>
      </c>
      <c r="W184" s="163">
        <f>COUNTIFS('Unit Detail'!$Z$8:$Z$400,"2",'Unit Detail'!$D$8:$D$400,'Building Detail'!$B184)</f>
        <v>0</v>
      </c>
      <c r="X184" s="176">
        <f t="shared" si="22"/>
        <v>0</v>
      </c>
      <c r="Y184" s="159" t="str">
        <f t="shared" si="19"/>
        <v/>
      </c>
      <c r="Z184" s="338" t="str">
        <f t="shared" si="18"/>
        <v/>
      </c>
      <c r="AB184"/>
      <c r="AC184" s="14"/>
    </row>
    <row r="185" spans="2:29" x14ac:dyDescent="0.25">
      <c r="B185" s="334"/>
      <c r="C185" s="396"/>
      <c r="D185" s="396"/>
      <c r="E185" s="396"/>
      <c r="F185" s="396"/>
      <c r="G185" s="396"/>
      <c r="H185" s="227"/>
      <c r="I185" s="227"/>
      <c r="J185" s="227"/>
      <c r="K185" s="227"/>
      <c r="L185" s="227"/>
      <c r="M185" s="230"/>
      <c r="N185" s="231"/>
      <c r="O185" s="157">
        <f>SUMIFS('Unit Detail'!$H$8:$H$400,'Unit Detail'!$D$8:$D$400,'Building Detail'!$B185,'Unit Detail'!$Z$8:$Z$400,1)</f>
        <v>0</v>
      </c>
      <c r="P185" s="125">
        <f>SUMIFS('Unit Detail'!$H$8:$H$400,'Unit Detail'!$D$8:$D$400,'Building Detail'!$B185,'Unit Detail'!$Z$8:$Z$400,3)</f>
        <v>0</v>
      </c>
      <c r="Q185" s="180">
        <f>SUMIFS('Unit Detail'!$H$8:$H$400,'Unit Detail'!$D$8:$D$400,'Building Detail'!$B185,'Unit Detail'!$Z$8:$Z$400,2)</f>
        <v>0</v>
      </c>
      <c r="R185" s="185">
        <f>SUMIF('Unit Detail'!$D$8:$D$400,$B185,'Unit Detail'!$H$8:$H$400)</f>
        <v>0</v>
      </c>
      <c r="S185" s="184">
        <f t="shared" si="21"/>
        <v>0</v>
      </c>
      <c r="T185" s="159" t="str">
        <f t="shared" si="20"/>
        <v/>
      </c>
      <c r="U185" s="162">
        <f>COUNTIFS('Unit Detail'!$Z$8:$Z$400,"1",'Unit Detail'!$D$8:$D$400,'Building Detail'!$B185)</f>
        <v>0</v>
      </c>
      <c r="V185" s="163">
        <f>COUNTIFS('Unit Detail'!$Z$8:$Z$400,"3",'Unit Detail'!$D$8:$D$400,'Building Detail'!$B185)</f>
        <v>0</v>
      </c>
      <c r="W185" s="163">
        <f>COUNTIFS('Unit Detail'!$Z$8:$Z$400,"2",'Unit Detail'!$D$8:$D$400,'Building Detail'!$B185)</f>
        <v>0</v>
      </c>
      <c r="X185" s="176">
        <f t="shared" si="22"/>
        <v>0</v>
      </c>
      <c r="Y185" s="159" t="str">
        <f t="shared" si="19"/>
        <v/>
      </c>
      <c r="Z185" s="338" t="str">
        <f t="shared" si="18"/>
        <v/>
      </c>
      <c r="AB185"/>
      <c r="AC185" s="14"/>
    </row>
    <row r="186" spans="2:29" x14ac:dyDescent="0.25">
      <c r="B186" s="334"/>
      <c r="C186" s="396"/>
      <c r="D186" s="396"/>
      <c r="E186" s="396"/>
      <c r="F186" s="396"/>
      <c r="G186" s="396"/>
      <c r="H186" s="227"/>
      <c r="I186" s="227"/>
      <c r="J186" s="227"/>
      <c r="K186" s="227"/>
      <c r="L186" s="227"/>
      <c r="M186" s="230"/>
      <c r="N186" s="231"/>
      <c r="O186" s="157">
        <f>SUMIFS('Unit Detail'!$H$8:$H$400,'Unit Detail'!$D$8:$D$400,'Building Detail'!$B186,'Unit Detail'!$Z$8:$Z$400,1)</f>
        <v>0</v>
      </c>
      <c r="P186" s="125">
        <f>SUMIFS('Unit Detail'!$H$8:$H$400,'Unit Detail'!$D$8:$D$400,'Building Detail'!$B186,'Unit Detail'!$Z$8:$Z$400,3)</f>
        <v>0</v>
      </c>
      <c r="Q186" s="180">
        <f>SUMIFS('Unit Detail'!$H$8:$H$400,'Unit Detail'!$D$8:$D$400,'Building Detail'!$B186,'Unit Detail'!$Z$8:$Z$400,2)</f>
        <v>0</v>
      </c>
      <c r="R186" s="185">
        <f>SUMIF('Unit Detail'!$D$8:$D$400,$B186,'Unit Detail'!$H$8:$H$400)</f>
        <v>0</v>
      </c>
      <c r="S186" s="184">
        <f t="shared" si="21"/>
        <v>0</v>
      </c>
      <c r="T186" s="159" t="str">
        <f t="shared" si="20"/>
        <v/>
      </c>
      <c r="U186" s="162">
        <f>COUNTIFS('Unit Detail'!$Z$8:$Z$400,"1",'Unit Detail'!$D$8:$D$400,'Building Detail'!$B186)</f>
        <v>0</v>
      </c>
      <c r="V186" s="163">
        <f>COUNTIFS('Unit Detail'!$Z$8:$Z$400,"3",'Unit Detail'!$D$8:$D$400,'Building Detail'!$B186)</f>
        <v>0</v>
      </c>
      <c r="W186" s="163">
        <f>COUNTIFS('Unit Detail'!$Z$8:$Z$400,"2",'Unit Detail'!$D$8:$D$400,'Building Detail'!$B186)</f>
        <v>0</v>
      </c>
      <c r="X186" s="176">
        <f t="shared" si="22"/>
        <v>0</v>
      </c>
      <c r="Y186" s="159" t="str">
        <f t="shared" si="19"/>
        <v/>
      </c>
      <c r="Z186" s="338" t="str">
        <f t="shared" si="18"/>
        <v/>
      </c>
      <c r="AB186"/>
      <c r="AC186" s="14"/>
    </row>
    <row r="187" spans="2:29" x14ac:dyDescent="0.25">
      <c r="B187" s="334"/>
      <c r="C187" s="396"/>
      <c r="D187" s="396"/>
      <c r="E187" s="396"/>
      <c r="F187" s="396"/>
      <c r="G187" s="396"/>
      <c r="H187" s="227"/>
      <c r="I187" s="227"/>
      <c r="J187" s="227"/>
      <c r="K187" s="227"/>
      <c r="L187" s="227"/>
      <c r="M187" s="230"/>
      <c r="N187" s="231"/>
      <c r="O187" s="157">
        <f>SUMIFS('Unit Detail'!$H$8:$H$400,'Unit Detail'!$D$8:$D$400,'Building Detail'!$B187,'Unit Detail'!$Z$8:$Z$400,1)</f>
        <v>0</v>
      </c>
      <c r="P187" s="125">
        <f>SUMIFS('Unit Detail'!$H$8:$H$400,'Unit Detail'!$D$8:$D$400,'Building Detail'!$B187,'Unit Detail'!$Z$8:$Z$400,3)</f>
        <v>0</v>
      </c>
      <c r="Q187" s="180">
        <f>SUMIFS('Unit Detail'!$H$8:$H$400,'Unit Detail'!$D$8:$D$400,'Building Detail'!$B187,'Unit Detail'!$Z$8:$Z$400,2)</f>
        <v>0</v>
      </c>
      <c r="R187" s="185">
        <f>SUMIF('Unit Detail'!$D$8:$D$400,$B187,'Unit Detail'!$H$8:$H$400)</f>
        <v>0</v>
      </c>
      <c r="S187" s="184">
        <f t="shared" si="21"/>
        <v>0</v>
      </c>
      <c r="T187" s="159" t="str">
        <f t="shared" si="20"/>
        <v/>
      </c>
      <c r="U187" s="162">
        <f>COUNTIFS('Unit Detail'!$Z$8:$Z$400,"1",'Unit Detail'!$D$8:$D$400,'Building Detail'!$B187)</f>
        <v>0</v>
      </c>
      <c r="V187" s="163">
        <f>COUNTIFS('Unit Detail'!$Z$8:$Z$400,"3",'Unit Detail'!$D$8:$D$400,'Building Detail'!$B187)</f>
        <v>0</v>
      </c>
      <c r="W187" s="163">
        <f>COUNTIFS('Unit Detail'!$Z$8:$Z$400,"2",'Unit Detail'!$D$8:$D$400,'Building Detail'!$B187)</f>
        <v>0</v>
      </c>
      <c r="X187" s="176">
        <f t="shared" si="22"/>
        <v>0</v>
      </c>
      <c r="Y187" s="159" t="str">
        <f t="shared" si="19"/>
        <v/>
      </c>
      <c r="Z187" s="338" t="str">
        <f t="shared" si="18"/>
        <v/>
      </c>
      <c r="AB187"/>
      <c r="AC187" s="14"/>
    </row>
    <row r="188" spans="2:29" x14ac:dyDescent="0.25">
      <c r="B188" s="334"/>
      <c r="C188" s="396"/>
      <c r="D188" s="396"/>
      <c r="E188" s="396"/>
      <c r="F188" s="396"/>
      <c r="G188" s="396"/>
      <c r="H188" s="227"/>
      <c r="I188" s="227"/>
      <c r="J188" s="227"/>
      <c r="K188" s="227"/>
      <c r="L188" s="227"/>
      <c r="M188" s="230"/>
      <c r="N188" s="231"/>
      <c r="O188" s="157">
        <f>SUMIFS('Unit Detail'!$H$8:$H$400,'Unit Detail'!$D$8:$D$400,'Building Detail'!$B188,'Unit Detail'!$Z$8:$Z$400,1)</f>
        <v>0</v>
      </c>
      <c r="P188" s="125">
        <f>SUMIFS('Unit Detail'!$H$8:$H$400,'Unit Detail'!$D$8:$D$400,'Building Detail'!$B188,'Unit Detail'!$Z$8:$Z$400,3)</f>
        <v>0</v>
      </c>
      <c r="Q188" s="180">
        <f>SUMIFS('Unit Detail'!$H$8:$H$400,'Unit Detail'!$D$8:$D$400,'Building Detail'!$B188,'Unit Detail'!$Z$8:$Z$400,2)</f>
        <v>0</v>
      </c>
      <c r="R188" s="185">
        <f>SUMIF('Unit Detail'!$D$8:$D$400,$B188,'Unit Detail'!$H$8:$H$400)</f>
        <v>0</v>
      </c>
      <c r="S188" s="184">
        <f t="shared" si="21"/>
        <v>0</v>
      </c>
      <c r="T188" s="159" t="str">
        <f t="shared" si="20"/>
        <v/>
      </c>
      <c r="U188" s="162">
        <f>COUNTIFS('Unit Detail'!$Z$8:$Z$400,"1",'Unit Detail'!$D$8:$D$400,'Building Detail'!$B188)</f>
        <v>0</v>
      </c>
      <c r="V188" s="163">
        <f>COUNTIFS('Unit Detail'!$Z$8:$Z$400,"3",'Unit Detail'!$D$8:$D$400,'Building Detail'!$B188)</f>
        <v>0</v>
      </c>
      <c r="W188" s="163">
        <f>COUNTIFS('Unit Detail'!$Z$8:$Z$400,"2",'Unit Detail'!$D$8:$D$400,'Building Detail'!$B188)</f>
        <v>0</v>
      </c>
      <c r="X188" s="176">
        <f t="shared" si="22"/>
        <v>0</v>
      </c>
      <c r="Y188" s="159" t="str">
        <f t="shared" si="19"/>
        <v/>
      </c>
      <c r="Z188" s="338" t="str">
        <f t="shared" si="18"/>
        <v/>
      </c>
      <c r="AB188"/>
      <c r="AC188" s="14"/>
    </row>
    <row r="189" spans="2:29" x14ac:dyDescent="0.25">
      <c r="B189" s="334"/>
      <c r="C189" s="396"/>
      <c r="D189" s="396"/>
      <c r="E189" s="396"/>
      <c r="F189" s="396"/>
      <c r="G189" s="396"/>
      <c r="H189" s="227"/>
      <c r="I189" s="227"/>
      <c r="J189" s="227"/>
      <c r="K189" s="227"/>
      <c r="L189" s="227"/>
      <c r="M189" s="230"/>
      <c r="N189" s="231"/>
      <c r="O189" s="157">
        <f>SUMIFS('Unit Detail'!$H$8:$H$400,'Unit Detail'!$D$8:$D$400,'Building Detail'!$B189,'Unit Detail'!$Z$8:$Z$400,1)</f>
        <v>0</v>
      </c>
      <c r="P189" s="125">
        <f>SUMIFS('Unit Detail'!$H$8:$H$400,'Unit Detail'!$D$8:$D$400,'Building Detail'!$B189,'Unit Detail'!$Z$8:$Z$400,3)</f>
        <v>0</v>
      </c>
      <c r="Q189" s="180">
        <f>SUMIFS('Unit Detail'!$H$8:$H$400,'Unit Detail'!$D$8:$D$400,'Building Detail'!$B189,'Unit Detail'!$Z$8:$Z$400,2)</f>
        <v>0</v>
      </c>
      <c r="R189" s="185">
        <f>SUMIF('Unit Detail'!$D$8:$D$400,$B189,'Unit Detail'!$H$8:$H$400)</f>
        <v>0</v>
      </c>
      <c r="S189" s="184">
        <f t="shared" si="21"/>
        <v>0</v>
      </c>
      <c r="T189" s="159" t="str">
        <f t="shared" si="20"/>
        <v/>
      </c>
      <c r="U189" s="162">
        <f>COUNTIFS('Unit Detail'!$Z$8:$Z$400,"1",'Unit Detail'!$D$8:$D$400,'Building Detail'!$B189)</f>
        <v>0</v>
      </c>
      <c r="V189" s="163">
        <f>COUNTIFS('Unit Detail'!$Z$8:$Z$400,"3",'Unit Detail'!$D$8:$D$400,'Building Detail'!$B189)</f>
        <v>0</v>
      </c>
      <c r="W189" s="163">
        <f>COUNTIFS('Unit Detail'!$Z$8:$Z$400,"2",'Unit Detail'!$D$8:$D$400,'Building Detail'!$B189)</f>
        <v>0</v>
      </c>
      <c r="X189" s="176">
        <f t="shared" si="22"/>
        <v>0</v>
      </c>
      <c r="Y189" s="159" t="str">
        <f t="shared" si="19"/>
        <v/>
      </c>
      <c r="Z189" s="338" t="str">
        <f t="shared" si="18"/>
        <v/>
      </c>
      <c r="AB189"/>
      <c r="AC189" s="14"/>
    </row>
    <row r="190" spans="2:29" x14ac:dyDescent="0.25">
      <c r="B190" s="334"/>
      <c r="C190" s="396"/>
      <c r="D190" s="396"/>
      <c r="E190" s="396"/>
      <c r="F190" s="396"/>
      <c r="G190" s="396"/>
      <c r="H190" s="227"/>
      <c r="I190" s="227"/>
      <c r="J190" s="227"/>
      <c r="K190" s="227"/>
      <c r="L190" s="227"/>
      <c r="M190" s="230"/>
      <c r="N190" s="231"/>
      <c r="O190" s="157">
        <f>SUMIFS('Unit Detail'!$H$8:$H$400,'Unit Detail'!$D$8:$D$400,'Building Detail'!$B190,'Unit Detail'!$Z$8:$Z$400,1)</f>
        <v>0</v>
      </c>
      <c r="P190" s="125">
        <f>SUMIFS('Unit Detail'!$H$8:$H$400,'Unit Detail'!$D$8:$D$400,'Building Detail'!$B190,'Unit Detail'!$Z$8:$Z$400,3)</f>
        <v>0</v>
      </c>
      <c r="Q190" s="180">
        <f>SUMIFS('Unit Detail'!$H$8:$H$400,'Unit Detail'!$D$8:$D$400,'Building Detail'!$B190,'Unit Detail'!$Z$8:$Z$400,2)</f>
        <v>0</v>
      </c>
      <c r="R190" s="185">
        <f>SUMIF('Unit Detail'!$D$8:$D$400,$B190,'Unit Detail'!$H$8:$H$400)</f>
        <v>0</v>
      </c>
      <c r="S190" s="184">
        <f t="shared" si="21"/>
        <v>0</v>
      </c>
      <c r="T190" s="159" t="str">
        <f t="shared" si="20"/>
        <v/>
      </c>
      <c r="U190" s="162">
        <f>COUNTIFS('Unit Detail'!$Z$8:$Z$400,"1",'Unit Detail'!$D$8:$D$400,'Building Detail'!$B190)</f>
        <v>0</v>
      </c>
      <c r="V190" s="163">
        <f>COUNTIFS('Unit Detail'!$Z$8:$Z$400,"3",'Unit Detail'!$D$8:$D$400,'Building Detail'!$B190)</f>
        <v>0</v>
      </c>
      <c r="W190" s="163">
        <f>COUNTIFS('Unit Detail'!$Z$8:$Z$400,"2",'Unit Detail'!$D$8:$D$400,'Building Detail'!$B190)</f>
        <v>0</v>
      </c>
      <c r="X190" s="176">
        <f t="shared" si="22"/>
        <v>0</v>
      </c>
      <c r="Y190" s="159" t="str">
        <f t="shared" si="19"/>
        <v/>
      </c>
      <c r="Z190" s="338" t="str">
        <f t="shared" si="18"/>
        <v/>
      </c>
      <c r="AB190"/>
      <c r="AC190" s="14"/>
    </row>
    <row r="191" spans="2:29" x14ac:dyDescent="0.25">
      <c r="B191" s="334"/>
      <c r="C191" s="396"/>
      <c r="D191" s="396"/>
      <c r="E191" s="396"/>
      <c r="F191" s="396"/>
      <c r="G191" s="396"/>
      <c r="H191" s="227"/>
      <c r="I191" s="227"/>
      <c r="J191" s="227"/>
      <c r="K191" s="227"/>
      <c r="L191" s="227"/>
      <c r="M191" s="230"/>
      <c r="N191" s="231"/>
      <c r="O191" s="157">
        <f>SUMIFS('Unit Detail'!$H$8:$H$400,'Unit Detail'!$D$8:$D$400,'Building Detail'!$B191,'Unit Detail'!$Z$8:$Z$400,1)</f>
        <v>0</v>
      </c>
      <c r="P191" s="125">
        <f>SUMIFS('Unit Detail'!$H$8:$H$400,'Unit Detail'!$D$8:$D$400,'Building Detail'!$B191,'Unit Detail'!$Z$8:$Z$400,3)</f>
        <v>0</v>
      </c>
      <c r="Q191" s="180">
        <f>SUMIFS('Unit Detail'!$H$8:$H$400,'Unit Detail'!$D$8:$D$400,'Building Detail'!$B191,'Unit Detail'!$Z$8:$Z$400,2)</f>
        <v>0</v>
      </c>
      <c r="R191" s="185">
        <f>SUMIF('Unit Detail'!$D$8:$D$400,$B191,'Unit Detail'!$H$8:$H$400)</f>
        <v>0</v>
      </c>
      <c r="S191" s="184">
        <f t="shared" si="21"/>
        <v>0</v>
      </c>
      <c r="T191" s="159" t="str">
        <f t="shared" si="20"/>
        <v/>
      </c>
      <c r="U191" s="162">
        <f>COUNTIFS('Unit Detail'!$Z$8:$Z$400,"1",'Unit Detail'!$D$8:$D$400,'Building Detail'!$B191)</f>
        <v>0</v>
      </c>
      <c r="V191" s="163">
        <f>COUNTIFS('Unit Detail'!$Z$8:$Z$400,"3",'Unit Detail'!$D$8:$D$400,'Building Detail'!$B191)</f>
        <v>0</v>
      </c>
      <c r="W191" s="163">
        <f>COUNTIFS('Unit Detail'!$Z$8:$Z$400,"2",'Unit Detail'!$D$8:$D$400,'Building Detail'!$B191)</f>
        <v>0</v>
      </c>
      <c r="X191" s="176">
        <f t="shared" si="22"/>
        <v>0</v>
      </c>
      <c r="Y191" s="159" t="str">
        <f t="shared" si="19"/>
        <v/>
      </c>
      <c r="Z191" s="338" t="str">
        <f t="shared" si="18"/>
        <v/>
      </c>
      <c r="AB191"/>
      <c r="AC191" s="14"/>
    </row>
    <row r="192" spans="2:29" x14ac:dyDescent="0.25">
      <c r="B192" s="334"/>
      <c r="C192" s="396"/>
      <c r="D192" s="396"/>
      <c r="E192" s="396"/>
      <c r="F192" s="396"/>
      <c r="G192" s="396"/>
      <c r="H192" s="227"/>
      <c r="I192" s="227"/>
      <c r="J192" s="227"/>
      <c r="K192" s="227"/>
      <c r="L192" s="227"/>
      <c r="M192" s="230"/>
      <c r="N192" s="231"/>
      <c r="O192" s="157">
        <f>SUMIFS('Unit Detail'!$H$8:$H$400,'Unit Detail'!$D$8:$D$400,'Building Detail'!$B192,'Unit Detail'!$Z$8:$Z$400,1)</f>
        <v>0</v>
      </c>
      <c r="P192" s="125">
        <f>SUMIFS('Unit Detail'!$H$8:$H$400,'Unit Detail'!$D$8:$D$400,'Building Detail'!$B192,'Unit Detail'!$Z$8:$Z$400,3)</f>
        <v>0</v>
      </c>
      <c r="Q192" s="180">
        <f>SUMIFS('Unit Detail'!$H$8:$H$400,'Unit Detail'!$D$8:$D$400,'Building Detail'!$B192,'Unit Detail'!$Z$8:$Z$400,2)</f>
        <v>0</v>
      </c>
      <c r="R192" s="185">
        <f>SUMIF('Unit Detail'!$D$8:$D$400,$B192,'Unit Detail'!$H$8:$H$400)</f>
        <v>0</v>
      </c>
      <c r="S192" s="184">
        <f t="shared" si="21"/>
        <v>0</v>
      </c>
      <c r="T192" s="159" t="str">
        <f t="shared" si="20"/>
        <v/>
      </c>
      <c r="U192" s="162">
        <f>COUNTIFS('Unit Detail'!$Z$8:$Z$400,"1",'Unit Detail'!$D$8:$D$400,'Building Detail'!$B192)</f>
        <v>0</v>
      </c>
      <c r="V192" s="163">
        <f>COUNTIFS('Unit Detail'!$Z$8:$Z$400,"3",'Unit Detail'!$D$8:$D$400,'Building Detail'!$B192)</f>
        <v>0</v>
      </c>
      <c r="W192" s="163">
        <f>COUNTIFS('Unit Detail'!$Z$8:$Z$400,"2",'Unit Detail'!$D$8:$D$400,'Building Detail'!$B192)</f>
        <v>0</v>
      </c>
      <c r="X192" s="176">
        <f t="shared" si="22"/>
        <v>0</v>
      </c>
      <c r="Y192" s="159" t="str">
        <f t="shared" si="19"/>
        <v/>
      </c>
      <c r="Z192" s="338" t="str">
        <f t="shared" si="18"/>
        <v/>
      </c>
      <c r="AB192"/>
      <c r="AC192" s="14"/>
    </row>
    <row r="193" spans="2:29" x14ac:dyDescent="0.25">
      <c r="B193" s="334"/>
      <c r="C193" s="396"/>
      <c r="D193" s="396"/>
      <c r="E193" s="396"/>
      <c r="F193" s="396"/>
      <c r="G193" s="396"/>
      <c r="H193" s="227"/>
      <c r="I193" s="227"/>
      <c r="J193" s="227"/>
      <c r="K193" s="227"/>
      <c r="L193" s="227"/>
      <c r="M193" s="230"/>
      <c r="N193" s="231"/>
      <c r="O193" s="157">
        <f>SUMIFS('Unit Detail'!$H$8:$H$400,'Unit Detail'!$D$8:$D$400,'Building Detail'!$B193,'Unit Detail'!$Z$8:$Z$400,1)</f>
        <v>0</v>
      </c>
      <c r="P193" s="125">
        <f>SUMIFS('Unit Detail'!$H$8:$H$400,'Unit Detail'!$D$8:$D$400,'Building Detail'!$B193,'Unit Detail'!$Z$8:$Z$400,3)</f>
        <v>0</v>
      </c>
      <c r="Q193" s="180">
        <f>SUMIFS('Unit Detail'!$H$8:$H$400,'Unit Detail'!$D$8:$D$400,'Building Detail'!$B193,'Unit Detail'!$Z$8:$Z$400,2)</f>
        <v>0</v>
      </c>
      <c r="R193" s="185">
        <f>SUMIF('Unit Detail'!$D$8:$D$400,$B193,'Unit Detail'!$H$8:$H$400)</f>
        <v>0</v>
      </c>
      <c r="S193" s="184">
        <f t="shared" si="21"/>
        <v>0</v>
      </c>
      <c r="T193" s="159" t="str">
        <f t="shared" si="20"/>
        <v/>
      </c>
      <c r="U193" s="162">
        <f>COUNTIFS('Unit Detail'!$Z$8:$Z$400,"1",'Unit Detail'!$D$8:$D$400,'Building Detail'!$B193)</f>
        <v>0</v>
      </c>
      <c r="V193" s="163">
        <f>COUNTIFS('Unit Detail'!$Z$8:$Z$400,"3",'Unit Detail'!$D$8:$D$400,'Building Detail'!$B193)</f>
        <v>0</v>
      </c>
      <c r="W193" s="163">
        <f>COUNTIFS('Unit Detail'!$Z$8:$Z$400,"2",'Unit Detail'!$D$8:$D$400,'Building Detail'!$B193)</f>
        <v>0</v>
      </c>
      <c r="X193" s="176">
        <f t="shared" si="22"/>
        <v>0</v>
      </c>
      <c r="Y193" s="159" t="str">
        <f t="shared" si="19"/>
        <v/>
      </c>
      <c r="Z193" s="338" t="str">
        <f t="shared" si="18"/>
        <v/>
      </c>
      <c r="AB193"/>
      <c r="AC193" s="14"/>
    </row>
    <row r="194" spans="2:29" x14ac:dyDescent="0.25">
      <c r="B194" s="334"/>
      <c r="C194" s="396"/>
      <c r="D194" s="396"/>
      <c r="E194" s="396"/>
      <c r="F194" s="396"/>
      <c r="G194" s="396"/>
      <c r="H194" s="227"/>
      <c r="I194" s="227"/>
      <c r="J194" s="227"/>
      <c r="K194" s="227"/>
      <c r="L194" s="227"/>
      <c r="M194" s="230"/>
      <c r="N194" s="231"/>
      <c r="O194" s="157">
        <f>SUMIFS('Unit Detail'!$H$8:$H$400,'Unit Detail'!$D$8:$D$400,'Building Detail'!$B194,'Unit Detail'!$Z$8:$Z$400,1)</f>
        <v>0</v>
      </c>
      <c r="P194" s="125">
        <f>SUMIFS('Unit Detail'!$H$8:$H$400,'Unit Detail'!$D$8:$D$400,'Building Detail'!$B194,'Unit Detail'!$Z$8:$Z$400,3)</f>
        <v>0</v>
      </c>
      <c r="Q194" s="180">
        <f>SUMIFS('Unit Detail'!$H$8:$H$400,'Unit Detail'!$D$8:$D$400,'Building Detail'!$B194,'Unit Detail'!$Z$8:$Z$400,2)</f>
        <v>0</v>
      </c>
      <c r="R194" s="185">
        <f>SUMIF('Unit Detail'!$D$8:$D$400,$B194,'Unit Detail'!$H$8:$H$400)</f>
        <v>0</v>
      </c>
      <c r="S194" s="184">
        <f t="shared" si="21"/>
        <v>0</v>
      </c>
      <c r="T194" s="159" t="str">
        <f t="shared" si="20"/>
        <v/>
      </c>
      <c r="U194" s="162">
        <f>COUNTIFS('Unit Detail'!$Z$8:$Z$400,"1",'Unit Detail'!$D$8:$D$400,'Building Detail'!$B194)</f>
        <v>0</v>
      </c>
      <c r="V194" s="163">
        <f>COUNTIFS('Unit Detail'!$Z$8:$Z$400,"3",'Unit Detail'!$D$8:$D$400,'Building Detail'!$B194)</f>
        <v>0</v>
      </c>
      <c r="W194" s="163">
        <f>COUNTIFS('Unit Detail'!$Z$8:$Z$400,"2",'Unit Detail'!$D$8:$D$400,'Building Detail'!$B194)</f>
        <v>0</v>
      </c>
      <c r="X194" s="176">
        <f t="shared" si="22"/>
        <v>0</v>
      </c>
      <c r="Y194" s="159" t="str">
        <f t="shared" si="19"/>
        <v/>
      </c>
      <c r="Z194" s="338" t="str">
        <f t="shared" si="18"/>
        <v/>
      </c>
      <c r="AB194"/>
      <c r="AC194" s="14"/>
    </row>
    <row r="195" spans="2:29" x14ac:dyDescent="0.25">
      <c r="B195" s="334"/>
      <c r="C195" s="396"/>
      <c r="D195" s="396"/>
      <c r="E195" s="396"/>
      <c r="F195" s="396"/>
      <c r="G195" s="396"/>
      <c r="H195" s="227"/>
      <c r="I195" s="227"/>
      <c r="J195" s="227"/>
      <c r="K195" s="227"/>
      <c r="L195" s="227"/>
      <c r="M195" s="230"/>
      <c r="N195" s="231"/>
      <c r="O195" s="157">
        <f>SUMIFS('Unit Detail'!$H$8:$H$400,'Unit Detail'!$D$8:$D$400,'Building Detail'!$B195,'Unit Detail'!$Z$8:$Z$400,1)</f>
        <v>0</v>
      </c>
      <c r="P195" s="125">
        <f>SUMIFS('Unit Detail'!$H$8:$H$400,'Unit Detail'!$D$8:$D$400,'Building Detail'!$B195,'Unit Detail'!$Z$8:$Z$400,3)</f>
        <v>0</v>
      </c>
      <c r="Q195" s="180">
        <f>SUMIFS('Unit Detail'!$H$8:$H$400,'Unit Detail'!$D$8:$D$400,'Building Detail'!$B195,'Unit Detail'!$Z$8:$Z$400,2)</f>
        <v>0</v>
      </c>
      <c r="R195" s="185">
        <f>SUMIF('Unit Detail'!$D$8:$D$400,$B195,'Unit Detail'!$H$8:$H$400)</f>
        <v>0</v>
      </c>
      <c r="S195" s="184">
        <f t="shared" ref="S195:S258" si="23">SUM(M195,N195,R195)</f>
        <v>0</v>
      </c>
      <c r="T195" s="159" t="str">
        <f t="shared" si="20"/>
        <v/>
      </c>
      <c r="U195" s="162">
        <f>COUNTIFS('Unit Detail'!$Z$8:$Z$400,"1",'Unit Detail'!$D$8:$D$400,'Building Detail'!$B195)</f>
        <v>0</v>
      </c>
      <c r="V195" s="163">
        <f>COUNTIFS('Unit Detail'!$Z$8:$Z$400,"3",'Unit Detail'!$D$8:$D$400,'Building Detail'!$B195)</f>
        <v>0</v>
      </c>
      <c r="W195" s="163">
        <f>COUNTIFS('Unit Detail'!$Z$8:$Z$400,"2",'Unit Detail'!$D$8:$D$400,'Building Detail'!$B195)</f>
        <v>0</v>
      </c>
      <c r="X195" s="176">
        <f t="shared" ref="X195:X258" si="24">SUM(U195:W195)</f>
        <v>0</v>
      </c>
      <c r="Y195" s="159" t="str">
        <f t="shared" si="19"/>
        <v/>
      </c>
      <c r="Z195" s="338" t="str">
        <f t="shared" si="18"/>
        <v/>
      </c>
      <c r="AB195"/>
      <c r="AC195" s="14"/>
    </row>
    <row r="196" spans="2:29" x14ac:dyDescent="0.25">
      <c r="B196" s="334"/>
      <c r="C196" s="396"/>
      <c r="D196" s="396"/>
      <c r="E196" s="396"/>
      <c r="F196" s="396"/>
      <c r="G196" s="396"/>
      <c r="H196" s="227"/>
      <c r="I196" s="227"/>
      <c r="J196" s="227"/>
      <c r="K196" s="227"/>
      <c r="L196" s="227"/>
      <c r="M196" s="230"/>
      <c r="N196" s="231"/>
      <c r="O196" s="157">
        <f>SUMIFS('Unit Detail'!$H$8:$H$400,'Unit Detail'!$D$8:$D$400,'Building Detail'!$B196,'Unit Detail'!$Z$8:$Z$400,1)</f>
        <v>0</v>
      </c>
      <c r="P196" s="125">
        <f>SUMIFS('Unit Detail'!$H$8:$H$400,'Unit Detail'!$D$8:$D$400,'Building Detail'!$B196,'Unit Detail'!$Z$8:$Z$400,3)</f>
        <v>0</v>
      </c>
      <c r="Q196" s="180">
        <f>SUMIFS('Unit Detail'!$H$8:$H$400,'Unit Detail'!$D$8:$D$400,'Building Detail'!$B196,'Unit Detail'!$Z$8:$Z$400,2)</f>
        <v>0</v>
      </c>
      <c r="R196" s="185">
        <f>SUMIF('Unit Detail'!$D$8:$D$400,$B196,'Unit Detail'!$H$8:$H$400)</f>
        <v>0</v>
      </c>
      <c r="S196" s="184">
        <f t="shared" si="23"/>
        <v>0</v>
      </c>
      <c r="T196" s="159" t="str">
        <f t="shared" si="20"/>
        <v/>
      </c>
      <c r="U196" s="162">
        <f>COUNTIFS('Unit Detail'!$Z$8:$Z$400,"1",'Unit Detail'!$D$8:$D$400,'Building Detail'!$B196)</f>
        <v>0</v>
      </c>
      <c r="V196" s="163">
        <f>COUNTIFS('Unit Detail'!$Z$8:$Z$400,"3",'Unit Detail'!$D$8:$D$400,'Building Detail'!$B196)</f>
        <v>0</v>
      </c>
      <c r="W196" s="163">
        <f>COUNTIFS('Unit Detail'!$Z$8:$Z$400,"2",'Unit Detail'!$D$8:$D$400,'Building Detail'!$B196)</f>
        <v>0</v>
      </c>
      <c r="X196" s="176">
        <f t="shared" si="24"/>
        <v>0</v>
      </c>
      <c r="Y196" s="159" t="str">
        <f t="shared" si="19"/>
        <v/>
      </c>
      <c r="Z196" s="338" t="str">
        <f t="shared" si="18"/>
        <v/>
      </c>
      <c r="AB196"/>
      <c r="AC196" s="14"/>
    </row>
    <row r="197" spans="2:29" x14ac:dyDescent="0.25">
      <c r="B197" s="334"/>
      <c r="C197" s="396"/>
      <c r="D197" s="396"/>
      <c r="E197" s="396"/>
      <c r="F197" s="396"/>
      <c r="G197" s="396"/>
      <c r="H197" s="227"/>
      <c r="I197" s="227"/>
      <c r="J197" s="227"/>
      <c r="K197" s="227"/>
      <c r="L197" s="227"/>
      <c r="M197" s="230"/>
      <c r="N197" s="231"/>
      <c r="O197" s="157">
        <f>SUMIFS('Unit Detail'!$H$8:$H$400,'Unit Detail'!$D$8:$D$400,'Building Detail'!$B197,'Unit Detail'!$Z$8:$Z$400,1)</f>
        <v>0</v>
      </c>
      <c r="P197" s="125">
        <f>SUMIFS('Unit Detail'!$H$8:$H$400,'Unit Detail'!$D$8:$D$400,'Building Detail'!$B197,'Unit Detail'!$Z$8:$Z$400,3)</f>
        <v>0</v>
      </c>
      <c r="Q197" s="180">
        <f>SUMIFS('Unit Detail'!$H$8:$H$400,'Unit Detail'!$D$8:$D$400,'Building Detail'!$B197,'Unit Detail'!$Z$8:$Z$400,2)</f>
        <v>0</v>
      </c>
      <c r="R197" s="185">
        <f>SUMIF('Unit Detail'!$D$8:$D$400,$B197,'Unit Detail'!$H$8:$H$400)</f>
        <v>0</v>
      </c>
      <c r="S197" s="184">
        <f t="shared" si="23"/>
        <v>0</v>
      </c>
      <c r="T197" s="159" t="str">
        <f t="shared" si="20"/>
        <v/>
      </c>
      <c r="U197" s="162">
        <f>COUNTIFS('Unit Detail'!$Z$8:$Z$400,"1",'Unit Detail'!$D$8:$D$400,'Building Detail'!$B197)</f>
        <v>0</v>
      </c>
      <c r="V197" s="163">
        <f>COUNTIFS('Unit Detail'!$Z$8:$Z$400,"3",'Unit Detail'!$D$8:$D$400,'Building Detail'!$B197)</f>
        <v>0</v>
      </c>
      <c r="W197" s="163">
        <f>COUNTIFS('Unit Detail'!$Z$8:$Z$400,"2",'Unit Detail'!$D$8:$D$400,'Building Detail'!$B197)</f>
        <v>0</v>
      </c>
      <c r="X197" s="176">
        <f t="shared" si="24"/>
        <v>0</v>
      </c>
      <c r="Y197" s="159" t="str">
        <f t="shared" si="19"/>
        <v/>
      </c>
      <c r="Z197" s="338" t="str">
        <f t="shared" si="18"/>
        <v/>
      </c>
      <c r="AB197"/>
      <c r="AC197" s="14"/>
    </row>
    <row r="198" spans="2:29" x14ac:dyDescent="0.25">
      <c r="B198" s="334"/>
      <c r="C198" s="396"/>
      <c r="D198" s="396"/>
      <c r="E198" s="396"/>
      <c r="F198" s="396"/>
      <c r="G198" s="396"/>
      <c r="H198" s="227"/>
      <c r="I198" s="227"/>
      <c r="J198" s="227"/>
      <c r="K198" s="227"/>
      <c r="L198" s="227"/>
      <c r="M198" s="230"/>
      <c r="N198" s="231"/>
      <c r="O198" s="157">
        <f>SUMIFS('Unit Detail'!$H$8:$H$400,'Unit Detail'!$D$8:$D$400,'Building Detail'!$B198,'Unit Detail'!$Z$8:$Z$400,1)</f>
        <v>0</v>
      </c>
      <c r="P198" s="125">
        <f>SUMIFS('Unit Detail'!$H$8:$H$400,'Unit Detail'!$D$8:$D$400,'Building Detail'!$B198,'Unit Detail'!$Z$8:$Z$400,3)</f>
        <v>0</v>
      </c>
      <c r="Q198" s="180">
        <f>SUMIFS('Unit Detail'!$H$8:$H$400,'Unit Detail'!$D$8:$D$400,'Building Detail'!$B198,'Unit Detail'!$Z$8:$Z$400,2)</f>
        <v>0</v>
      </c>
      <c r="R198" s="185">
        <f>SUMIF('Unit Detail'!$D$8:$D$400,$B198,'Unit Detail'!$H$8:$H$400)</f>
        <v>0</v>
      </c>
      <c r="S198" s="184">
        <f t="shared" si="23"/>
        <v>0</v>
      </c>
      <c r="T198" s="159" t="str">
        <f t="shared" si="20"/>
        <v/>
      </c>
      <c r="U198" s="162">
        <f>COUNTIFS('Unit Detail'!$Z$8:$Z$400,"1",'Unit Detail'!$D$8:$D$400,'Building Detail'!$B198)</f>
        <v>0</v>
      </c>
      <c r="V198" s="163">
        <f>COUNTIFS('Unit Detail'!$Z$8:$Z$400,"3",'Unit Detail'!$D$8:$D$400,'Building Detail'!$B198)</f>
        <v>0</v>
      </c>
      <c r="W198" s="163">
        <f>COUNTIFS('Unit Detail'!$Z$8:$Z$400,"2",'Unit Detail'!$D$8:$D$400,'Building Detail'!$B198)</f>
        <v>0</v>
      </c>
      <c r="X198" s="176">
        <f t="shared" si="24"/>
        <v>0</v>
      </c>
      <c r="Y198" s="159" t="str">
        <f t="shared" si="19"/>
        <v/>
      </c>
      <c r="Z198" s="338" t="str">
        <f t="shared" si="18"/>
        <v/>
      </c>
      <c r="AB198"/>
      <c r="AC198" s="14"/>
    </row>
    <row r="199" spans="2:29" x14ac:dyDescent="0.25">
      <c r="B199" s="334"/>
      <c r="C199" s="396"/>
      <c r="D199" s="396"/>
      <c r="E199" s="396"/>
      <c r="F199" s="396"/>
      <c r="G199" s="396"/>
      <c r="H199" s="227"/>
      <c r="I199" s="227"/>
      <c r="J199" s="227"/>
      <c r="K199" s="227"/>
      <c r="L199" s="227"/>
      <c r="M199" s="230"/>
      <c r="N199" s="231"/>
      <c r="O199" s="157">
        <f>SUMIFS('Unit Detail'!$H$8:$H$400,'Unit Detail'!$D$8:$D$400,'Building Detail'!$B199,'Unit Detail'!$Z$8:$Z$400,1)</f>
        <v>0</v>
      </c>
      <c r="P199" s="125">
        <f>SUMIFS('Unit Detail'!$H$8:$H$400,'Unit Detail'!$D$8:$D$400,'Building Detail'!$B199,'Unit Detail'!$Z$8:$Z$400,3)</f>
        <v>0</v>
      </c>
      <c r="Q199" s="180">
        <f>SUMIFS('Unit Detail'!$H$8:$H$400,'Unit Detail'!$D$8:$D$400,'Building Detail'!$B199,'Unit Detail'!$Z$8:$Z$400,2)</f>
        <v>0</v>
      </c>
      <c r="R199" s="185">
        <f>SUMIF('Unit Detail'!$D$8:$D$400,$B199,'Unit Detail'!$H$8:$H$400)</f>
        <v>0</v>
      </c>
      <c r="S199" s="184">
        <f t="shared" si="23"/>
        <v>0</v>
      </c>
      <c r="T199" s="159" t="str">
        <f t="shared" si="20"/>
        <v/>
      </c>
      <c r="U199" s="162">
        <f>COUNTIFS('Unit Detail'!$Z$8:$Z$400,"1",'Unit Detail'!$D$8:$D$400,'Building Detail'!$B199)</f>
        <v>0</v>
      </c>
      <c r="V199" s="163">
        <f>COUNTIFS('Unit Detail'!$Z$8:$Z$400,"3",'Unit Detail'!$D$8:$D$400,'Building Detail'!$B199)</f>
        <v>0</v>
      </c>
      <c r="W199" s="163">
        <f>COUNTIFS('Unit Detail'!$Z$8:$Z$400,"2",'Unit Detail'!$D$8:$D$400,'Building Detail'!$B199)</f>
        <v>0</v>
      </c>
      <c r="X199" s="176">
        <f t="shared" si="24"/>
        <v>0</v>
      </c>
      <c r="Y199" s="159" t="str">
        <f t="shared" si="19"/>
        <v/>
      </c>
      <c r="Z199" s="338" t="str">
        <f t="shared" si="18"/>
        <v/>
      </c>
      <c r="AB199"/>
      <c r="AC199" s="14"/>
    </row>
    <row r="200" spans="2:29" x14ac:dyDescent="0.25">
      <c r="B200" s="334"/>
      <c r="C200" s="396"/>
      <c r="D200" s="396"/>
      <c r="E200" s="396"/>
      <c r="F200" s="396"/>
      <c r="G200" s="396"/>
      <c r="H200" s="227"/>
      <c r="I200" s="227"/>
      <c r="J200" s="227"/>
      <c r="K200" s="227"/>
      <c r="L200" s="227"/>
      <c r="M200" s="230"/>
      <c r="N200" s="231"/>
      <c r="O200" s="157">
        <f>SUMIFS('Unit Detail'!$H$8:$H$400,'Unit Detail'!$D$8:$D$400,'Building Detail'!$B200,'Unit Detail'!$Z$8:$Z$400,1)</f>
        <v>0</v>
      </c>
      <c r="P200" s="125">
        <f>SUMIFS('Unit Detail'!$H$8:$H$400,'Unit Detail'!$D$8:$D$400,'Building Detail'!$B200,'Unit Detail'!$Z$8:$Z$400,3)</f>
        <v>0</v>
      </c>
      <c r="Q200" s="180">
        <f>SUMIFS('Unit Detail'!$H$8:$H$400,'Unit Detail'!$D$8:$D$400,'Building Detail'!$B200,'Unit Detail'!$Z$8:$Z$400,2)</f>
        <v>0</v>
      </c>
      <c r="R200" s="185">
        <f>SUMIF('Unit Detail'!$D$8:$D$400,$B200,'Unit Detail'!$H$8:$H$400)</f>
        <v>0</v>
      </c>
      <c r="S200" s="184">
        <f t="shared" si="23"/>
        <v>0</v>
      </c>
      <c r="T200" s="159" t="str">
        <f t="shared" si="20"/>
        <v/>
      </c>
      <c r="U200" s="162">
        <f>COUNTIFS('Unit Detail'!$Z$8:$Z$400,"1",'Unit Detail'!$D$8:$D$400,'Building Detail'!$B200)</f>
        <v>0</v>
      </c>
      <c r="V200" s="163">
        <f>COUNTIFS('Unit Detail'!$Z$8:$Z$400,"3",'Unit Detail'!$D$8:$D$400,'Building Detail'!$B200)</f>
        <v>0</v>
      </c>
      <c r="W200" s="163">
        <f>COUNTIFS('Unit Detail'!$Z$8:$Z$400,"2",'Unit Detail'!$D$8:$D$400,'Building Detail'!$B200)</f>
        <v>0</v>
      </c>
      <c r="X200" s="176">
        <f t="shared" si="24"/>
        <v>0</v>
      </c>
      <c r="Y200" s="159" t="str">
        <f t="shared" si="19"/>
        <v/>
      </c>
      <c r="Z200" s="338" t="str">
        <f t="shared" si="18"/>
        <v/>
      </c>
      <c r="AB200"/>
      <c r="AC200" s="14"/>
    </row>
    <row r="201" spans="2:29" x14ac:dyDescent="0.25">
      <c r="B201" s="334"/>
      <c r="C201" s="396"/>
      <c r="D201" s="396"/>
      <c r="E201" s="396"/>
      <c r="F201" s="396"/>
      <c r="G201" s="396"/>
      <c r="H201" s="227"/>
      <c r="I201" s="227"/>
      <c r="J201" s="227"/>
      <c r="K201" s="227"/>
      <c r="L201" s="227"/>
      <c r="M201" s="230"/>
      <c r="N201" s="231"/>
      <c r="O201" s="157">
        <f>SUMIFS('Unit Detail'!$H$8:$H$400,'Unit Detail'!$D$8:$D$400,'Building Detail'!$B201,'Unit Detail'!$Z$8:$Z$400,1)</f>
        <v>0</v>
      </c>
      <c r="P201" s="125">
        <f>SUMIFS('Unit Detail'!$H$8:$H$400,'Unit Detail'!$D$8:$D$400,'Building Detail'!$B201,'Unit Detail'!$Z$8:$Z$400,3)</f>
        <v>0</v>
      </c>
      <c r="Q201" s="180">
        <f>SUMIFS('Unit Detail'!$H$8:$H$400,'Unit Detail'!$D$8:$D$400,'Building Detail'!$B201,'Unit Detail'!$Z$8:$Z$400,2)</f>
        <v>0</v>
      </c>
      <c r="R201" s="185">
        <f>SUMIF('Unit Detail'!$D$8:$D$400,$B201,'Unit Detail'!$H$8:$H$400)</f>
        <v>0</v>
      </c>
      <c r="S201" s="184">
        <f t="shared" si="23"/>
        <v>0</v>
      </c>
      <c r="T201" s="159" t="str">
        <f t="shared" si="20"/>
        <v/>
      </c>
      <c r="U201" s="162">
        <f>COUNTIFS('Unit Detail'!$Z$8:$Z$400,"1",'Unit Detail'!$D$8:$D$400,'Building Detail'!$B201)</f>
        <v>0</v>
      </c>
      <c r="V201" s="163">
        <f>COUNTIFS('Unit Detail'!$Z$8:$Z$400,"3",'Unit Detail'!$D$8:$D$400,'Building Detail'!$B201)</f>
        <v>0</v>
      </c>
      <c r="W201" s="163">
        <f>COUNTIFS('Unit Detail'!$Z$8:$Z$400,"2",'Unit Detail'!$D$8:$D$400,'Building Detail'!$B201)</f>
        <v>0</v>
      </c>
      <c r="X201" s="176">
        <f t="shared" si="24"/>
        <v>0</v>
      </c>
      <c r="Y201" s="159" t="str">
        <f t="shared" si="19"/>
        <v/>
      </c>
      <c r="Z201" s="338" t="str">
        <f t="shared" si="18"/>
        <v/>
      </c>
      <c r="AB201"/>
      <c r="AC201" s="14"/>
    </row>
    <row r="202" spans="2:29" x14ac:dyDescent="0.25">
      <c r="B202" s="334"/>
      <c r="C202" s="396"/>
      <c r="D202" s="396"/>
      <c r="E202" s="396"/>
      <c r="F202" s="396"/>
      <c r="G202" s="396"/>
      <c r="H202" s="227"/>
      <c r="I202" s="227"/>
      <c r="J202" s="227"/>
      <c r="K202" s="227"/>
      <c r="L202" s="227"/>
      <c r="M202" s="230"/>
      <c r="N202" s="231"/>
      <c r="O202" s="157">
        <f>SUMIFS('Unit Detail'!$H$8:$H$400,'Unit Detail'!$D$8:$D$400,'Building Detail'!$B202,'Unit Detail'!$Z$8:$Z$400,1)</f>
        <v>0</v>
      </c>
      <c r="P202" s="125">
        <f>SUMIFS('Unit Detail'!$H$8:$H$400,'Unit Detail'!$D$8:$D$400,'Building Detail'!$B202,'Unit Detail'!$Z$8:$Z$400,3)</f>
        <v>0</v>
      </c>
      <c r="Q202" s="180">
        <f>SUMIFS('Unit Detail'!$H$8:$H$400,'Unit Detail'!$D$8:$D$400,'Building Detail'!$B202,'Unit Detail'!$Z$8:$Z$400,2)</f>
        <v>0</v>
      </c>
      <c r="R202" s="185">
        <f>SUMIF('Unit Detail'!$D$8:$D$400,$B202,'Unit Detail'!$H$8:$H$400)</f>
        <v>0</v>
      </c>
      <c r="S202" s="184">
        <f t="shared" si="23"/>
        <v>0</v>
      </c>
      <c r="T202" s="159" t="str">
        <f t="shared" si="20"/>
        <v/>
      </c>
      <c r="U202" s="162">
        <f>COUNTIFS('Unit Detail'!$Z$8:$Z$400,"1",'Unit Detail'!$D$8:$D$400,'Building Detail'!$B202)</f>
        <v>0</v>
      </c>
      <c r="V202" s="163">
        <f>COUNTIFS('Unit Detail'!$Z$8:$Z$400,"3",'Unit Detail'!$D$8:$D$400,'Building Detail'!$B202)</f>
        <v>0</v>
      </c>
      <c r="W202" s="163">
        <f>COUNTIFS('Unit Detail'!$Z$8:$Z$400,"2",'Unit Detail'!$D$8:$D$400,'Building Detail'!$B202)</f>
        <v>0</v>
      </c>
      <c r="X202" s="176">
        <f t="shared" si="24"/>
        <v>0</v>
      </c>
      <c r="Y202" s="159" t="str">
        <f t="shared" si="19"/>
        <v/>
      </c>
      <c r="Z202" s="338" t="str">
        <f t="shared" si="18"/>
        <v/>
      </c>
      <c r="AB202"/>
      <c r="AC202" s="14"/>
    </row>
    <row r="203" spans="2:29" x14ac:dyDescent="0.25">
      <c r="B203" s="334"/>
      <c r="C203" s="396"/>
      <c r="D203" s="396"/>
      <c r="E203" s="396"/>
      <c r="F203" s="396"/>
      <c r="G203" s="396"/>
      <c r="H203" s="227"/>
      <c r="I203" s="227"/>
      <c r="J203" s="227"/>
      <c r="K203" s="227"/>
      <c r="L203" s="227"/>
      <c r="M203" s="230"/>
      <c r="N203" s="231"/>
      <c r="O203" s="157">
        <f>SUMIFS('Unit Detail'!$H$8:$H$400,'Unit Detail'!$D$8:$D$400,'Building Detail'!$B203,'Unit Detail'!$Z$8:$Z$400,1)</f>
        <v>0</v>
      </c>
      <c r="P203" s="125">
        <f>SUMIFS('Unit Detail'!$H$8:$H$400,'Unit Detail'!$D$8:$D$400,'Building Detail'!$B203,'Unit Detail'!$Z$8:$Z$400,3)</f>
        <v>0</v>
      </c>
      <c r="Q203" s="180">
        <f>SUMIFS('Unit Detail'!$H$8:$H$400,'Unit Detail'!$D$8:$D$400,'Building Detail'!$B203,'Unit Detail'!$Z$8:$Z$400,2)</f>
        <v>0</v>
      </c>
      <c r="R203" s="185">
        <f>SUMIF('Unit Detail'!$D$8:$D$400,$B203,'Unit Detail'!$H$8:$H$400)</f>
        <v>0</v>
      </c>
      <c r="S203" s="184">
        <f t="shared" si="23"/>
        <v>0</v>
      </c>
      <c r="T203" s="159" t="str">
        <f t="shared" si="20"/>
        <v/>
      </c>
      <c r="U203" s="162">
        <f>COUNTIFS('Unit Detail'!$Z$8:$Z$400,"1",'Unit Detail'!$D$8:$D$400,'Building Detail'!$B203)</f>
        <v>0</v>
      </c>
      <c r="V203" s="163">
        <f>COUNTIFS('Unit Detail'!$Z$8:$Z$400,"3",'Unit Detail'!$D$8:$D$400,'Building Detail'!$B203)</f>
        <v>0</v>
      </c>
      <c r="W203" s="163">
        <f>COUNTIFS('Unit Detail'!$Z$8:$Z$400,"2",'Unit Detail'!$D$8:$D$400,'Building Detail'!$B203)</f>
        <v>0</v>
      </c>
      <c r="X203" s="176">
        <f t="shared" si="24"/>
        <v>0</v>
      </c>
      <c r="Y203" s="159" t="str">
        <f t="shared" si="19"/>
        <v/>
      </c>
      <c r="Z203" s="338" t="str">
        <f t="shared" si="18"/>
        <v/>
      </c>
      <c r="AB203"/>
      <c r="AC203" s="14"/>
    </row>
    <row r="204" spans="2:29" x14ac:dyDescent="0.25">
      <c r="B204" s="334"/>
      <c r="C204" s="396"/>
      <c r="D204" s="396"/>
      <c r="E204" s="396"/>
      <c r="F204" s="396"/>
      <c r="G204" s="396"/>
      <c r="H204" s="227"/>
      <c r="I204" s="227"/>
      <c r="J204" s="227"/>
      <c r="K204" s="227"/>
      <c r="L204" s="227"/>
      <c r="M204" s="230"/>
      <c r="N204" s="231"/>
      <c r="O204" s="157">
        <f>SUMIFS('Unit Detail'!$H$8:$H$400,'Unit Detail'!$D$8:$D$400,'Building Detail'!$B204,'Unit Detail'!$Z$8:$Z$400,1)</f>
        <v>0</v>
      </c>
      <c r="P204" s="125">
        <f>SUMIFS('Unit Detail'!$H$8:$H$400,'Unit Detail'!$D$8:$D$400,'Building Detail'!$B204,'Unit Detail'!$Z$8:$Z$400,3)</f>
        <v>0</v>
      </c>
      <c r="Q204" s="180">
        <f>SUMIFS('Unit Detail'!$H$8:$H$400,'Unit Detail'!$D$8:$D$400,'Building Detail'!$B204,'Unit Detail'!$Z$8:$Z$400,2)</f>
        <v>0</v>
      </c>
      <c r="R204" s="185">
        <f>SUMIF('Unit Detail'!$D$8:$D$400,$B204,'Unit Detail'!$H$8:$H$400)</f>
        <v>0</v>
      </c>
      <c r="S204" s="184">
        <f t="shared" si="23"/>
        <v>0</v>
      </c>
      <c r="T204" s="159" t="str">
        <f t="shared" si="20"/>
        <v/>
      </c>
      <c r="U204" s="162">
        <f>COUNTIFS('Unit Detail'!$Z$8:$Z$400,"1",'Unit Detail'!$D$8:$D$400,'Building Detail'!$B204)</f>
        <v>0</v>
      </c>
      <c r="V204" s="163">
        <f>COUNTIFS('Unit Detail'!$Z$8:$Z$400,"3",'Unit Detail'!$D$8:$D$400,'Building Detail'!$B204)</f>
        <v>0</v>
      </c>
      <c r="W204" s="163">
        <f>COUNTIFS('Unit Detail'!$Z$8:$Z$400,"2",'Unit Detail'!$D$8:$D$400,'Building Detail'!$B204)</f>
        <v>0</v>
      </c>
      <c r="X204" s="176">
        <f t="shared" si="24"/>
        <v>0</v>
      </c>
      <c r="Y204" s="159" t="str">
        <f t="shared" si="19"/>
        <v/>
      </c>
      <c r="Z204" s="338" t="str">
        <f t="shared" si="18"/>
        <v/>
      </c>
      <c r="AB204"/>
      <c r="AC204" s="14"/>
    </row>
    <row r="205" spans="2:29" x14ac:dyDescent="0.25">
      <c r="B205" s="334"/>
      <c r="C205" s="396"/>
      <c r="D205" s="396"/>
      <c r="E205" s="396"/>
      <c r="F205" s="396"/>
      <c r="G205" s="396"/>
      <c r="H205" s="227"/>
      <c r="I205" s="227"/>
      <c r="J205" s="227"/>
      <c r="K205" s="227"/>
      <c r="L205" s="227"/>
      <c r="M205" s="230"/>
      <c r="N205" s="231"/>
      <c r="O205" s="157">
        <f>SUMIFS('Unit Detail'!$H$8:$H$400,'Unit Detail'!$D$8:$D$400,'Building Detail'!$B205,'Unit Detail'!$Z$8:$Z$400,1)</f>
        <v>0</v>
      </c>
      <c r="P205" s="125">
        <f>SUMIFS('Unit Detail'!$H$8:$H$400,'Unit Detail'!$D$8:$D$400,'Building Detail'!$B205,'Unit Detail'!$Z$8:$Z$400,3)</f>
        <v>0</v>
      </c>
      <c r="Q205" s="180">
        <f>SUMIFS('Unit Detail'!$H$8:$H$400,'Unit Detail'!$D$8:$D$400,'Building Detail'!$B205,'Unit Detail'!$Z$8:$Z$400,2)</f>
        <v>0</v>
      </c>
      <c r="R205" s="185">
        <f>SUMIF('Unit Detail'!$D$8:$D$400,$B205,'Unit Detail'!$H$8:$H$400)</f>
        <v>0</v>
      </c>
      <c r="S205" s="184">
        <f t="shared" si="23"/>
        <v>0</v>
      </c>
      <c r="T205" s="159" t="str">
        <f t="shared" si="20"/>
        <v/>
      </c>
      <c r="U205" s="162">
        <f>COUNTIFS('Unit Detail'!$Z$8:$Z$400,"1",'Unit Detail'!$D$8:$D$400,'Building Detail'!$B205)</f>
        <v>0</v>
      </c>
      <c r="V205" s="163">
        <f>COUNTIFS('Unit Detail'!$Z$8:$Z$400,"3",'Unit Detail'!$D$8:$D$400,'Building Detail'!$B205)</f>
        <v>0</v>
      </c>
      <c r="W205" s="163">
        <f>COUNTIFS('Unit Detail'!$Z$8:$Z$400,"2",'Unit Detail'!$D$8:$D$400,'Building Detail'!$B205)</f>
        <v>0</v>
      </c>
      <c r="X205" s="176">
        <f t="shared" si="24"/>
        <v>0</v>
      </c>
      <c r="Y205" s="159" t="str">
        <f t="shared" si="19"/>
        <v/>
      </c>
      <c r="Z205" s="338" t="str">
        <f t="shared" si="18"/>
        <v/>
      </c>
      <c r="AB205"/>
      <c r="AC205" s="14"/>
    </row>
    <row r="206" spans="2:29" x14ac:dyDescent="0.25">
      <c r="B206" s="334"/>
      <c r="C206" s="396"/>
      <c r="D206" s="396"/>
      <c r="E206" s="396"/>
      <c r="F206" s="396"/>
      <c r="G206" s="396"/>
      <c r="H206" s="227"/>
      <c r="I206" s="227"/>
      <c r="J206" s="227"/>
      <c r="K206" s="227"/>
      <c r="L206" s="227"/>
      <c r="M206" s="230"/>
      <c r="N206" s="231"/>
      <c r="O206" s="157">
        <f>SUMIFS('Unit Detail'!$H$8:$H$400,'Unit Detail'!$D$8:$D$400,'Building Detail'!$B206,'Unit Detail'!$Z$8:$Z$400,1)</f>
        <v>0</v>
      </c>
      <c r="P206" s="125">
        <f>SUMIFS('Unit Detail'!$H$8:$H$400,'Unit Detail'!$D$8:$D$400,'Building Detail'!$B206,'Unit Detail'!$Z$8:$Z$400,3)</f>
        <v>0</v>
      </c>
      <c r="Q206" s="180">
        <f>SUMIFS('Unit Detail'!$H$8:$H$400,'Unit Detail'!$D$8:$D$400,'Building Detail'!$B206,'Unit Detail'!$Z$8:$Z$400,2)</f>
        <v>0</v>
      </c>
      <c r="R206" s="185">
        <f>SUMIF('Unit Detail'!$D$8:$D$400,$B206,'Unit Detail'!$H$8:$H$400)</f>
        <v>0</v>
      </c>
      <c r="S206" s="184">
        <f t="shared" si="23"/>
        <v>0</v>
      </c>
      <c r="T206" s="159" t="str">
        <f t="shared" si="20"/>
        <v/>
      </c>
      <c r="U206" s="162">
        <f>COUNTIFS('Unit Detail'!$Z$8:$Z$400,"1",'Unit Detail'!$D$8:$D$400,'Building Detail'!$B206)</f>
        <v>0</v>
      </c>
      <c r="V206" s="163">
        <f>COUNTIFS('Unit Detail'!$Z$8:$Z$400,"3",'Unit Detail'!$D$8:$D$400,'Building Detail'!$B206)</f>
        <v>0</v>
      </c>
      <c r="W206" s="163">
        <f>COUNTIFS('Unit Detail'!$Z$8:$Z$400,"2",'Unit Detail'!$D$8:$D$400,'Building Detail'!$B206)</f>
        <v>0</v>
      </c>
      <c r="X206" s="176">
        <f t="shared" si="24"/>
        <v>0</v>
      </c>
      <c r="Y206" s="159" t="str">
        <f t="shared" si="19"/>
        <v/>
      </c>
      <c r="Z206" s="338" t="str">
        <f t="shared" si="18"/>
        <v/>
      </c>
      <c r="AB206"/>
      <c r="AC206" s="14"/>
    </row>
    <row r="207" spans="2:29" x14ac:dyDescent="0.25">
      <c r="B207" s="334"/>
      <c r="C207" s="396"/>
      <c r="D207" s="396"/>
      <c r="E207" s="396"/>
      <c r="F207" s="396"/>
      <c r="G207" s="396"/>
      <c r="H207" s="227"/>
      <c r="I207" s="227"/>
      <c r="J207" s="227"/>
      <c r="K207" s="227"/>
      <c r="L207" s="227"/>
      <c r="M207" s="230"/>
      <c r="N207" s="231"/>
      <c r="O207" s="157">
        <f>SUMIFS('Unit Detail'!$H$8:$H$400,'Unit Detail'!$D$8:$D$400,'Building Detail'!$B207,'Unit Detail'!$Z$8:$Z$400,1)</f>
        <v>0</v>
      </c>
      <c r="P207" s="125">
        <f>SUMIFS('Unit Detail'!$H$8:$H$400,'Unit Detail'!$D$8:$D$400,'Building Detail'!$B207,'Unit Detail'!$Z$8:$Z$400,3)</f>
        <v>0</v>
      </c>
      <c r="Q207" s="180">
        <f>SUMIFS('Unit Detail'!$H$8:$H$400,'Unit Detail'!$D$8:$D$400,'Building Detail'!$B207,'Unit Detail'!$Z$8:$Z$400,2)</f>
        <v>0</v>
      </c>
      <c r="R207" s="185">
        <f>SUMIF('Unit Detail'!$D$8:$D$400,$B207,'Unit Detail'!$H$8:$H$400)</f>
        <v>0</v>
      </c>
      <c r="S207" s="184">
        <f t="shared" si="23"/>
        <v>0</v>
      </c>
      <c r="T207" s="159" t="str">
        <f t="shared" si="20"/>
        <v/>
      </c>
      <c r="U207" s="162">
        <f>COUNTIFS('Unit Detail'!$Z$8:$Z$400,"1",'Unit Detail'!$D$8:$D$400,'Building Detail'!$B207)</f>
        <v>0</v>
      </c>
      <c r="V207" s="163">
        <f>COUNTIFS('Unit Detail'!$Z$8:$Z$400,"3",'Unit Detail'!$D$8:$D$400,'Building Detail'!$B207)</f>
        <v>0</v>
      </c>
      <c r="W207" s="163">
        <f>COUNTIFS('Unit Detail'!$Z$8:$Z$400,"2",'Unit Detail'!$D$8:$D$400,'Building Detail'!$B207)</f>
        <v>0</v>
      </c>
      <c r="X207" s="176">
        <f t="shared" si="24"/>
        <v>0</v>
      </c>
      <c r="Y207" s="159" t="str">
        <f t="shared" si="19"/>
        <v/>
      </c>
      <c r="Z207" s="338" t="str">
        <f t="shared" si="18"/>
        <v/>
      </c>
      <c r="AB207"/>
      <c r="AC207" s="14"/>
    </row>
    <row r="208" spans="2:29" x14ac:dyDescent="0.25">
      <c r="B208" s="334"/>
      <c r="C208" s="396"/>
      <c r="D208" s="396"/>
      <c r="E208" s="396"/>
      <c r="F208" s="396"/>
      <c r="G208" s="396"/>
      <c r="H208" s="227"/>
      <c r="I208" s="227"/>
      <c r="J208" s="227"/>
      <c r="K208" s="227"/>
      <c r="L208" s="227"/>
      <c r="M208" s="230"/>
      <c r="N208" s="231"/>
      <c r="O208" s="157">
        <f>SUMIFS('Unit Detail'!$H$8:$H$400,'Unit Detail'!$D$8:$D$400,'Building Detail'!$B208,'Unit Detail'!$Z$8:$Z$400,1)</f>
        <v>0</v>
      </c>
      <c r="P208" s="125">
        <f>SUMIFS('Unit Detail'!$H$8:$H$400,'Unit Detail'!$D$8:$D$400,'Building Detail'!$B208,'Unit Detail'!$Z$8:$Z$400,3)</f>
        <v>0</v>
      </c>
      <c r="Q208" s="180">
        <f>SUMIFS('Unit Detail'!$H$8:$H$400,'Unit Detail'!$D$8:$D$400,'Building Detail'!$B208,'Unit Detail'!$Z$8:$Z$400,2)</f>
        <v>0</v>
      </c>
      <c r="R208" s="185">
        <f>SUMIF('Unit Detail'!$D$8:$D$400,$B208,'Unit Detail'!$H$8:$H$400)</f>
        <v>0</v>
      </c>
      <c r="S208" s="184">
        <f t="shared" si="23"/>
        <v>0</v>
      </c>
      <c r="T208" s="159" t="str">
        <f t="shared" si="20"/>
        <v/>
      </c>
      <c r="U208" s="162">
        <f>COUNTIFS('Unit Detail'!$Z$8:$Z$400,"1",'Unit Detail'!$D$8:$D$400,'Building Detail'!$B208)</f>
        <v>0</v>
      </c>
      <c r="V208" s="163">
        <f>COUNTIFS('Unit Detail'!$Z$8:$Z$400,"3",'Unit Detail'!$D$8:$D$400,'Building Detail'!$B208)</f>
        <v>0</v>
      </c>
      <c r="W208" s="163">
        <f>COUNTIFS('Unit Detail'!$Z$8:$Z$400,"2",'Unit Detail'!$D$8:$D$400,'Building Detail'!$B208)</f>
        <v>0</v>
      </c>
      <c r="X208" s="176">
        <f t="shared" si="24"/>
        <v>0</v>
      </c>
      <c r="Y208" s="159" t="str">
        <f t="shared" si="19"/>
        <v/>
      </c>
      <c r="Z208" s="338" t="str">
        <f t="shared" si="18"/>
        <v/>
      </c>
      <c r="AB208"/>
      <c r="AC208" s="14"/>
    </row>
    <row r="209" spans="2:29" x14ac:dyDescent="0.25">
      <c r="B209" s="334"/>
      <c r="C209" s="396"/>
      <c r="D209" s="396"/>
      <c r="E209" s="396"/>
      <c r="F209" s="396"/>
      <c r="G209" s="396"/>
      <c r="H209" s="227"/>
      <c r="I209" s="227"/>
      <c r="J209" s="227"/>
      <c r="K209" s="227"/>
      <c r="L209" s="227"/>
      <c r="M209" s="230"/>
      <c r="N209" s="231"/>
      <c r="O209" s="157">
        <f>SUMIFS('Unit Detail'!$H$8:$H$400,'Unit Detail'!$D$8:$D$400,'Building Detail'!$B209,'Unit Detail'!$Z$8:$Z$400,1)</f>
        <v>0</v>
      </c>
      <c r="P209" s="125">
        <f>SUMIFS('Unit Detail'!$H$8:$H$400,'Unit Detail'!$D$8:$D$400,'Building Detail'!$B209,'Unit Detail'!$Z$8:$Z$400,3)</f>
        <v>0</v>
      </c>
      <c r="Q209" s="180">
        <f>SUMIFS('Unit Detail'!$H$8:$H$400,'Unit Detail'!$D$8:$D$400,'Building Detail'!$B209,'Unit Detail'!$Z$8:$Z$400,2)</f>
        <v>0</v>
      </c>
      <c r="R209" s="185">
        <f>SUMIF('Unit Detail'!$D$8:$D$400,$B209,'Unit Detail'!$H$8:$H$400)</f>
        <v>0</v>
      </c>
      <c r="S209" s="184">
        <f t="shared" si="23"/>
        <v>0</v>
      </c>
      <c r="T209" s="159" t="str">
        <f t="shared" si="20"/>
        <v/>
      </c>
      <c r="U209" s="162">
        <f>COUNTIFS('Unit Detail'!$Z$8:$Z$400,"1",'Unit Detail'!$D$8:$D$400,'Building Detail'!$B209)</f>
        <v>0</v>
      </c>
      <c r="V209" s="163">
        <f>COUNTIFS('Unit Detail'!$Z$8:$Z$400,"3",'Unit Detail'!$D$8:$D$400,'Building Detail'!$B209)</f>
        <v>0</v>
      </c>
      <c r="W209" s="163">
        <f>COUNTIFS('Unit Detail'!$Z$8:$Z$400,"2",'Unit Detail'!$D$8:$D$400,'Building Detail'!$B209)</f>
        <v>0</v>
      </c>
      <c r="X209" s="176">
        <f t="shared" si="24"/>
        <v>0</v>
      </c>
      <c r="Y209" s="159" t="str">
        <f t="shared" si="19"/>
        <v/>
      </c>
      <c r="Z209" s="338" t="str">
        <f t="shared" si="18"/>
        <v/>
      </c>
      <c r="AB209"/>
      <c r="AC209" s="14"/>
    </row>
    <row r="210" spans="2:29" x14ac:dyDescent="0.25">
      <c r="B210" s="334"/>
      <c r="C210" s="396"/>
      <c r="D210" s="396"/>
      <c r="E210" s="396"/>
      <c r="F210" s="396"/>
      <c r="G210" s="396"/>
      <c r="H210" s="227"/>
      <c r="I210" s="227"/>
      <c r="J210" s="227"/>
      <c r="K210" s="227"/>
      <c r="L210" s="227"/>
      <c r="M210" s="230"/>
      <c r="N210" s="231"/>
      <c r="O210" s="157">
        <f>SUMIFS('Unit Detail'!$H$8:$H$400,'Unit Detail'!$D$8:$D$400,'Building Detail'!$B210,'Unit Detail'!$Z$8:$Z$400,1)</f>
        <v>0</v>
      </c>
      <c r="P210" s="125">
        <f>SUMIFS('Unit Detail'!$H$8:$H$400,'Unit Detail'!$D$8:$D$400,'Building Detail'!$B210,'Unit Detail'!$Z$8:$Z$400,3)</f>
        <v>0</v>
      </c>
      <c r="Q210" s="180">
        <f>SUMIFS('Unit Detail'!$H$8:$H$400,'Unit Detail'!$D$8:$D$400,'Building Detail'!$B210,'Unit Detail'!$Z$8:$Z$400,2)</f>
        <v>0</v>
      </c>
      <c r="R210" s="185">
        <f>SUMIF('Unit Detail'!$D$8:$D$400,$B210,'Unit Detail'!$H$8:$H$400)</f>
        <v>0</v>
      </c>
      <c r="S210" s="184">
        <f t="shared" si="23"/>
        <v>0</v>
      </c>
      <c r="T210" s="159" t="str">
        <f t="shared" si="20"/>
        <v/>
      </c>
      <c r="U210" s="162">
        <f>COUNTIFS('Unit Detail'!$Z$8:$Z$400,"1",'Unit Detail'!$D$8:$D$400,'Building Detail'!$B210)</f>
        <v>0</v>
      </c>
      <c r="V210" s="163">
        <f>COUNTIFS('Unit Detail'!$Z$8:$Z$400,"3",'Unit Detail'!$D$8:$D$400,'Building Detail'!$B210)</f>
        <v>0</v>
      </c>
      <c r="W210" s="163">
        <f>COUNTIFS('Unit Detail'!$Z$8:$Z$400,"2",'Unit Detail'!$D$8:$D$400,'Building Detail'!$B210)</f>
        <v>0</v>
      </c>
      <c r="X210" s="176">
        <f t="shared" si="24"/>
        <v>0</v>
      </c>
      <c r="Y210" s="159" t="str">
        <f t="shared" si="19"/>
        <v/>
      </c>
      <c r="Z210" s="338" t="str">
        <f t="shared" ref="Z210:Z273" si="25">IF(Y210&lt;T210,Y210,T210)</f>
        <v/>
      </c>
      <c r="AB210"/>
      <c r="AC210" s="14"/>
    </row>
    <row r="211" spans="2:29" x14ac:dyDescent="0.25">
      <c r="B211" s="334"/>
      <c r="C211" s="396"/>
      <c r="D211" s="396"/>
      <c r="E211" s="396"/>
      <c r="F211" s="396"/>
      <c r="G211" s="396"/>
      <c r="H211" s="227"/>
      <c r="I211" s="227"/>
      <c r="J211" s="227"/>
      <c r="K211" s="227"/>
      <c r="L211" s="227"/>
      <c r="M211" s="230"/>
      <c r="N211" s="231"/>
      <c r="O211" s="157">
        <f>SUMIFS('Unit Detail'!$H$8:$H$400,'Unit Detail'!$D$8:$D$400,'Building Detail'!$B211,'Unit Detail'!$Z$8:$Z$400,1)</f>
        <v>0</v>
      </c>
      <c r="P211" s="125">
        <f>SUMIFS('Unit Detail'!$H$8:$H$400,'Unit Detail'!$D$8:$D$400,'Building Detail'!$B211,'Unit Detail'!$Z$8:$Z$400,3)</f>
        <v>0</v>
      </c>
      <c r="Q211" s="180">
        <f>SUMIFS('Unit Detail'!$H$8:$H$400,'Unit Detail'!$D$8:$D$400,'Building Detail'!$B211,'Unit Detail'!$Z$8:$Z$400,2)</f>
        <v>0</v>
      </c>
      <c r="R211" s="185">
        <f>SUMIF('Unit Detail'!$D$8:$D$400,$B211,'Unit Detail'!$H$8:$H$400)</f>
        <v>0</v>
      </c>
      <c r="S211" s="184">
        <f t="shared" si="23"/>
        <v>0</v>
      </c>
      <c r="T211" s="159" t="str">
        <f t="shared" si="20"/>
        <v/>
      </c>
      <c r="U211" s="162">
        <f>COUNTIFS('Unit Detail'!$Z$8:$Z$400,"1",'Unit Detail'!$D$8:$D$400,'Building Detail'!$B211)</f>
        <v>0</v>
      </c>
      <c r="V211" s="163">
        <f>COUNTIFS('Unit Detail'!$Z$8:$Z$400,"3",'Unit Detail'!$D$8:$D$400,'Building Detail'!$B211)</f>
        <v>0</v>
      </c>
      <c r="W211" s="163">
        <f>COUNTIFS('Unit Detail'!$Z$8:$Z$400,"2",'Unit Detail'!$D$8:$D$400,'Building Detail'!$B211)</f>
        <v>0</v>
      </c>
      <c r="X211" s="176">
        <f t="shared" si="24"/>
        <v>0</v>
      </c>
      <c r="Y211" s="159" t="str">
        <f t="shared" ref="Y211:Y274" si="26">IF(B211="","",IF($P$15=0,1,U211/X211))</f>
        <v/>
      </c>
      <c r="Z211" s="338" t="str">
        <f t="shared" si="25"/>
        <v/>
      </c>
      <c r="AB211"/>
      <c r="AC211" s="14"/>
    </row>
    <row r="212" spans="2:29" x14ac:dyDescent="0.25">
      <c r="B212" s="334"/>
      <c r="C212" s="396"/>
      <c r="D212" s="396"/>
      <c r="E212" s="396"/>
      <c r="F212" s="396"/>
      <c r="G212" s="396"/>
      <c r="H212" s="227"/>
      <c r="I212" s="227"/>
      <c r="J212" s="227"/>
      <c r="K212" s="227"/>
      <c r="L212" s="227"/>
      <c r="M212" s="230"/>
      <c r="N212" s="231"/>
      <c r="O212" s="157">
        <f>SUMIFS('Unit Detail'!$H$8:$H$400,'Unit Detail'!$D$8:$D$400,'Building Detail'!$B212,'Unit Detail'!$Z$8:$Z$400,1)</f>
        <v>0</v>
      </c>
      <c r="P212" s="125">
        <f>SUMIFS('Unit Detail'!$H$8:$H$400,'Unit Detail'!$D$8:$D$400,'Building Detail'!$B212,'Unit Detail'!$Z$8:$Z$400,3)</f>
        <v>0</v>
      </c>
      <c r="Q212" s="180">
        <f>SUMIFS('Unit Detail'!$H$8:$H$400,'Unit Detail'!$D$8:$D$400,'Building Detail'!$B212,'Unit Detail'!$Z$8:$Z$400,2)</f>
        <v>0</v>
      </c>
      <c r="R212" s="185">
        <f>SUMIF('Unit Detail'!$D$8:$D$400,$B212,'Unit Detail'!$H$8:$H$400)</f>
        <v>0</v>
      </c>
      <c r="S212" s="184">
        <f t="shared" si="23"/>
        <v>0</v>
      </c>
      <c r="T212" s="159" t="str">
        <f t="shared" si="20"/>
        <v/>
      </c>
      <c r="U212" s="162">
        <f>COUNTIFS('Unit Detail'!$Z$8:$Z$400,"1",'Unit Detail'!$D$8:$D$400,'Building Detail'!$B212)</f>
        <v>0</v>
      </c>
      <c r="V212" s="163">
        <f>COUNTIFS('Unit Detail'!$Z$8:$Z$400,"3",'Unit Detail'!$D$8:$D$400,'Building Detail'!$B212)</f>
        <v>0</v>
      </c>
      <c r="W212" s="163">
        <f>COUNTIFS('Unit Detail'!$Z$8:$Z$400,"2",'Unit Detail'!$D$8:$D$400,'Building Detail'!$B212)</f>
        <v>0</v>
      </c>
      <c r="X212" s="176">
        <f t="shared" si="24"/>
        <v>0</v>
      </c>
      <c r="Y212" s="159" t="str">
        <f t="shared" si="26"/>
        <v/>
      </c>
      <c r="Z212" s="338" t="str">
        <f t="shared" si="25"/>
        <v/>
      </c>
      <c r="AB212"/>
      <c r="AC212" s="14"/>
    </row>
    <row r="213" spans="2:29" x14ac:dyDescent="0.25">
      <c r="B213" s="334"/>
      <c r="C213" s="396"/>
      <c r="D213" s="396"/>
      <c r="E213" s="396"/>
      <c r="F213" s="396"/>
      <c r="G213" s="396"/>
      <c r="H213" s="227"/>
      <c r="I213" s="227"/>
      <c r="J213" s="227"/>
      <c r="K213" s="227"/>
      <c r="L213" s="227"/>
      <c r="M213" s="230"/>
      <c r="N213" s="231"/>
      <c r="O213" s="157">
        <f>SUMIFS('Unit Detail'!$H$8:$H$400,'Unit Detail'!$D$8:$D$400,'Building Detail'!$B213,'Unit Detail'!$Z$8:$Z$400,1)</f>
        <v>0</v>
      </c>
      <c r="P213" s="125">
        <f>SUMIFS('Unit Detail'!$H$8:$H$400,'Unit Detail'!$D$8:$D$400,'Building Detail'!$B213,'Unit Detail'!$Z$8:$Z$400,3)</f>
        <v>0</v>
      </c>
      <c r="Q213" s="180">
        <f>SUMIFS('Unit Detail'!$H$8:$H$400,'Unit Detail'!$D$8:$D$400,'Building Detail'!$B213,'Unit Detail'!$Z$8:$Z$400,2)</f>
        <v>0</v>
      </c>
      <c r="R213" s="185">
        <f>SUMIF('Unit Detail'!$D$8:$D$400,$B213,'Unit Detail'!$H$8:$H$400)</f>
        <v>0</v>
      </c>
      <c r="S213" s="184">
        <f t="shared" si="23"/>
        <v>0</v>
      </c>
      <c r="T213" s="159" t="str">
        <f t="shared" ref="T213:T276" si="27">IF(B213="","",IF($P$15=0,1,O213/R213))</f>
        <v/>
      </c>
      <c r="U213" s="162">
        <f>COUNTIFS('Unit Detail'!$Z$8:$Z$400,"1",'Unit Detail'!$D$8:$D$400,'Building Detail'!$B213)</f>
        <v>0</v>
      </c>
      <c r="V213" s="163">
        <f>COUNTIFS('Unit Detail'!$Z$8:$Z$400,"3",'Unit Detail'!$D$8:$D$400,'Building Detail'!$B213)</f>
        <v>0</v>
      </c>
      <c r="W213" s="163">
        <f>COUNTIFS('Unit Detail'!$Z$8:$Z$400,"2",'Unit Detail'!$D$8:$D$400,'Building Detail'!$B213)</f>
        <v>0</v>
      </c>
      <c r="X213" s="176">
        <f t="shared" si="24"/>
        <v>0</v>
      </c>
      <c r="Y213" s="159" t="str">
        <f t="shared" si="26"/>
        <v/>
      </c>
      <c r="Z213" s="338" t="str">
        <f t="shared" si="25"/>
        <v/>
      </c>
      <c r="AB213"/>
      <c r="AC213" s="14"/>
    </row>
    <row r="214" spans="2:29" x14ac:dyDescent="0.25">
      <c r="B214" s="334"/>
      <c r="C214" s="396"/>
      <c r="D214" s="396"/>
      <c r="E214" s="396"/>
      <c r="F214" s="396"/>
      <c r="G214" s="396"/>
      <c r="H214" s="227"/>
      <c r="I214" s="227"/>
      <c r="J214" s="227"/>
      <c r="K214" s="227"/>
      <c r="L214" s="227"/>
      <c r="M214" s="230"/>
      <c r="N214" s="231"/>
      <c r="O214" s="157">
        <f>SUMIFS('Unit Detail'!$H$8:$H$400,'Unit Detail'!$D$8:$D$400,'Building Detail'!$B214,'Unit Detail'!$Z$8:$Z$400,1)</f>
        <v>0</v>
      </c>
      <c r="P214" s="125">
        <f>SUMIFS('Unit Detail'!$H$8:$H$400,'Unit Detail'!$D$8:$D$400,'Building Detail'!$B214,'Unit Detail'!$Z$8:$Z$400,3)</f>
        <v>0</v>
      </c>
      <c r="Q214" s="180">
        <f>SUMIFS('Unit Detail'!$H$8:$H$400,'Unit Detail'!$D$8:$D$400,'Building Detail'!$B214,'Unit Detail'!$Z$8:$Z$400,2)</f>
        <v>0</v>
      </c>
      <c r="R214" s="185">
        <f>SUMIF('Unit Detail'!$D$8:$D$400,$B214,'Unit Detail'!$H$8:$H$400)</f>
        <v>0</v>
      </c>
      <c r="S214" s="184">
        <f t="shared" si="23"/>
        <v>0</v>
      </c>
      <c r="T214" s="159" t="str">
        <f t="shared" si="27"/>
        <v/>
      </c>
      <c r="U214" s="162">
        <f>COUNTIFS('Unit Detail'!$Z$8:$Z$400,"1",'Unit Detail'!$D$8:$D$400,'Building Detail'!$B214)</f>
        <v>0</v>
      </c>
      <c r="V214" s="163">
        <f>COUNTIFS('Unit Detail'!$Z$8:$Z$400,"3",'Unit Detail'!$D$8:$D$400,'Building Detail'!$B214)</f>
        <v>0</v>
      </c>
      <c r="W214" s="163">
        <f>COUNTIFS('Unit Detail'!$Z$8:$Z$400,"2",'Unit Detail'!$D$8:$D$400,'Building Detail'!$B214)</f>
        <v>0</v>
      </c>
      <c r="X214" s="176">
        <f t="shared" si="24"/>
        <v>0</v>
      </c>
      <c r="Y214" s="159" t="str">
        <f t="shared" si="26"/>
        <v/>
      </c>
      <c r="Z214" s="338" t="str">
        <f t="shared" si="25"/>
        <v/>
      </c>
      <c r="AB214"/>
      <c r="AC214" s="14"/>
    </row>
    <row r="215" spans="2:29" x14ac:dyDescent="0.25">
      <c r="B215" s="334"/>
      <c r="C215" s="396"/>
      <c r="D215" s="396"/>
      <c r="E215" s="396"/>
      <c r="F215" s="396"/>
      <c r="G215" s="396"/>
      <c r="H215" s="227"/>
      <c r="I215" s="227"/>
      <c r="J215" s="227"/>
      <c r="K215" s="227"/>
      <c r="L215" s="227"/>
      <c r="M215" s="230"/>
      <c r="N215" s="231"/>
      <c r="O215" s="157">
        <f>SUMIFS('Unit Detail'!$H$8:$H$400,'Unit Detail'!$D$8:$D$400,'Building Detail'!$B215,'Unit Detail'!$Z$8:$Z$400,1)</f>
        <v>0</v>
      </c>
      <c r="P215" s="125">
        <f>SUMIFS('Unit Detail'!$H$8:$H$400,'Unit Detail'!$D$8:$D$400,'Building Detail'!$B215,'Unit Detail'!$Z$8:$Z$400,3)</f>
        <v>0</v>
      </c>
      <c r="Q215" s="180">
        <f>SUMIFS('Unit Detail'!$H$8:$H$400,'Unit Detail'!$D$8:$D$400,'Building Detail'!$B215,'Unit Detail'!$Z$8:$Z$400,2)</f>
        <v>0</v>
      </c>
      <c r="R215" s="185">
        <f>SUMIF('Unit Detail'!$D$8:$D$400,$B215,'Unit Detail'!$H$8:$H$400)</f>
        <v>0</v>
      </c>
      <c r="S215" s="184">
        <f t="shared" si="23"/>
        <v>0</v>
      </c>
      <c r="T215" s="159" t="str">
        <f t="shared" si="27"/>
        <v/>
      </c>
      <c r="U215" s="162">
        <f>COUNTIFS('Unit Detail'!$Z$8:$Z$400,"1",'Unit Detail'!$D$8:$D$400,'Building Detail'!$B215)</f>
        <v>0</v>
      </c>
      <c r="V215" s="163">
        <f>COUNTIFS('Unit Detail'!$Z$8:$Z$400,"3",'Unit Detail'!$D$8:$D$400,'Building Detail'!$B215)</f>
        <v>0</v>
      </c>
      <c r="W215" s="163">
        <f>COUNTIFS('Unit Detail'!$Z$8:$Z$400,"2",'Unit Detail'!$D$8:$D$400,'Building Detail'!$B215)</f>
        <v>0</v>
      </c>
      <c r="X215" s="176">
        <f t="shared" si="24"/>
        <v>0</v>
      </c>
      <c r="Y215" s="159" t="str">
        <f t="shared" si="26"/>
        <v/>
      </c>
      <c r="Z215" s="338" t="str">
        <f t="shared" si="25"/>
        <v/>
      </c>
      <c r="AB215"/>
      <c r="AC215" s="14"/>
    </row>
    <row r="216" spans="2:29" x14ac:dyDescent="0.25">
      <c r="B216" s="334"/>
      <c r="C216" s="396"/>
      <c r="D216" s="396"/>
      <c r="E216" s="396"/>
      <c r="F216" s="396"/>
      <c r="G216" s="396"/>
      <c r="H216" s="227"/>
      <c r="I216" s="227"/>
      <c r="J216" s="227"/>
      <c r="K216" s="227"/>
      <c r="L216" s="227"/>
      <c r="M216" s="230"/>
      <c r="N216" s="231"/>
      <c r="O216" s="157">
        <f>SUMIFS('Unit Detail'!$H$8:$H$400,'Unit Detail'!$D$8:$D$400,'Building Detail'!$B216,'Unit Detail'!$Z$8:$Z$400,1)</f>
        <v>0</v>
      </c>
      <c r="P216" s="125">
        <f>SUMIFS('Unit Detail'!$H$8:$H$400,'Unit Detail'!$D$8:$D$400,'Building Detail'!$B216,'Unit Detail'!$Z$8:$Z$400,3)</f>
        <v>0</v>
      </c>
      <c r="Q216" s="180">
        <f>SUMIFS('Unit Detail'!$H$8:$H$400,'Unit Detail'!$D$8:$D$400,'Building Detail'!$B216,'Unit Detail'!$Z$8:$Z$400,2)</f>
        <v>0</v>
      </c>
      <c r="R216" s="185">
        <f>SUMIF('Unit Detail'!$D$8:$D$400,$B216,'Unit Detail'!$H$8:$H$400)</f>
        <v>0</v>
      </c>
      <c r="S216" s="184">
        <f t="shared" si="23"/>
        <v>0</v>
      </c>
      <c r="T216" s="159" t="str">
        <f t="shared" si="27"/>
        <v/>
      </c>
      <c r="U216" s="162">
        <f>COUNTIFS('Unit Detail'!$Z$8:$Z$400,"1",'Unit Detail'!$D$8:$D$400,'Building Detail'!$B216)</f>
        <v>0</v>
      </c>
      <c r="V216" s="163">
        <f>COUNTIFS('Unit Detail'!$Z$8:$Z$400,"3",'Unit Detail'!$D$8:$D$400,'Building Detail'!$B216)</f>
        <v>0</v>
      </c>
      <c r="W216" s="163">
        <f>COUNTIFS('Unit Detail'!$Z$8:$Z$400,"2",'Unit Detail'!$D$8:$D$400,'Building Detail'!$B216)</f>
        <v>0</v>
      </c>
      <c r="X216" s="176">
        <f t="shared" si="24"/>
        <v>0</v>
      </c>
      <c r="Y216" s="159" t="str">
        <f t="shared" si="26"/>
        <v/>
      </c>
      <c r="Z216" s="338" t="str">
        <f t="shared" si="25"/>
        <v/>
      </c>
      <c r="AB216"/>
      <c r="AC216" s="14"/>
    </row>
    <row r="217" spans="2:29" x14ac:dyDescent="0.25">
      <c r="B217" s="334"/>
      <c r="C217" s="396"/>
      <c r="D217" s="396"/>
      <c r="E217" s="396"/>
      <c r="F217" s="396"/>
      <c r="G217" s="396"/>
      <c r="H217" s="227"/>
      <c r="I217" s="227"/>
      <c r="J217" s="227"/>
      <c r="K217" s="227"/>
      <c r="L217" s="227"/>
      <c r="M217" s="230"/>
      <c r="N217" s="231"/>
      <c r="O217" s="157">
        <f>SUMIFS('Unit Detail'!$H$8:$H$400,'Unit Detail'!$D$8:$D$400,'Building Detail'!$B217,'Unit Detail'!$Z$8:$Z$400,1)</f>
        <v>0</v>
      </c>
      <c r="P217" s="125">
        <f>SUMIFS('Unit Detail'!$H$8:$H$400,'Unit Detail'!$D$8:$D$400,'Building Detail'!$B217,'Unit Detail'!$Z$8:$Z$400,3)</f>
        <v>0</v>
      </c>
      <c r="Q217" s="180">
        <f>SUMIFS('Unit Detail'!$H$8:$H$400,'Unit Detail'!$D$8:$D$400,'Building Detail'!$B217,'Unit Detail'!$Z$8:$Z$400,2)</f>
        <v>0</v>
      </c>
      <c r="R217" s="185">
        <f>SUMIF('Unit Detail'!$D$8:$D$400,$B217,'Unit Detail'!$H$8:$H$400)</f>
        <v>0</v>
      </c>
      <c r="S217" s="184">
        <f t="shared" si="23"/>
        <v>0</v>
      </c>
      <c r="T217" s="159" t="str">
        <f t="shared" si="27"/>
        <v/>
      </c>
      <c r="U217" s="162">
        <f>COUNTIFS('Unit Detail'!$Z$8:$Z$400,"1",'Unit Detail'!$D$8:$D$400,'Building Detail'!$B217)</f>
        <v>0</v>
      </c>
      <c r="V217" s="163">
        <f>COUNTIFS('Unit Detail'!$Z$8:$Z$400,"3",'Unit Detail'!$D$8:$D$400,'Building Detail'!$B217)</f>
        <v>0</v>
      </c>
      <c r="W217" s="163">
        <f>COUNTIFS('Unit Detail'!$Z$8:$Z$400,"2",'Unit Detail'!$D$8:$D$400,'Building Detail'!$B217)</f>
        <v>0</v>
      </c>
      <c r="X217" s="176">
        <f t="shared" si="24"/>
        <v>0</v>
      </c>
      <c r="Y217" s="159" t="str">
        <f t="shared" si="26"/>
        <v/>
      </c>
      <c r="Z217" s="338" t="str">
        <f t="shared" si="25"/>
        <v/>
      </c>
      <c r="AB217"/>
      <c r="AC217" s="14"/>
    </row>
    <row r="218" spans="2:29" x14ac:dyDescent="0.25">
      <c r="B218" s="334"/>
      <c r="C218" s="396"/>
      <c r="D218" s="396"/>
      <c r="E218" s="396"/>
      <c r="F218" s="396"/>
      <c r="G218" s="396"/>
      <c r="H218" s="227"/>
      <c r="I218" s="227"/>
      <c r="J218" s="227"/>
      <c r="K218" s="227"/>
      <c r="L218" s="227"/>
      <c r="M218" s="230"/>
      <c r="N218" s="231"/>
      <c r="O218" s="157">
        <f>SUMIFS('Unit Detail'!$H$8:$H$400,'Unit Detail'!$D$8:$D$400,'Building Detail'!$B218,'Unit Detail'!$Z$8:$Z$400,1)</f>
        <v>0</v>
      </c>
      <c r="P218" s="125">
        <f>SUMIFS('Unit Detail'!$H$8:$H$400,'Unit Detail'!$D$8:$D$400,'Building Detail'!$B218,'Unit Detail'!$Z$8:$Z$400,3)</f>
        <v>0</v>
      </c>
      <c r="Q218" s="180">
        <f>SUMIFS('Unit Detail'!$H$8:$H$400,'Unit Detail'!$D$8:$D$400,'Building Detail'!$B218,'Unit Detail'!$Z$8:$Z$400,2)</f>
        <v>0</v>
      </c>
      <c r="R218" s="185">
        <f>SUMIF('Unit Detail'!$D$8:$D$400,$B218,'Unit Detail'!$H$8:$H$400)</f>
        <v>0</v>
      </c>
      <c r="S218" s="184">
        <f t="shared" si="23"/>
        <v>0</v>
      </c>
      <c r="T218" s="159" t="str">
        <f t="shared" si="27"/>
        <v/>
      </c>
      <c r="U218" s="162">
        <f>COUNTIFS('Unit Detail'!$Z$8:$Z$400,"1",'Unit Detail'!$D$8:$D$400,'Building Detail'!$B218)</f>
        <v>0</v>
      </c>
      <c r="V218" s="163">
        <f>COUNTIFS('Unit Detail'!$Z$8:$Z$400,"3",'Unit Detail'!$D$8:$D$400,'Building Detail'!$B218)</f>
        <v>0</v>
      </c>
      <c r="W218" s="163">
        <f>COUNTIFS('Unit Detail'!$Z$8:$Z$400,"2",'Unit Detail'!$D$8:$D$400,'Building Detail'!$B218)</f>
        <v>0</v>
      </c>
      <c r="X218" s="176">
        <f t="shared" si="24"/>
        <v>0</v>
      </c>
      <c r="Y218" s="159" t="str">
        <f t="shared" si="26"/>
        <v/>
      </c>
      <c r="Z218" s="338" t="str">
        <f t="shared" si="25"/>
        <v/>
      </c>
      <c r="AB218"/>
      <c r="AC218" s="14"/>
    </row>
    <row r="219" spans="2:29" x14ac:dyDescent="0.25">
      <c r="B219" s="334"/>
      <c r="C219" s="396"/>
      <c r="D219" s="396"/>
      <c r="E219" s="396"/>
      <c r="F219" s="396"/>
      <c r="G219" s="396"/>
      <c r="H219" s="227"/>
      <c r="I219" s="227"/>
      <c r="J219" s="227"/>
      <c r="K219" s="227"/>
      <c r="L219" s="227"/>
      <c r="M219" s="230"/>
      <c r="N219" s="231"/>
      <c r="O219" s="157">
        <f>SUMIFS('Unit Detail'!$H$8:$H$400,'Unit Detail'!$D$8:$D$400,'Building Detail'!$B219,'Unit Detail'!$Z$8:$Z$400,1)</f>
        <v>0</v>
      </c>
      <c r="P219" s="125">
        <f>SUMIFS('Unit Detail'!$H$8:$H$400,'Unit Detail'!$D$8:$D$400,'Building Detail'!$B219,'Unit Detail'!$Z$8:$Z$400,3)</f>
        <v>0</v>
      </c>
      <c r="Q219" s="180">
        <f>SUMIFS('Unit Detail'!$H$8:$H$400,'Unit Detail'!$D$8:$D$400,'Building Detail'!$B219,'Unit Detail'!$Z$8:$Z$400,2)</f>
        <v>0</v>
      </c>
      <c r="R219" s="185">
        <f>SUMIF('Unit Detail'!$D$8:$D$400,$B219,'Unit Detail'!$H$8:$H$400)</f>
        <v>0</v>
      </c>
      <c r="S219" s="184">
        <f t="shared" si="23"/>
        <v>0</v>
      </c>
      <c r="T219" s="159" t="str">
        <f t="shared" si="27"/>
        <v/>
      </c>
      <c r="U219" s="162">
        <f>COUNTIFS('Unit Detail'!$Z$8:$Z$400,"1",'Unit Detail'!$D$8:$D$400,'Building Detail'!$B219)</f>
        <v>0</v>
      </c>
      <c r="V219" s="163">
        <f>COUNTIFS('Unit Detail'!$Z$8:$Z$400,"3",'Unit Detail'!$D$8:$D$400,'Building Detail'!$B219)</f>
        <v>0</v>
      </c>
      <c r="W219" s="163">
        <f>COUNTIFS('Unit Detail'!$Z$8:$Z$400,"2",'Unit Detail'!$D$8:$D$400,'Building Detail'!$B219)</f>
        <v>0</v>
      </c>
      <c r="X219" s="176">
        <f t="shared" si="24"/>
        <v>0</v>
      </c>
      <c r="Y219" s="159" t="str">
        <f t="shared" si="26"/>
        <v/>
      </c>
      <c r="Z219" s="338" t="str">
        <f t="shared" si="25"/>
        <v/>
      </c>
      <c r="AB219"/>
      <c r="AC219" s="14"/>
    </row>
    <row r="220" spans="2:29" x14ac:dyDescent="0.25">
      <c r="B220" s="334"/>
      <c r="C220" s="396"/>
      <c r="D220" s="396"/>
      <c r="E220" s="396"/>
      <c r="F220" s="396"/>
      <c r="G220" s="396"/>
      <c r="H220" s="227"/>
      <c r="I220" s="227"/>
      <c r="J220" s="227"/>
      <c r="K220" s="227"/>
      <c r="L220" s="227"/>
      <c r="M220" s="230"/>
      <c r="N220" s="231"/>
      <c r="O220" s="157">
        <f>SUMIFS('Unit Detail'!$H$8:$H$400,'Unit Detail'!$D$8:$D$400,'Building Detail'!$B220,'Unit Detail'!$Z$8:$Z$400,1)</f>
        <v>0</v>
      </c>
      <c r="P220" s="125">
        <f>SUMIFS('Unit Detail'!$H$8:$H$400,'Unit Detail'!$D$8:$D$400,'Building Detail'!$B220,'Unit Detail'!$Z$8:$Z$400,3)</f>
        <v>0</v>
      </c>
      <c r="Q220" s="180">
        <f>SUMIFS('Unit Detail'!$H$8:$H$400,'Unit Detail'!$D$8:$D$400,'Building Detail'!$B220,'Unit Detail'!$Z$8:$Z$400,2)</f>
        <v>0</v>
      </c>
      <c r="R220" s="185">
        <f>SUMIF('Unit Detail'!$D$8:$D$400,$B220,'Unit Detail'!$H$8:$H$400)</f>
        <v>0</v>
      </c>
      <c r="S220" s="184">
        <f t="shared" si="23"/>
        <v>0</v>
      </c>
      <c r="T220" s="159" t="str">
        <f t="shared" si="27"/>
        <v/>
      </c>
      <c r="U220" s="162">
        <f>COUNTIFS('Unit Detail'!$Z$8:$Z$400,"1",'Unit Detail'!$D$8:$D$400,'Building Detail'!$B220)</f>
        <v>0</v>
      </c>
      <c r="V220" s="163">
        <f>COUNTIFS('Unit Detail'!$Z$8:$Z$400,"3",'Unit Detail'!$D$8:$D$400,'Building Detail'!$B220)</f>
        <v>0</v>
      </c>
      <c r="W220" s="163">
        <f>COUNTIFS('Unit Detail'!$Z$8:$Z$400,"2",'Unit Detail'!$D$8:$D$400,'Building Detail'!$B220)</f>
        <v>0</v>
      </c>
      <c r="X220" s="176">
        <f t="shared" si="24"/>
        <v>0</v>
      </c>
      <c r="Y220" s="159" t="str">
        <f t="shared" si="26"/>
        <v/>
      </c>
      <c r="Z220" s="338" t="str">
        <f t="shared" si="25"/>
        <v/>
      </c>
      <c r="AB220"/>
      <c r="AC220" s="14"/>
    </row>
    <row r="221" spans="2:29" x14ac:dyDescent="0.25">
      <c r="B221" s="334"/>
      <c r="C221" s="396"/>
      <c r="D221" s="396"/>
      <c r="E221" s="396"/>
      <c r="F221" s="396"/>
      <c r="G221" s="396"/>
      <c r="H221" s="227"/>
      <c r="I221" s="227"/>
      <c r="J221" s="227"/>
      <c r="K221" s="227"/>
      <c r="L221" s="227"/>
      <c r="M221" s="230"/>
      <c r="N221" s="231"/>
      <c r="O221" s="157">
        <f>SUMIFS('Unit Detail'!$H$8:$H$400,'Unit Detail'!$D$8:$D$400,'Building Detail'!$B221,'Unit Detail'!$Z$8:$Z$400,1)</f>
        <v>0</v>
      </c>
      <c r="P221" s="125">
        <f>SUMIFS('Unit Detail'!$H$8:$H$400,'Unit Detail'!$D$8:$D$400,'Building Detail'!$B221,'Unit Detail'!$Z$8:$Z$400,3)</f>
        <v>0</v>
      </c>
      <c r="Q221" s="180">
        <f>SUMIFS('Unit Detail'!$H$8:$H$400,'Unit Detail'!$D$8:$D$400,'Building Detail'!$B221,'Unit Detail'!$Z$8:$Z$400,2)</f>
        <v>0</v>
      </c>
      <c r="R221" s="185">
        <f>SUMIF('Unit Detail'!$D$8:$D$400,$B221,'Unit Detail'!$H$8:$H$400)</f>
        <v>0</v>
      </c>
      <c r="S221" s="184">
        <f t="shared" si="23"/>
        <v>0</v>
      </c>
      <c r="T221" s="159" t="str">
        <f t="shared" si="27"/>
        <v/>
      </c>
      <c r="U221" s="162">
        <f>COUNTIFS('Unit Detail'!$Z$8:$Z$400,"1",'Unit Detail'!$D$8:$D$400,'Building Detail'!$B221)</f>
        <v>0</v>
      </c>
      <c r="V221" s="163">
        <f>COUNTIFS('Unit Detail'!$Z$8:$Z$400,"3",'Unit Detail'!$D$8:$D$400,'Building Detail'!$B221)</f>
        <v>0</v>
      </c>
      <c r="W221" s="163">
        <f>COUNTIFS('Unit Detail'!$Z$8:$Z$400,"2",'Unit Detail'!$D$8:$D$400,'Building Detail'!$B221)</f>
        <v>0</v>
      </c>
      <c r="X221" s="176">
        <f t="shared" si="24"/>
        <v>0</v>
      </c>
      <c r="Y221" s="159" t="str">
        <f t="shared" si="26"/>
        <v/>
      </c>
      <c r="Z221" s="338" t="str">
        <f t="shared" si="25"/>
        <v/>
      </c>
      <c r="AB221"/>
      <c r="AC221" s="14"/>
    </row>
    <row r="222" spans="2:29" x14ac:dyDescent="0.25">
      <c r="B222" s="334"/>
      <c r="C222" s="396"/>
      <c r="D222" s="396"/>
      <c r="E222" s="396"/>
      <c r="F222" s="396"/>
      <c r="G222" s="396"/>
      <c r="H222" s="227"/>
      <c r="I222" s="227"/>
      <c r="J222" s="227"/>
      <c r="K222" s="227"/>
      <c r="L222" s="227"/>
      <c r="M222" s="230"/>
      <c r="N222" s="231"/>
      <c r="O222" s="157">
        <f>SUMIFS('Unit Detail'!$H$8:$H$400,'Unit Detail'!$D$8:$D$400,'Building Detail'!$B222,'Unit Detail'!$Z$8:$Z$400,1)</f>
        <v>0</v>
      </c>
      <c r="P222" s="125">
        <f>SUMIFS('Unit Detail'!$H$8:$H$400,'Unit Detail'!$D$8:$D$400,'Building Detail'!$B222,'Unit Detail'!$Z$8:$Z$400,3)</f>
        <v>0</v>
      </c>
      <c r="Q222" s="180">
        <f>SUMIFS('Unit Detail'!$H$8:$H$400,'Unit Detail'!$D$8:$D$400,'Building Detail'!$B222,'Unit Detail'!$Z$8:$Z$400,2)</f>
        <v>0</v>
      </c>
      <c r="R222" s="185">
        <f>SUMIF('Unit Detail'!$D$8:$D$400,$B222,'Unit Detail'!$H$8:$H$400)</f>
        <v>0</v>
      </c>
      <c r="S222" s="184">
        <f t="shared" si="23"/>
        <v>0</v>
      </c>
      <c r="T222" s="159" t="str">
        <f t="shared" si="27"/>
        <v/>
      </c>
      <c r="U222" s="162">
        <f>COUNTIFS('Unit Detail'!$Z$8:$Z$400,"1",'Unit Detail'!$D$8:$D$400,'Building Detail'!$B222)</f>
        <v>0</v>
      </c>
      <c r="V222" s="163">
        <f>COUNTIFS('Unit Detail'!$Z$8:$Z$400,"3",'Unit Detail'!$D$8:$D$400,'Building Detail'!$B222)</f>
        <v>0</v>
      </c>
      <c r="W222" s="163">
        <f>COUNTIFS('Unit Detail'!$Z$8:$Z$400,"2",'Unit Detail'!$D$8:$D$400,'Building Detail'!$B222)</f>
        <v>0</v>
      </c>
      <c r="X222" s="176">
        <f t="shared" si="24"/>
        <v>0</v>
      </c>
      <c r="Y222" s="159" t="str">
        <f t="shared" si="26"/>
        <v/>
      </c>
      <c r="Z222" s="338" t="str">
        <f t="shared" si="25"/>
        <v/>
      </c>
      <c r="AB222"/>
      <c r="AC222" s="14"/>
    </row>
    <row r="223" spans="2:29" x14ac:dyDescent="0.25">
      <c r="B223" s="334"/>
      <c r="C223" s="396"/>
      <c r="D223" s="396"/>
      <c r="E223" s="396"/>
      <c r="F223" s="396"/>
      <c r="G223" s="396"/>
      <c r="H223" s="227"/>
      <c r="I223" s="227"/>
      <c r="J223" s="227"/>
      <c r="K223" s="227"/>
      <c r="L223" s="227"/>
      <c r="M223" s="230"/>
      <c r="N223" s="231"/>
      <c r="O223" s="157">
        <f>SUMIFS('Unit Detail'!$H$8:$H$400,'Unit Detail'!$D$8:$D$400,'Building Detail'!$B223,'Unit Detail'!$Z$8:$Z$400,1)</f>
        <v>0</v>
      </c>
      <c r="P223" s="125">
        <f>SUMIFS('Unit Detail'!$H$8:$H$400,'Unit Detail'!$D$8:$D$400,'Building Detail'!$B223,'Unit Detail'!$Z$8:$Z$400,3)</f>
        <v>0</v>
      </c>
      <c r="Q223" s="180">
        <f>SUMIFS('Unit Detail'!$H$8:$H$400,'Unit Detail'!$D$8:$D$400,'Building Detail'!$B223,'Unit Detail'!$Z$8:$Z$400,2)</f>
        <v>0</v>
      </c>
      <c r="R223" s="185">
        <f>SUMIF('Unit Detail'!$D$8:$D$400,$B223,'Unit Detail'!$H$8:$H$400)</f>
        <v>0</v>
      </c>
      <c r="S223" s="184">
        <f t="shared" si="23"/>
        <v>0</v>
      </c>
      <c r="T223" s="159" t="str">
        <f t="shared" si="27"/>
        <v/>
      </c>
      <c r="U223" s="162">
        <f>COUNTIFS('Unit Detail'!$Z$8:$Z$400,"1",'Unit Detail'!$D$8:$D$400,'Building Detail'!$B223)</f>
        <v>0</v>
      </c>
      <c r="V223" s="163">
        <f>COUNTIFS('Unit Detail'!$Z$8:$Z$400,"3",'Unit Detail'!$D$8:$D$400,'Building Detail'!$B223)</f>
        <v>0</v>
      </c>
      <c r="W223" s="163">
        <f>COUNTIFS('Unit Detail'!$Z$8:$Z$400,"2",'Unit Detail'!$D$8:$D$400,'Building Detail'!$B223)</f>
        <v>0</v>
      </c>
      <c r="X223" s="176">
        <f t="shared" si="24"/>
        <v>0</v>
      </c>
      <c r="Y223" s="159" t="str">
        <f t="shared" si="26"/>
        <v/>
      </c>
      <c r="Z223" s="338" t="str">
        <f t="shared" si="25"/>
        <v/>
      </c>
      <c r="AB223"/>
      <c r="AC223" s="14"/>
    </row>
    <row r="224" spans="2:29" x14ac:dyDescent="0.25">
      <c r="B224" s="334"/>
      <c r="C224" s="396"/>
      <c r="D224" s="396"/>
      <c r="E224" s="396"/>
      <c r="F224" s="396"/>
      <c r="G224" s="396"/>
      <c r="H224" s="227"/>
      <c r="I224" s="227"/>
      <c r="J224" s="227"/>
      <c r="K224" s="227"/>
      <c r="L224" s="227"/>
      <c r="M224" s="230"/>
      <c r="N224" s="231"/>
      <c r="O224" s="157">
        <f>SUMIFS('Unit Detail'!$H$8:$H$400,'Unit Detail'!$D$8:$D$400,'Building Detail'!$B224,'Unit Detail'!$Z$8:$Z$400,1)</f>
        <v>0</v>
      </c>
      <c r="P224" s="125">
        <f>SUMIFS('Unit Detail'!$H$8:$H$400,'Unit Detail'!$D$8:$D$400,'Building Detail'!$B224,'Unit Detail'!$Z$8:$Z$400,3)</f>
        <v>0</v>
      </c>
      <c r="Q224" s="180">
        <f>SUMIFS('Unit Detail'!$H$8:$H$400,'Unit Detail'!$D$8:$D$400,'Building Detail'!$B224,'Unit Detail'!$Z$8:$Z$400,2)</f>
        <v>0</v>
      </c>
      <c r="R224" s="185">
        <f>SUMIF('Unit Detail'!$D$8:$D$400,$B224,'Unit Detail'!$H$8:$H$400)</f>
        <v>0</v>
      </c>
      <c r="S224" s="184">
        <f t="shared" si="23"/>
        <v>0</v>
      </c>
      <c r="T224" s="159" t="str">
        <f t="shared" si="27"/>
        <v/>
      </c>
      <c r="U224" s="162">
        <f>COUNTIFS('Unit Detail'!$Z$8:$Z$400,"1",'Unit Detail'!$D$8:$D$400,'Building Detail'!$B224)</f>
        <v>0</v>
      </c>
      <c r="V224" s="163">
        <f>COUNTIFS('Unit Detail'!$Z$8:$Z$400,"3",'Unit Detail'!$D$8:$D$400,'Building Detail'!$B224)</f>
        <v>0</v>
      </c>
      <c r="W224" s="163">
        <f>COUNTIFS('Unit Detail'!$Z$8:$Z$400,"2",'Unit Detail'!$D$8:$D$400,'Building Detail'!$B224)</f>
        <v>0</v>
      </c>
      <c r="X224" s="176">
        <f t="shared" si="24"/>
        <v>0</v>
      </c>
      <c r="Y224" s="159" t="str">
        <f t="shared" si="26"/>
        <v/>
      </c>
      <c r="Z224" s="338" t="str">
        <f t="shared" si="25"/>
        <v/>
      </c>
      <c r="AB224"/>
      <c r="AC224" s="14"/>
    </row>
    <row r="225" spans="2:29" x14ac:dyDescent="0.25">
      <c r="B225" s="334"/>
      <c r="C225" s="396"/>
      <c r="D225" s="396"/>
      <c r="E225" s="396"/>
      <c r="F225" s="396"/>
      <c r="G225" s="396"/>
      <c r="H225" s="227"/>
      <c r="I225" s="227"/>
      <c r="J225" s="227"/>
      <c r="K225" s="227"/>
      <c r="L225" s="227"/>
      <c r="M225" s="230"/>
      <c r="N225" s="231"/>
      <c r="O225" s="157">
        <f>SUMIFS('Unit Detail'!$H$8:$H$400,'Unit Detail'!$D$8:$D$400,'Building Detail'!$B225,'Unit Detail'!$Z$8:$Z$400,1)</f>
        <v>0</v>
      </c>
      <c r="P225" s="125">
        <f>SUMIFS('Unit Detail'!$H$8:$H$400,'Unit Detail'!$D$8:$D$400,'Building Detail'!$B225,'Unit Detail'!$Z$8:$Z$400,3)</f>
        <v>0</v>
      </c>
      <c r="Q225" s="180">
        <f>SUMIFS('Unit Detail'!$H$8:$H$400,'Unit Detail'!$D$8:$D$400,'Building Detail'!$B225,'Unit Detail'!$Z$8:$Z$400,2)</f>
        <v>0</v>
      </c>
      <c r="R225" s="185">
        <f>SUMIF('Unit Detail'!$D$8:$D$400,$B225,'Unit Detail'!$H$8:$H$400)</f>
        <v>0</v>
      </c>
      <c r="S225" s="184">
        <f t="shared" si="23"/>
        <v>0</v>
      </c>
      <c r="T225" s="159" t="str">
        <f t="shared" si="27"/>
        <v/>
      </c>
      <c r="U225" s="162">
        <f>COUNTIFS('Unit Detail'!$Z$8:$Z$400,"1",'Unit Detail'!$D$8:$D$400,'Building Detail'!$B225)</f>
        <v>0</v>
      </c>
      <c r="V225" s="163">
        <f>COUNTIFS('Unit Detail'!$Z$8:$Z$400,"3",'Unit Detail'!$D$8:$D$400,'Building Detail'!$B225)</f>
        <v>0</v>
      </c>
      <c r="W225" s="163">
        <f>COUNTIFS('Unit Detail'!$Z$8:$Z$400,"2",'Unit Detail'!$D$8:$D$400,'Building Detail'!$B225)</f>
        <v>0</v>
      </c>
      <c r="X225" s="176">
        <f t="shared" si="24"/>
        <v>0</v>
      </c>
      <c r="Y225" s="159" t="str">
        <f t="shared" si="26"/>
        <v/>
      </c>
      <c r="Z225" s="338" t="str">
        <f t="shared" si="25"/>
        <v/>
      </c>
      <c r="AB225"/>
      <c r="AC225" s="14"/>
    </row>
    <row r="226" spans="2:29" x14ac:dyDescent="0.25">
      <c r="B226" s="334"/>
      <c r="C226" s="396"/>
      <c r="D226" s="396"/>
      <c r="E226" s="396"/>
      <c r="F226" s="396"/>
      <c r="G226" s="396"/>
      <c r="H226" s="227"/>
      <c r="I226" s="227"/>
      <c r="J226" s="227"/>
      <c r="K226" s="227"/>
      <c r="L226" s="227"/>
      <c r="M226" s="230"/>
      <c r="N226" s="231"/>
      <c r="O226" s="157">
        <f>SUMIFS('Unit Detail'!$H$8:$H$400,'Unit Detail'!$D$8:$D$400,'Building Detail'!$B226,'Unit Detail'!$Z$8:$Z$400,1)</f>
        <v>0</v>
      </c>
      <c r="P226" s="125">
        <f>SUMIFS('Unit Detail'!$H$8:$H$400,'Unit Detail'!$D$8:$D$400,'Building Detail'!$B226,'Unit Detail'!$Z$8:$Z$400,3)</f>
        <v>0</v>
      </c>
      <c r="Q226" s="180">
        <f>SUMIFS('Unit Detail'!$H$8:$H$400,'Unit Detail'!$D$8:$D$400,'Building Detail'!$B226,'Unit Detail'!$Z$8:$Z$400,2)</f>
        <v>0</v>
      </c>
      <c r="R226" s="185">
        <f>SUMIF('Unit Detail'!$D$8:$D$400,$B226,'Unit Detail'!$H$8:$H$400)</f>
        <v>0</v>
      </c>
      <c r="S226" s="184">
        <f t="shared" si="23"/>
        <v>0</v>
      </c>
      <c r="T226" s="159" t="str">
        <f t="shared" si="27"/>
        <v/>
      </c>
      <c r="U226" s="162">
        <f>COUNTIFS('Unit Detail'!$Z$8:$Z$400,"1",'Unit Detail'!$D$8:$D$400,'Building Detail'!$B226)</f>
        <v>0</v>
      </c>
      <c r="V226" s="163">
        <f>COUNTIFS('Unit Detail'!$Z$8:$Z$400,"3",'Unit Detail'!$D$8:$D$400,'Building Detail'!$B226)</f>
        <v>0</v>
      </c>
      <c r="W226" s="163">
        <f>COUNTIFS('Unit Detail'!$Z$8:$Z$400,"2",'Unit Detail'!$D$8:$D$400,'Building Detail'!$B226)</f>
        <v>0</v>
      </c>
      <c r="X226" s="176">
        <f t="shared" si="24"/>
        <v>0</v>
      </c>
      <c r="Y226" s="159" t="str">
        <f t="shared" si="26"/>
        <v/>
      </c>
      <c r="Z226" s="338" t="str">
        <f t="shared" si="25"/>
        <v/>
      </c>
      <c r="AB226"/>
      <c r="AC226" s="14"/>
    </row>
    <row r="227" spans="2:29" x14ac:dyDescent="0.25">
      <c r="B227" s="334"/>
      <c r="C227" s="396"/>
      <c r="D227" s="396"/>
      <c r="E227" s="396"/>
      <c r="F227" s="396"/>
      <c r="G227" s="396"/>
      <c r="H227" s="227"/>
      <c r="I227" s="227"/>
      <c r="J227" s="227"/>
      <c r="K227" s="227"/>
      <c r="L227" s="227"/>
      <c r="M227" s="230"/>
      <c r="N227" s="231"/>
      <c r="O227" s="157">
        <f>SUMIFS('Unit Detail'!$H$8:$H$400,'Unit Detail'!$D$8:$D$400,'Building Detail'!$B227,'Unit Detail'!$Z$8:$Z$400,1)</f>
        <v>0</v>
      </c>
      <c r="P227" s="125">
        <f>SUMIFS('Unit Detail'!$H$8:$H$400,'Unit Detail'!$D$8:$D$400,'Building Detail'!$B227,'Unit Detail'!$Z$8:$Z$400,3)</f>
        <v>0</v>
      </c>
      <c r="Q227" s="180">
        <f>SUMIFS('Unit Detail'!$H$8:$H$400,'Unit Detail'!$D$8:$D$400,'Building Detail'!$B227,'Unit Detail'!$Z$8:$Z$400,2)</f>
        <v>0</v>
      </c>
      <c r="R227" s="185">
        <f>SUMIF('Unit Detail'!$D$8:$D$400,$B227,'Unit Detail'!$H$8:$H$400)</f>
        <v>0</v>
      </c>
      <c r="S227" s="184">
        <f t="shared" si="23"/>
        <v>0</v>
      </c>
      <c r="T227" s="159" t="str">
        <f t="shared" si="27"/>
        <v/>
      </c>
      <c r="U227" s="162">
        <f>COUNTIFS('Unit Detail'!$Z$8:$Z$400,"1",'Unit Detail'!$D$8:$D$400,'Building Detail'!$B227)</f>
        <v>0</v>
      </c>
      <c r="V227" s="163">
        <f>COUNTIFS('Unit Detail'!$Z$8:$Z$400,"3",'Unit Detail'!$D$8:$D$400,'Building Detail'!$B227)</f>
        <v>0</v>
      </c>
      <c r="W227" s="163">
        <f>COUNTIFS('Unit Detail'!$Z$8:$Z$400,"2",'Unit Detail'!$D$8:$D$400,'Building Detail'!$B227)</f>
        <v>0</v>
      </c>
      <c r="X227" s="176">
        <f t="shared" si="24"/>
        <v>0</v>
      </c>
      <c r="Y227" s="159" t="str">
        <f t="shared" si="26"/>
        <v/>
      </c>
      <c r="Z227" s="338" t="str">
        <f t="shared" si="25"/>
        <v/>
      </c>
      <c r="AB227"/>
      <c r="AC227" s="14"/>
    </row>
    <row r="228" spans="2:29" x14ac:dyDescent="0.25">
      <c r="B228" s="334"/>
      <c r="C228" s="396"/>
      <c r="D228" s="396"/>
      <c r="E228" s="396"/>
      <c r="F228" s="396"/>
      <c r="G228" s="396"/>
      <c r="H228" s="227"/>
      <c r="I228" s="227"/>
      <c r="J228" s="227"/>
      <c r="K228" s="227"/>
      <c r="L228" s="227"/>
      <c r="M228" s="230"/>
      <c r="N228" s="231"/>
      <c r="O228" s="157">
        <f>SUMIFS('Unit Detail'!$H$8:$H$400,'Unit Detail'!$D$8:$D$400,'Building Detail'!$B228,'Unit Detail'!$Z$8:$Z$400,1)</f>
        <v>0</v>
      </c>
      <c r="P228" s="125">
        <f>SUMIFS('Unit Detail'!$H$8:$H$400,'Unit Detail'!$D$8:$D$400,'Building Detail'!$B228,'Unit Detail'!$Z$8:$Z$400,3)</f>
        <v>0</v>
      </c>
      <c r="Q228" s="180">
        <f>SUMIFS('Unit Detail'!$H$8:$H$400,'Unit Detail'!$D$8:$D$400,'Building Detail'!$B228,'Unit Detail'!$Z$8:$Z$400,2)</f>
        <v>0</v>
      </c>
      <c r="R228" s="185">
        <f>SUMIF('Unit Detail'!$D$8:$D$400,$B228,'Unit Detail'!$H$8:$H$400)</f>
        <v>0</v>
      </c>
      <c r="S228" s="184">
        <f t="shared" si="23"/>
        <v>0</v>
      </c>
      <c r="T228" s="159" t="str">
        <f t="shared" si="27"/>
        <v/>
      </c>
      <c r="U228" s="162">
        <f>COUNTIFS('Unit Detail'!$Z$8:$Z$400,"1",'Unit Detail'!$D$8:$D$400,'Building Detail'!$B228)</f>
        <v>0</v>
      </c>
      <c r="V228" s="163">
        <f>COUNTIFS('Unit Detail'!$Z$8:$Z$400,"3",'Unit Detail'!$D$8:$D$400,'Building Detail'!$B228)</f>
        <v>0</v>
      </c>
      <c r="W228" s="163">
        <f>COUNTIFS('Unit Detail'!$Z$8:$Z$400,"2",'Unit Detail'!$D$8:$D$400,'Building Detail'!$B228)</f>
        <v>0</v>
      </c>
      <c r="X228" s="176">
        <f t="shared" si="24"/>
        <v>0</v>
      </c>
      <c r="Y228" s="159" t="str">
        <f t="shared" si="26"/>
        <v/>
      </c>
      <c r="Z228" s="338" t="str">
        <f t="shared" si="25"/>
        <v/>
      </c>
      <c r="AB228"/>
      <c r="AC228" s="14"/>
    </row>
    <row r="229" spans="2:29" x14ac:dyDescent="0.25">
      <c r="B229" s="334"/>
      <c r="C229" s="396"/>
      <c r="D229" s="396"/>
      <c r="E229" s="396"/>
      <c r="F229" s="396"/>
      <c r="G229" s="396"/>
      <c r="H229" s="227"/>
      <c r="I229" s="227"/>
      <c r="J229" s="227"/>
      <c r="K229" s="227"/>
      <c r="L229" s="227"/>
      <c r="M229" s="230"/>
      <c r="N229" s="231"/>
      <c r="O229" s="157">
        <f>SUMIFS('Unit Detail'!$H$8:$H$400,'Unit Detail'!$D$8:$D$400,'Building Detail'!$B229,'Unit Detail'!$Z$8:$Z$400,1)</f>
        <v>0</v>
      </c>
      <c r="P229" s="125">
        <f>SUMIFS('Unit Detail'!$H$8:$H$400,'Unit Detail'!$D$8:$D$400,'Building Detail'!$B229,'Unit Detail'!$Z$8:$Z$400,3)</f>
        <v>0</v>
      </c>
      <c r="Q229" s="180">
        <f>SUMIFS('Unit Detail'!$H$8:$H$400,'Unit Detail'!$D$8:$D$400,'Building Detail'!$B229,'Unit Detail'!$Z$8:$Z$400,2)</f>
        <v>0</v>
      </c>
      <c r="R229" s="185">
        <f>SUMIF('Unit Detail'!$D$8:$D$400,$B229,'Unit Detail'!$H$8:$H$400)</f>
        <v>0</v>
      </c>
      <c r="S229" s="184">
        <f t="shared" si="23"/>
        <v>0</v>
      </c>
      <c r="T229" s="159" t="str">
        <f t="shared" si="27"/>
        <v/>
      </c>
      <c r="U229" s="162">
        <f>COUNTIFS('Unit Detail'!$Z$8:$Z$400,"1",'Unit Detail'!$D$8:$D$400,'Building Detail'!$B229)</f>
        <v>0</v>
      </c>
      <c r="V229" s="163">
        <f>COUNTIFS('Unit Detail'!$Z$8:$Z$400,"3",'Unit Detail'!$D$8:$D$400,'Building Detail'!$B229)</f>
        <v>0</v>
      </c>
      <c r="W229" s="163">
        <f>COUNTIFS('Unit Detail'!$Z$8:$Z$400,"2",'Unit Detail'!$D$8:$D$400,'Building Detail'!$B229)</f>
        <v>0</v>
      </c>
      <c r="X229" s="176">
        <f t="shared" si="24"/>
        <v>0</v>
      </c>
      <c r="Y229" s="159" t="str">
        <f t="shared" si="26"/>
        <v/>
      </c>
      <c r="Z229" s="338" t="str">
        <f t="shared" si="25"/>
        <v/>
      </c>
      <c r="AB229"/>
      <c r="AC229" s="14"/>
    </row>
    <row r="230" spans="2:29" x14ac:dyDescent="0.25">
      <c r="B230" s="334"/>
      <c r="C230" s="396"/>
      <c r="D230" s="396"/>
      <c r="E230" s="396"/>
      <c r="F230" s="396"/>
      <c r="G230" s="396"/>
      <c r="H230" s="227"/>
      <c r="I230" s="227"/>
      <c r="J230" s="227"/>
      <c r="K230" s="227"/>
      <c r="L230" s="227"/>
      <c r="M230" s="230"/>
      <c r="N230" s="231"/>
      <c r="O230" s="157">
        <f>SUMIFS('Unit Detail'!$H$8:$H$400,'Unit Detail'!$D$8:$D$400,'Building Detail'!$B230,'Unit Detail'!$Z$8:$Z$400,1)</f>
        <v>0</v>
      </c>
      <c r="P230" s="125">
        <f>SUMIFS('Unit Detail'!$H$8:$H$400,'Unit Detail'!$D$8:$D$400,'Building Detail'!$B230,'Unit Detail'!$Z$8:$Z$400,3)</f>
        <v>0</v>
      </c>
      <c r="Q230" s="180">
        <f>SUMIFS('Unit Detail'!$H$8:$H$400,'Unit Detail'!$D$8:$D$400,'Building Detail'!$B230,'Unit Detail'!$Z$8:$Z$400,2)</f>
        <v>0</v>
      </c>
      <c r="R230" s="185">
        <f>SUMIF('Unit Detail'!$D$8:$D$400,$B230,'Unit Detail'!$H$8:$H$400)</f>
        <v>0</v>
      </c>
      <c r="S230" s="184">
        <f t="shared" si="23"/>
        <v>0</v>
      </c>
      <c r="T230" s="159" t="str">
        <f t="shared" si="27"/>
        <v/>
      </c>
      <c r="U230" s="162">
        <f>COUNTIFS('Unit Detail'!$Z$8:$Z$400,"1",'Unit Detail'!$D$8:$D$400,'Building Detail'!$B230)</f>
        <v>0</v>
      </c>
      <c r="V230" s="163">
        <f>COUNTIFS('Unit Detail'!$Z$8:$Z$400,"3",'Unit Detail'!$D$8:$D$400,'Building Detail'!$B230)</f>
        <v>0</v>
      </c>
      <c r="W230" s="163">
        <f>COUNTIFS('Unit Detail'!$Z$8:$Z$400,"2",'Unit Detail'!$D$8:$D$400,'Building Detail'!$B230)</f>
        <v>0</v>
      </c>
      <c r="X230" s="176">
        <f t="shared" si="24"/>
        <v>0</v>
      </c>
      <c r="Y230" s="159" t="str">
        <f t="shared" si="26"/>
        <v/>
      </c>
      <c r="Z230" s="338" t="str">
        <f t="shared" si="25"/>
        <v/>
      </c>
      <c r="AB230"/>
      <c r="AC230" s="14"/>
    </row>
    <row r="231" spans="2:29" x14ac:dyDescent="0.25">
      <c r="B231" s="334"/>
      <c r="C231" s="396"/>
      <c r="D231" s="396"/>
      <c r="E231" s="396"/>
      <c r="F231" s="396"/>
      <c r="G231" s="396"/>
      <c r="H231" s="227"/>
      <c r="I231" s="227"/>
      <c r="J231" s="227"/>
      <c r="K231" s="227"/>
      <c r="L231" s="227"/>
      <c r="M231" s="230"/>
      <c r="N231" s="231"/>
      <c r="O231" s="157">
        <f>SUMIFS('Unit Detail'!$H$8:$H$400,'Unit Detail'!$D$8:$D$400,'Building Detail'!$B231,'Unit Detail'!$Z$8:$Z$400,1)</f>
        <v>0</v>
      </c>
      <c r="P231" s="125">
        <f>SUMIFS('Unit Detail'!$H$8:$H$400,'Unit Detail'!$D$8:$D$400,'Building Detail'!$B231,'Unit Detail'!$Z$8:$Z$400,3)</f>
        <v>0</v>
      </c>
      <c r="Q231" s="180">
        <f>SUMIFS('Unit Detail'!$H$8:$H$400,'Unit Detail'!$D$8:$D$400,'Building Detail'!$B231,'Unit Detail'!$Z$8:$Z$400,2)</f>
        <v>0</v>
      </c>
      <c r="R231" s="185">
        <f>SUMIF('Unit Detail'!$D$8:$D$400,$B231,'Unit Detail'!$H$8:$H$400)</f>
        <v>0</v>
      </c>
      <c r="S231" s="184">
        <f t="shared" si="23"/>
        <v>0</v>
      </c>
      <c r="T231" s="159" t="str">
        <f t="shared" si="27"/>
        <v/>
      </c>
      <c r="U231" s="162">
        <f>COUNTIFS('Unit Detail'!$Z$8:$Z$400,"1",'Unit Detail'!$D$8:$D$400,'Building Detail'!$B231)</f>
        <v>0</v>
      </c>
      <c r="V231" s="163">
        <f>COUNTIFS('Unit Detail'!$Z$8:$Z$400,"3",'Unit Detail'!$D$8:$D$400,'Building Detail'!$B231)</f>
        <v>0</v>
      </c>
      <c r="W231" s="163">
        <f>COUNTIFS('Unit Detail'!$Z$8:$Z$400,"2",'Unit Detail'!$D$8:$D$400,'Building Detail'!$B231)</f>
        <v>0</v>
      </c>
      <c r="X231" s="176">
        <f t="shared" si="24"/>
        <v>0</v>
      </c>
      <c r="Y231" s="159" t="str">
        <f t="shared" si="26"/>
        <v/>
      </c>
      <c r="Z231" s="338" t="str">
        <f t="shared" si="25"/>
        <v/>
      </c>
      <c r="AB231"/>
      <c r="AC231" s="14"/>
    </row>
    <row r="232" spans="2:29" x14ac:dyDescent="0.25">
      <c r="B232" s="334"/>
      <c r="C232" s="396"/>
      <c r="D232" s="396"/>
      <c r="E232" s="396"/>
      <c r="F232" s="396"/>
      <c r="G232" s="396"/>
      <c r="H232" s="227"/>
      <c r="I232" s="227"/>
      <c r="J232" s="227"/>
      <c r="K232" s="227"/>
      <c r="L232" s="227"/>
      <c r="M232" s="230"/>
      <c r="N232" s="231"/>
      <c r="O232" s="157">
        <f>SUMIFS('Unit Detail'!$H$8:$H$400,'Unit Detail'!$D$8:$D$400,'Building Detail'!$B232,'Unit Detail'!$Z$8:$Z$400,1)</f>
        <v>0</v>
      </c>
      <c r="P232" s="125">
        <f>SUMIFS('Unit Detail'!$H$8:$H$400,'Unit Detail'!$D$8:$D$400,'Building Detail'!$B232,'Unit Detail'!$Z$8:$Z$400,3)</f>
        <v>0</v>
      </c>
      <c r="Q232" s="180">
        <f>SUMIFS('Unit Detail'!$H$8:$H$400,'Unit Detail'!$D$8:$D$400,'Building Detail'!$B232,'Unit Detail'!$Z$8:$Z$400,2)</f>
        <v>0</v>
      </c>
      <c r="R232" s="185">
        <f>SUMIF('Unit Detail'!$D$8:$D$400,$B232,'Unit Detail'!$H$8:$H$400)</f>
        <v>0</v>
      </c>
      <c r="S232" s="184">
        <f t="shared" si="23"/>
        <v>0</v>
      </c>
      <c r="T232" s="159" t="str">
        <f t="shared" si="27"/>
        <v/>
      </c>
      <c r="U232" s="162">
        <f>COUNTIFS('Unit Detail'!$Z$8:$Z$400,"1",'Unit Detail'!$D$8:$D$400,'Building Detail'!$B232)</f>
        <v>0</v>
      </c>
      <c r="V232" s="163">
        <f>COUNTIFS('Unit Detail'!$Z$8:$Z$400,"3",'Unit Detail'!$D$8:$D$400,'Building Detail'!$B232)</f>
        <v>0</v>
      </c>
      <c r="W232" s="163">
        <f>COUNTIFS('Unit Detail'!$Z$8:$Z$400,"2",'Unit Detail'!$D$8:$D$400,'Building Detail'!$B232)</f>
        <v>0</v>
      </c>
      <c r="X232" s="176">
        <f t="shared" si="24"/>
        <v>0</v>
      </c>
      <c r="Y232" s="159" t="str">
        <f t="shared" si="26"/>
        <v/>
      </c>
      <c r="Z232" s="338" t="str">
        <f t="shared" si="25"/>
        <v/>
      </c>
      <c r="AB232"/>
      <c r="AC232" s="14"/>
    </row>
    <row r="233" spans="2:29" x14ac:dyDescent="0.25">
      <c r="B233" s="334"/>
      <c r="C233" s="396"/>
      <c r="D233" s="396"/>
      <c r="E233" s="396"/>
      <c r="F233" s="396"/>
      <c r="G233" s="396"/>
      <c r="H233" s="227"/>
      <c r="I233" s="227"/>
      <c r="J233" s="227"/>
      <c r="K233" s="227"/>
      <c r="L233" s="227"/>
      <c r="M233" s="230"/>
      <c r="N233" s="231"/>
      <c r="O233" s="157">
        <f>SUMIFS('Unit Detail'!$H$8:$H$400,'Unit Detail'!$D$8:$D$400,'Building Detail'!$B233,'Unit Detail'!$Z$8:$Z$400,1)</f>
        <v>0</v>
      </c>
      <c r="P233" s="125">
        <f>SUMIFS('Unit Detail'!$H$8:$H$400,'Unit Detail'!$D$8:$D$400,'Building Detail'!$B233,'Unit Detail'!$Z$8:$Z$400,3)</f>
        <v>0</v>
      </c>
      <c r="Q233" s="180">
        <f>SUMIFS('Unit Detail'!$H$8:$H$400,'Unit Detail'!$D$8:$D$400,'Building Detail'!$B233,'Unit Detail'!$Z$8:$Z$400,2)</f>
        <v>0</v>
      </c>
      <c r="R233" s="185">
        <f>SUMIF('Unit Detail'!$D$8:$D$400,$B233,'Unit Detail'!$H$8:$H$400)</f>
        <v>0</v>
      </c>
      <c r="S233" s="184">
        <f t="shared" si="23"/>
        <v>0</v>
      </c>
      <c r="T233" s="159" t="str">
        <f t="shared" si="27"/>
        <v/>
      </c>
      <c r="U233" s="162">
        <f>COUNTIFS('Unit Detail'!$Z$8:$Z$400,"1",'Unit Detail'!$D$8:$D$400,'Building Detail'!$B233)</f>
        <v>0</v>
      </c>
      <c r="V233" s="163">
        <f>COUNTIFS('Unit Detail'!$Z$8:$Z$400,"3",'Unit Detail'!$D$8:$D$400,'Building Detail'!$B233)</f>
        <v>0</v>
      </c>
      <c r="W233" s="163">
        <f>COUNTIFS('Unit Detail'!$Z$8:$Z$400,"2",'Unit Detail'!$D$8:$D$400,'Building Detail'!$B233)</f>
        <v>0</v>
      </c>
      <c r="X233" s="176">
        <f t="shared" si="24"/>
        <v>0</v>
      </c>
      <c r="Y233" s="159" t="str">
        <f t="shared" si="26"/>
        <v/>
      </c>
      <c r="Z233" s="338" t="str">
        <f t="shared" si="25"/>
        <v/>
      </c>
      <c r="AB233"/>
      <c r="AC233" s="14"/>
    </row>
    <row r="234" spans="2:29" x14ac:dyDescent="0.25">
      <c r="B234" s="334"/>
      <c r="C234" s="396"/>
      <c r="D234" s="396"/>
      <c r="E234" s="396"/>
      <c r="F234" s="396"/>
      <c r="G234" s="396"/>
      <c r="H234" s="227"/>
      <c r="I234" s="227"/>
      <c r="J234" s="227"/>
      <c r="K234" s="227"/>
      <c r="L234" s="227"/>
      <c r="M234" s="230"/>
      <c r="N234" s="231"/>
      <c r="O234" s="157">
        <f>SUMIFS('Unit Detail'!$H$8:$H$400,'Unit Detail'!$D$8:$D$400,'Building Detail'!$B234,'Unit Detail'!$Z$8:$Z$400,1)</f>
        <v>0</v>
      </c>
      <c r="P234" s="125">
        <f>SUMIFS('Unit Detail'!$H$8:$H$400,'Unit Detail'!$D$8:$D$400,'Building Detail'!$B234,'Unit Detail'!$Z$8:$Z$400,3)</f>
        <v>0</v>
      </c>
      <c r="Q234" s="180">
        <f>SUMIFS('Unit Detail'!$H$8:$H$400,'Unit Detail'!$D$8:$D$400,'Building Detail'!$B234,'Unit Detail'!$Z$8:$Z$400,2)</f>
        <v>0</v>
      </c>
      <c r="R234" s="185">
        <f>SUMIF('Unit Detail'!$D$8:$D$400,$B234,'Unit Detail'!$H$8:$H$400)</f>
        <v>0</v>
      </c>
      <c r="S234" s="184">
        <f t="shared" si="23"/>
        <v>0</v>
      </c>
      <c r="T234" s="159" t="str">
        <f t="shared" si="27"/>
        <v/>
      </c>
      <c r="U234" s="162">
        <f>COUNTIFS('Unit Detail'!$Z$8:$Z$400,"1",'Unit Detail'!$D$8:$D$400,'Building Detail'!$B234)</f>
        <v>0</v>
      </c>
      <c r="V234" s="163">
        <f>COUNTIFS('Unit Detail'!$Z$8:$Z$400,"3",'Unit Detail'!$D$8:$D$400,'Building Detail'!$B234)</f>
        <v>0</v>
      </c>
      <c r="W234" s="163">
        <f>COUNTIFS('Unit Detail'!$Z$8:$Z$400,"2",'Unit Detail'!$D$8:$D$400,'Building Detail'!$B234)</f>
        <v>0</v>
      </c>
      <c r="X234" s="176">
        <f t="shared" si="24"/>
        <v>0</v>
      </c>
      <c r="Y234" s="159" t="str">
        <f t="shared" si="26"/>
        <v/>
      </c>
      <c r="Z234" s="338" t="str">
        <f t="shared" si="25"/>
        <v/>
      </c>
      <c r="AB234"/>
      <c r="AC234" s="14"/>
    </row>
    <row r="235" spans="2:29" x14ac:dyDescent="0.25">
      <c r="B235" s="334"/>
      <c r="C235" s="396"/>
      <c r="D235" s="396"/>
      <c r="E235" s="396"/>
      <c r="F235" s="396"/>
      <c r="G235" s="396"/>
      <c r="H235" s="227"/>
      <c r="I235" s="227"/>
      <c r="J235" s="227"/>
      <c r="K235" s="227"/>
      <c r="L235" s="227"/>
      <c r="M235" s="230"/>
      <c r="N235" s="231"/>
      <c r="O235" s="157">
        <f>SUMIFS('Unit Detail'!$H$8:$H$400,'Unit Detail'!$D$8:$D$400,'Building Detail'!$B235,'Unit Detail'!$Z$8:$Z$400,1)</f>
        <v>0</v>
      </c>
      <c r="P235" s="125">
        <f>SUMIFS('Unit Detail'!$H$8:$H$400,'Unit Detail'!$D$8:$D$400,'Building Detail'!$B235,'Unit Detail'!$Z$8:$Z$400,3)</f>
        <v>0</v>
      </c>
      <c r="Q235" s="180">
        <f>SUMIFS('Unit Detail'!$H$8:$H$400,'Unit Detail'!$D$8:$D$400,'Building Detail'!$B235,'Unit Detail'!$Z$8:$Z$400,2)</f>
        <v>0</v>
      </c>
      <c r="R235" s="185">
        <f>SUMIF('Unit Detail'!$D$8:$D$400,$B235,'Unit Detail'!$H$8:$H$400)</f>
        <v>0</v>
      </c>
      <c r="S235" s="184">
        <f t="shared" si="23"/>
        <v>0</v>
      </c>
      <c r="T235" s="159" t="str">
        <f t="shared" si="27"/>
        <v/>
      </c>
      <c r="U235" s="162">
        <f>COUNTIFS('Unit Detail'!$Z$8:$Z$400,"1",'Unit Detail'!$D$8:$D$400,'Building Detail'!$B235)</f>
        <v>0</v>
      </c>
      <c r="V235" s="163">
        <f>COUNTIFS('Unit Detail'!$Z$8:$Z$400,"3",'Unit Detail'!$D$8:$D$400,'Building Detail'!$B235)</f>
        <v>0</v>
      </c>
      <c r="W235" s="163">
        <f>COUNTIFS('Unit Detail'!$Z$8:$Z$400,"2",'Unit Detail'!$D$8:$D$400,'Building Detail'!$B235)</f>
        <v>0</v>
      </c>
      <c r="X235" s="176">
        <f t="shared" si="24"/>
        <v>0</v>
      </c>
      <c r="Y235" s="159" t="str">
        <f t="shared" si="26"/>
        <v/>
      </c>
      <c r="Z235" s="338" t="str">
        <f t="shared" si="25"/>
        <v/>
      </c>
      <c r="AB235"/>
      <c r="AC235" s="14"/>
    </row>
    <row r="236" spans="2:29" x14ac:dyDescent="0.25">
      <c r="B236" s="334"/>
      <c r="C236" s="396"/>
      <c r="D236" s="396"/>
      <c r="E236" s="396"/>
      <c r="F236" s="396"/>
      <c r="G236" s="396"/>
      <c r="H236" s="227"/>
      <c r="I236" s="227"/>
      <c r="J236" s="227"/>
      <c r="K236" s="227"/>
      <c r="L236" s="227"/>
      <c r="M236" s="230"/>
      <c r="N236" s="231"/>
      <c r="O236" s="157">
        <f>SUMIFS('Unit Detail'!$H$8:$H$400,'Unit Detail'!$D$8:$D$400,'Building Detail'!$B236,'Unit Detail'!$Z$8:$Z$400,1)</f>
        <v>0</v>
      </c>
      <c r="P236" s="125">
        <f>SUMIFS('Unit Detail'!$H$8:$H$400,'Unit Detail'!$D$8:$D$400,'Building Detail'!$B236,'Unit Detail'!$Z$8:$Z$400,3)</f>
        <v>0</v>
      </c>
      <c r="Q236" s="180">
        <f>SUMIFS('Unit Detail'!$H$8:$H$400,'Unit Detail'!$D$8:$D$400,'Building Detail'!$B236,'Unit Detail'!$Z$8:$Z$400,2)</f>
        <v>0</v>
      </c>
      <c r="R236" s="185">
        <f>SUMIF('Unit Detail'!$D$8:$D$400,$B236,'Unit Detail'!$H$8:$H$400)</f>
        <v>0</v>
      </c>
      <c r="S236" s="184">
        <f t="shared" si="23"/>
        <v>0</v>
      </c>
      <c r="T236" s="159" t="str">
        <f t="shared" si="27"/>
        <v/>
      </c>
      <c r="U236" s="162">
        <f>COUNTIFS('Unit Detail'!$Z$8:$Z$400,"1",'Unit Detail'!$D$8:$D$400,'Building Detail'!$B236)</f>
        <v>0</v>
      </c>
      <c r="V236" s="163">
        <f>COUNTIFS('Unit Detail'!$Z$8:$Z$400,"3",'Unit Detail'!$D$8:$D$400,'Building Detail'!$B236)</f>
        <v>0</v>
      </c>
      <c r="W236" s="163">
        <f>COUNTIFS('Unit Detail'!$Z$8:$Z$400,"2",'Unit Detail'!$D$8:$D$400,'Building Detail'!$B236)</f>
        <v>0</v>
      </c>
      <c r="X236" s="176">
        <f t="shared" si="24"/>
        <v>0</v>
      </c>
      <c r="Y236" s="159" t="str">
        <f t="shared" si="26"/>
        <v/>
      </c>
      <c r="Z236" s="338" t="str">
        <f t="shared" si="25"/>
        <v/>
      </c>
      <c r="AB236"/>
      <c r="AC236" s="14"/>
    </row>
    <row r="237" spans="2:29" x14ac:dyDescent="0.25">
      <c r="B237" s="334"/>
      <c r="C237" s="396"/>
      <c r="D237" s="396"/>
      <c r="E237" s="396"/>
      <c r="F237" s="396"/>
      <c r="G237" s="396"/>
      <c r="H237" s="227"/>
      <c r="I237" s="227"/>
      <c r="J237" s="227"/>
      <c r="K237" s="227"/>
      <c r="L237" s="227"/>
      <c r="M237" s="230"/>
      <c r="N237" s="231"/>
      <c r="O237" s="157">
        <f>SUMIFS('Unit Detail'!$H$8:$H$400,'Unit Detail'!$D$8:$D$400,'Building Detail'!$B237,'Unit Detail'!$Z$8:$Z$400,1)</f>
        <v>0</v>
      </c>
      <c r="P237" s="125">
        <f>SUMIFS('Unit Detail'!$H$8:$H$400,'Unit Detail'!$D$8:$D$400,'Building Detail'!$B237,'Unit Detail'!$Z$8:$Z$400,3)</f>
        <v>0</v>
      </c>
      <c r="Q237" s="180">
        <f>SUMIFS('Unit Detail'!$H$8:$H$400,'Unit Detail'!$D$8:$D$400,'Building Detail'!$B237,'Unit Detail'!$Z$8:$Z$400,2)</f>
        <v>0</v>
      </c>
      <c r="R237" s="185">
        <f>SUMIF('Unit Detail'!$D$8:$D$400,$B237,'Unit Detail'!$H$8:$H$400)</f>
        <v>0</v>
      </c>
      <c r="S237" s="184">
        <f t="shared" si="23"/>
        <v>0</v>
      </c>
      <c r="T237" s="159" t="str">
        <f t="shared" si="27"/>
        <v/>
      </c>
      <c r="U237" s="162">
        <f>COUNTIFS('Unit Detail'!$Z$8:$Z$400,"1",'Unit Detail'!$D$8:$D$400,'Building Detail'!$B237)</f>
        <v>0</v>
      </c>
      <c r="V237" s="163">
        <f>COUNTIFS('Unit Detail'!$Z$8:$Z$400,"3",'Unit Detail'!$D$8:$D$400,'Building Detail'!$B237)</f>
        <v>0</v>
      </c>
      <c r="W237" s="163">
        <f>COUNTIFS('Unit Detail'!$Z$8:$Z$400,"2",'Unit Detail'!$D$8:$D$400,'Building Detail'!$B237)</f>
        <v>0</v>
      </c>
      <c r="X237" s="176">
        <f t="shared" si="24"/>
        <v>0</v>
      </c>
      <c r="Y237" s="159" t="str">
        <f t="shared" si="26"/>
        <v/>
      </c>
      <c r="Z237" s="338" t="str">
        <f t="shared" si="25"/>
        <v/>
      </c>
      <c r="AB237"/>
      <c r="AC237" s="14"/>
    </row>
    <row r="238" spans="2:29" x14ac:dyDescent="0.25">
      <c r="B238" s="334"/>
      <c r="C238" s="396"/>
      <c r="D238" s="396"/>
      <c r="E238" s="396"/>
      <c r="F238" s="396"/>
      <c r="G238" s="396"/>
      <c r="H238" s="227"/>
      <c r="I238" s="227"/>
      <c r="J238" s="227"/>
      <c r="K238" s="227"/>
      <c r="L238" s="227"/>
      <c r="M238" s="230"/>
      <c r="N238" s="231"/>
      <c r="O238" s="157">
        <f>SUMIFS('Unit Detail'!$H$8:$H$400,'Unit Detail'!$D$8:$D$400,'Building Detail'!$B238,'Unit Detail'!$Z$8:$Z$400,1)</f>
        <v>0</v>
      </c>
      <c r="P238" s="125">
        <f>SUMIFS('Unit Detail'!$H$8:$H$400,'Unit Detail'!$D$8:$D$400,'Building Detail'!$B238,'Unit Detail'!$Z$8:$Z$400,3)</f>
        <v>0</v>
      </c>
      <c r="Q238" s="180">
        <f>SUMIFS('Unit Detail'!$H$8:$H$400,'Unit Detail'!$D$8:$D$400,'Building Detail'!$B238,'Unit Detail'!$Z$8:$Z$400,2)</f>
        <v>0</v>
      </c>
      <c r="R238" s="185">
        <f>SUMIF('Unit Detail'!$D$8:$D$400,$B238,'Unit Detail'!$H$8:$H$400)</f>
        <v>0</v>
      </c>
      <c r="S238" s="184">
        <f t="shared" si="23"/>
        <v>0</v>
      </c>
      <c r="T238" s="159" t="str">
        <f t="shared" si="27"/>
        <v/>
      </c>
      <c r="U238" s="162">
        <f>COUNTIFS('Unit Detail'!$Z$8:$Z$400,"1",'Unit Detail'!$D$8:$D$400,'Building Detail'!$B238)</f>
        <v>0</v>
      </c>
      <c r="V238" s="163">
        <f>COUNTIFS('Unit Detail'!$Z$8:$Z$400,"3",'Unit Detail'!$D$8:$D$400,'Building Detail'!$B238)</f>
        <v>0</v>
      </c>
      <c r="W238" s="163">
        <f>COUNTIFS('Unit Detail'!$Z$8:$Z$400,"2",'Unit Detail'!$D$8:$D$400,'Building Detail'!$B238)</f>
        <v>0</v>
      </c>
      <c r="X238" s="176">
        <f t="shared" si="24"/>
        <v>0</v>
      </c>
      <c r="Y238" s="159" t="str">
        <f t="shared" si="26"/>
        <v/>
      </c>
      <c r="Z238" s="338" t="str">
        <f t="shared" si="25"/>
        <v/>
      </c>
      <c r="AB238"/>
      <c r="AC238" s="14"/>
    </row>
    <row r="239" spans="2:29" x14ac:dyDescent="0.25">
      <c r="B239" s="334"/>
      <c r="C239" s="396"/>
      <c r="D239" s="396"/>
      <c r="E239" s="396"/>
      <c r="F239" s="396"/>
      <c r="G239" s="396"/>
      <c r="H239" s="227"/>
      <c r="I239" s="227"/>
      <c r="J239" s="227"/>
      <c r="K239" s="227"/>
      <c r="L239" s="227"/>
      <c r="M239" s="230"/>
      <c r="N239" s="231"/>
      <c r="O239" s="157">
        <f>SUMIFS('Unit Detail'!$H$8:$H$400,'Unit Detail'!$D$8:$D$400,'Building Detail'!$B239,'Unit Detail'!$Z$8:$Z$400,1)</f>
        <v>0</v>
      </c>
      <c r="P239" s="125">
        <f>SUMIFS('Unit Detail'!$H$8:$H$400,'Unit Detail'!$D$8:$D$400,'Building Detail'!$B239,'Unit Detail'!$Z$8:$Z$400,3)</f>
        <v>0</v>
      </c>
      <c r="Q239" s="180">
        <f>SUMIFS('Unit Detail'!$H$8:$H$400,'Unit Detail'!$D$8:$D$400,'Building Detail'!$B239,'Unit Detail'!$Z$8:$Z$400,2)</f>
        <v>0</v>
      </c>
      <c r="R239" s="185">
        <f>SUMIF('Unit Detail'!$D$8:$D$400,$B239,'Unit Detail'!$H$8:$H$400)</f>
        <v>0</v>
      </c>
      <c r="S239" s="184">
        <f t="shared" si="23"/>
        <v>0</v>
      </c>
      <c r="T239" s="159" t="str">
        <f t="shared" si="27"/>
        <v/>
      </c>
      <c r="U239" s="162">
        <f>COUNTIFS('Unit Detail'!$Z$8:$Z$400,"1",'Unit Detail'!$D$8:$D$400,'Building Detail'!$B239)</f>
        <v>0</v>
      </c>
      <c r="V239" s="163">
        <f>COUNTIFS('Unit Detail'!$Z$8:$Z$400,"3",'Unit Detail'!$D$8:$D$400,'Building Detail'!$B239)</f>
        <v>0</v>
      </c>
      <c r="W239" s="163">
        <f>COUNTIFS('Unit Detail'!$Z$8:$Z$400,"2",'Unit Detail'!$D$8:$D$400,'Building Detail'!$B239)</f>
        <v>0</v>
      </c>
      <c r="X239" s="176">
        <f t="shared" si="24"/>
        <v>0</v>
      </c>
      <c r="Y239" s="159" t="str">
        <f t="shared" si="26"/>
        <v/>
      </c>
      <c r="Z239" s="338" t="str">
        <f t="shared" si="25"/>
        <v/>
      </c>
      <c r="AB239"/>
      <c r="AC239" s="14"/>
    </row>
    <row r="240" spans="2:29" x14ac:dyDescent="0.25">
      <c r="B240" s="334"/>
      <c r="C240" s="396"/>
      <c r="D240" s="396"/>
      <c r="E240" s="396"/>
      <c r="F240" s="396"/>
      <c r="G240" s="396"/>
      <c r="H240" s="227"/>
      <c r="I240" s="227"/>
      <c r="J240" s="227"/>
      <c r="K240" s="227"/>
      <c r="L240" s="227"/>
      <c r="M240" s="230"/>
      <c r="N240" s="231"/>
      <c r="O240" s="157">
        <f>SUMIFS('Unit Detail'!$H$8:$H$400,'Unit Detail'!$D$8:$D$400,'Building Detail'!$B240,'Unit Detail'!$Z$8:$Z$400,1)</f>
        <v>0</v>
      </c>
      <c r="P240" s="125">
        <f>SUMIFS('Unit Detail'!$H$8:$H$400,'Unit Detail'!$D$8:$D$400,'Building Detail'!$B240,'Unit Detail'!$Z$8:$Z$400,3)</f>
        <v>0</v>
      </c>
      <c r="Q240" s="180">
        <f>SUMIFS('Unit Detail'!$H$8:$H$400,'Unit Detail'!$D$8:$D$400,'Building Detail'!$B240,'Unit Detail'!$Z$8:$Z$400,2)</f>
        <v>0</v>
      </c>
      <c r="R240" s="185">
        <f>SUMIF('Unit Detail'!$D$8:$D$400,$B240,'Unit Detail'!$H$8:$H$400)</f>
        <v>0</v>
      </c>
      <c r="S240" s="184">
        <f t="shared" si="23"/>
        <v>0</v>
      </c>
      <c r="T240" s="159" t="str">
        <f t="shared" si="27"/>
        <v/>
      </c>
      <c r="U240" s="162">
        <f>COUNTIFS('Unit Detail'!$Z$8:$Z$400,"1",'Unit Detail'!$D$8:$D$400,'Building Detail'!$B240)</f>
        <v>0</v>
      </c>
      <c r="V240" s="163">
        <f>COUNTIFS('Unit Detail'!$Z$8:$Z$400,"3",'Unit Detail'!$D$8:$D$400,'Building Detail'!$B240)</f>
        <v>0</v>
      </c>
      <c r="W240" s="163">
        <f>COUNTIFS('Unit Detail'!$Z$8:$Z$400,"2",'Unit Detail'!$D$8:$D$400,'Building Detail'!$B240)</f>
        <v>0</v>
      </c>
      <c r="X240" s="176">
        <f t="shared" si="24"/>
        <v>0</v>
      </c>
      <c r="Y240" s="159" t="str">
        <f t="shared" si="26"/>
        <v/>
      </c>
      <c r="Z240" s="338" t="str">
        <f t="shared" si="25"/>
        <v/>
      </c>
      <c r="AB240"/>
      <c r="AC240" s="14"/>
    </row>
    <row r="241" spans="2:29" x14ac:dyDescent="0.25">
      <c r="B241" s="334"/>
      <c r="C241" s="396"/>
      <c r="D241" s="396"/>
      <c r="E241" s="396"/>
      <c r="F241" s="396"/>
      <c r="G241" s="396"/>
      <c r="H241" s="227"/>
      <c r="I241" s="227"/>
      <c r="J241" s="227"/>
      <c r="K241" s="227"/>
      <c r="L241" s="227"/>
      <c r="M241" s="230"/>
      <c r="N241" s="231"/>
      <c r="O241" s="157">
        <f>SUMIFS('Unit Detail'!$H$8:$H$400,'Unit Detail'!$D$8:$D$400,'Building Detail'!$B241,'Unit Detail'!$Z$8:$Z$400,1)</f>
        <v>0</v>
      </c>
      <c r="P241" s="125">
        <f>SUMIFS('Unit Detail'!$H$8:$H$400,'Unit Detail'!$D$8:$D$400,'Building Detail'!$B241,'Unit Detail'!$Z$8:$Z$400,3)</f>
        <v>0</v>
      </c>
      <c r="Q241" s="180">
        <f>SUMIFS('Unit Detail'!$H$8:$H$400,'Unit Detail'!$D$8:$D$400,'Building Detail'!$B241,'Unit Detail'!$Z$8:$Z$400,2)</f>
        <v>0</v>
      </c>
      <c r="R241" s="185">
        <f>SUMIF('Unit Detail'!$D$8:$D$400,$B241,'Unit Detail'!$H$8:$H$400)</f>
        <v>0</v>
      </c>
      <c r="S241" s="184">
        <f t="shared" si="23"/>
        <v>0</v>
      </c>
      <c r="T241" s="159" t="str">
        <f t="shared" si="27"/>
        <v/>
      </c>
      <c r="U241" s="162">
        <f>COUNTIFS('Unit Detail'!$Z$8:$Z$400,"1",'Unit Detail'!$D$8:$D$400,'Building Detail'!$B241)</f>
        <v>0</v>
      </c>
      <c r="V241" s="163">
        <f>COUNTIFS('Unit Detail'!$Z$8:$Z$400,"3",'Unit Detail'!$D$8:$D$400,'Building Detail'!$B241)</f>
        <v>0</v>
      </c>
      <c r="W241" s="163">
        <f>COUNTIFS('Unit Detail'!$Z$8:$Z$400,"2",'Unit Detail'!$D$8:$D$400,'Building Detail'!$B241)</f>
        <v>0</v>
      </c>
      <c r="X241" s="176">
        <f t="shared" si="24"/>
        <v>0</v>
      </c>
      <c r="Y241" s="159" t="str">
        <f t="shared" si="26"/>
        <v/>
      </c>
      <c r="Z241" s="338" t="str">
        <f t="shared" si="25"/>
        <v/>
      </c>
      <c r="AB241"/>
      <c r="AC241" s="14"/>
    </row>
    <row r="242" spans="2:29" x14ac:dyDescent="0.25">
      <c r="B242" s="334"/>
      <c r="C242" s="396"/>
      <c r="D242" s="396"/>
      <c r="E242" s="396"/>
      <c r="F242" s="396"/>
      <c r="G242" s="396"/>
      <c r="H242" s="227"/>
      <c r="I242" s="227"/>
      <c r="J242" s="227"/>
      <c r="K242" s="227"/>
      <c r="L242" s="227"/>
      <c r="M242" s="230"/>
      <c r="N242" s="231"/>
      <c r="O242" s="157">
        <f>SUMIFS('Unit Detail'!$H$8:$H$400,'Unit Detail'!$D$8:$D$400,'Building Detail'!$B242,'Unit Detail'!$Z$8:$Z$400,1)</f>
        <v>0</v>
      </c>
      <c r="P242" s="125">
        <f>SUMIFS('Unit Detail'!$H$8:$H$400,'Unit Detail'!$D$8:$D$400,'Building Detail'!$B242,'Unit Detail'!$Z$8:$Z$400,3)</f>
        <v>0</v>
      </c>
      <c r="Q242" s="180">
        <f>SUMIFS('Unit Detail'!$H$8:$H$400,'Unit Detail'!$D$8:$D$400,'Building Detail'!$B242,'Unit Detail'!$Z$8:$Z$400,2)</f>
        <v>0</v>
      </c>
      <c r="R242" s="185">
        <f>SUMIF('Unit Detail'!$D$8:$D$400,$B242,'Unit Detail'!$H$8:$H$400)</f>
        <v>0</v>
      </c>
      <c r="S242" s="184">
        <f t="shared" si="23"/>
        <v>0</v>
      </c>
      <c r="T242" s="159" t="str">
        <f t="shared" si="27"/>
        <v/>
      </c>
      <c r="U242" s="162">
        <f>COUNTIFS('Unit Detail'!$Z$8:$Z$400,"1",'Unit Detail'!$D$8:$D$400,'Building Detail'!$B242)</f>
        <v>0</v>
      </c>
      <c r="V242" s="163">
        <f>COUNTIFS('Unit Detail'!$Z$8:$Z$400,"3",'Unit Detail'!$D$8:$D$400,'Building Detail'!$B242)</f>
        <v>0</v>
      </c>
      <c r="W242" s="163">
        <f>COUNTIFS('Unit Detail'!$Z$8:$Z$400,"2",'Unit Detail'!$D$8:$D$400,'Building Detail'!$B242)</f>
        <v>0</v>
      </c>
      <c r="X242" s="176">
        <f t="shared" si="24"/>
        <v>0</v>
      </c>
      <c r="Y242" s="159" t="str">
        <f t="shared" si="26"/>
        <v/>
      </c>
      <c r="Z242" s="338" t="str">
        <f t="shared" si="25"/>
        <v/>
      </c>
      <c r="AB242"/>
      <c r="AC242" s="14"/>
    </row>
    <row r="243" spans="2:29" x14ac:dyDescent="0.25">
      <c r="B243" s="334"/>
      <c r="C243" s="396"/>
      <c r="D243" s="396"/>
      <c r="E243" s="396"/>
      <c r="F243" s="396"/>
      <c r="G243" s="396"/>
      <c r="H243" s="227"/>
      <c r="I243" s="227"/>
      <c r="J243" s="227"/>
      <c r="K243" s="227"/>
      <c r="L243" s="227"/>
      <c r="M243" s="230"/>
      <c r="N243" s="231"/>
      <c r="O243" s="157">
        <f>SUMIFS('Unit Detail'!$H$8:$H$400,'Unit Detail'!$D$8:$D$400,'Building Detail'!$B243,'Unit Detail'!$Z$8:$Z$400,1)</f>
        <v>0</v>
      </c>
      <c r="P243" s="125">
        <f>SUMIFS('Unit Detail'!$H$8:$H$400,'Unit Detail'!$D$8:$D$400,'Building Detail'!$B243,'Unit Detail'!$Z$8:$Z$400,3)</f>
        <v>0</v>
      </c>
      <c r="Q243" s="180">
        <f>SUMIFS('Unit Detail'!$H$8:$H$400,'Unit Detail'!$D$8:$D$400,'Building Detail'!$B243,'Unit Detail'!$Z$8:$Z$400,2)</f>
        <v>0</v>
      </c>
      <c r="R243" s="185">
        <f>SUMIF('Unit Detail'!$D$8:$D$400,$B243,'Unit Detail'!$H$8:$H$400)</f>
        <v>0</v>
      </c>
      <c r="S243" s="184">
        <f t="shared" si="23"/>
        <v>0</v>
      </c>
      <c r="T243" s="159" t="str">
        <f t="shared" si="27"/>
        <v/>
      </c>
      <c r="U243" s="162">
        <f>COUNTIFS('Unit Detail'!$Z$8:$Z$400,"1",'Unit Detail'!$D$8:$D$400,'Building Detail'!$B243)</f>
        <v>0</v>
      </c>
      <c r="V243" s="163">
        <f>COUNTIFS('Unit Detail'!$Z$8:$Z$400,"3",'Unit Detail'!$D$8:$D$400,'Building Detail'!$B243)</f>
        <v>0</v>
      </c>
      <c r="W243" s="163">
        <f>COUNTIFS('Unit Detail'!$Z$8:$Z$400,"2",'Unit Detail'!$D$8:$D$400,'Building Detail'!$B243)</f>
        <v>0</v>
      </c>
      <c r="X243" s="176">
        <f t="shared" si="24"/>
        <v>0</v>
      </c>
      <c r="Y243" s="159" t="str">
        <f t="shared" si="26"/>
        <v/>
      </c>
      <c r="Z243" s="338" t="str">
        <f t="shared" si="25"/>
        <v/>
      </c>
      <c r="AB243"/>
      <c r="AC243" s="14"/>
    </row>
    <row r="244" spans="2:29" x14ac:dyDescent="0.25">
      <c r="B244" s="334"/>
      <c r="C244" s="396"/>
      <c r="D244" s="396"/>
      <c r="E244" s="396"/>
      <c r="F244" s="396"/>
      <c r="G244" s="396"/>
      <c r="H244" s="227"/>
      <c r="I244" s="227"/>
      <c r="J244" s="227"/>
      <c r="K244" s="227"/>
      <c r="L244" s="227"/>
      <c r="M244" s="230"/>
      <c r="N244" s="231"/>
      <c r="O244" s="157">
        <f>SUMIFS('Unit Detail'!$H$8:$H$400,'Unit Detail'!$D$8:$D$400,'Building Detail'!$B244,'Unit Detail'!$Z$8:$Z$400,1)</f>
        <v>0</v>
      </c>
      <c r="P244" s="125">
        <f>SUMIFS('Unit Detail'!$H$8:$H$400,'Unit Detail'!$D$8:$D$400,'Building Detail'!$B244,'Unit Detail'!$Z$8:$Z$400,3)</f>
        <v>0</v>
      </c>
      <c r="Q244" s="180">
        <f>SUMIFS('Unit Detail'!$H$8:$H$400,'Unit Detail'!$D$8:$D$400,'Building Detail'!$B244,'Unit Detail'!$Z$8:$Z$400,2)</f>
        <v>0</v>
      </c>
      <c r="R244" s="185">
        <f>SUMIF('Unit Detail'!$D$8:$D$400,$B244,'Unit Detail'!$H$8:$H$400)</f>
        <v>0</v>
      </c>
      <c r="S244" s="184">
        <f t="shared" si="23"/>
        <v>0</v>
      </c>
      <c r="T244" s="159" t="str">
        <f t="shared" si="27"/>
        <v/>
      </c>
      <c r="U244" s="162">
        <f>COUNTIFS('Unit Detail'!$Z$8:$Z$400,"1",'Unit Detail'!$D$8:$D$400,'Building Detail'!$B244)</f>
        <v>0</v>
      </c>
      <c r="V244" s="163">
        <f>COUNTIFS('Unit Detail'!$Z$8:$Z$400,"3",'Unit Detail'!$D$8:$D$400,'Building Detail'!$B244)</f>
        <v>0</v>
      </c>
      <c r="W244" s="163">
        <f>COUNTIFS('Unit Detail'!$Z$8:$Z$400,"2",'Unit Detail'!$D$8:$D$400,'Building Detail'!$B244)</f>
        <v>0</v>
      </c>
      <c r="X244" s="176">
        <f t="shared" si="24"/>
        <v>0</v>
      </c>
      <c r="Y244" s="159" t="str">
        <f t="shared" si="26"/>
        <v/>
      </c>
      <c r="Z244" s="338" t="str">
        <f t="shared" si="25"/>
        <v/>
      </c>
      <c r="AB244"/>
      <c r="AC244" s="14"/>
    </row>
    <row r="245" spans="2:29" x14ac:dyDescent="0.25">
      <c r="B245" s="334"/>
      <c r="C245" s="396"/>
      <c r="D245" s="396"/>
      <c r="E245" s="396"/>
      <c r="F245" s="396"/>
      <c r="G245" s="396"/>
      <c r="H245" s="227"/>
      <c r="I245" s="227"/>
      <c r="J245" s="227"/>
      <c r="K245" s="227"/>
      <c r="L245" s="227"/>
      <c r="M245" s="230"/>
      <c r="N245" s="231"/>
      <c r="O245" s="157">
        <f>SUMIFS('Unit Detail'!$H$8:$H$400,'Unit Detail'!$D$8:$D$400,'Building Detail'!$B245,'Unit Detail'!$Z$8:$Z$400,1)</f>
        <v>0</v>
      </c>
      <c r="P245" s="125">
        <f>SUMIFS('Unit Detail'!$H$8:$H$400,'Unit Detail'!$D$8:$D$400,'Building Detail'!$B245,'Unit Detail'!$Z$8:$Z$400,3)</f>
        <v>0</v>
      </c>
      <c r="Q245" s="180">
        <f>SUMIFS('Unit Detail'!$H$8:$H$400,'Unit Detail'!$D$8:$D$400,'Building Detail'!$B245,'Unit Detail'!$Z$8:$Z$400,2)</f>
        <v>0</v>
      </c>
      <c r="R245" s="185">
        <f>SUMIF('Unit Detail'!$D$8:$D$400,$B245,'Unit Detail'!$H$8:$H$400)</f>
        <v>0</v>
      </c>
      <c r="S245" s="184">
        <f t="shared" si="23"/>
        <v>0</v>
      </c>
      <c r="T245" s="159" t="str">
        <f t="shared" si="27"/>
        <v/>
      </c>
      <c r="U245" s="162">
        <f>COUNTIFS('Unit Detail'!$Z$8:$Z$400,"1",'Unit Detail'!$D$8:$D$400,'Building Detail'!$B245)</f>
        <v>0</v>
      </c>
      <c r="V245" s="163">
        <f>COUNTIFS('Unit Detail'!$Z$8:$Z$400,"3",'Unit Detail'!$D$8:$D$400,'Building Detail'!$B245)</f>
        <v>0</v>
      </c>
      <c r="W245" s="163">
        <f>COUNTIFS('Unit Detail'!$Z$8:$Z$400,"2",'Unit Detail'!$D$8:$D$400,'Building Detail'!$B245)</f>
        <v>0</v>
      </c>
      <c r="X245" s="176">
        <f t="shared" si="24"/>
        <v>0</v>
      </c>
      <c r="Y245" s="159" t="str">
        <f t="shared" si="26"/>
        <v/>
      </c>
      <c r="Z245" s="338" t="str">
        <f t="shared" si="25"/>
        <v/>
      </c>
      <c r="AB245"/>
      <c r="AC245" s="14"/>
    </row>
    <row r="246" spans="2:29" x14ac:dyDescent="0.25">
      <c r="B246" s="334"/>
      <c r="C246" s="396"/>
      <c r="D246" s="396"/>
      <c r="E246" s="396"/>
      <c r="F246" s="396"/>
      <c r="G246" s="396"/>
      <c r="H246" s="227"/>
      <c r="I246" s="227"/>
      <c r="J246" s="227"/>
      <c r="K246" s="227"/>
      <c r="L246" s="227"/>
      <c r="M246" s="230"/>
      <c r="N246" s="231"/>
      <c r="O246" s="157">
        <f>SUMIFS('Unit Detail'!$H$8:$H$400,'Unit Detail'!$D$8:$D$400,'Building Detail'!$B246,'Unit Detail'!$Z$8:$Z$400,1)</f>
        <v>0</v>
      </c>
      <c r="P246" s="125">
        <f>SUMIFS('Unit Detail'!$H$8:$H$400,'Unit Detail'!$D$8:$D$400,'Building Detail'!$B246,'Unit Detail'!$Z$8:$Z$400,3)</f>
        <v>0</v>
      </c>
      <c r="Q246" s="180">
        <f>SUMIFS('Unit Detail'!$H$8:$H$400,'Unit Detail'!$D$8:$D$400,'Building Detail'!$B246,'Unit Detail'!$Z$8:$Z$400,2)</f>
        <v>0</v>
      </c>
      <c r="R246" s="185">
        <f>SUMIF('Unit Detail'!$D$8:$D$400,$B246,'Unit Detail'!$H$8:$H$400)</f>
        <v>0</v>
      </c>
      <c r="S246" s="184">
        <f t="shared" si="23"/>
        <v>0</v>
      </c>
      <c r="T246" s="159" t="str">
        <f t="shared" si="27"/>
        <v/>
      </c>
      <c r="U246" s="162">
        <f>COUNTIFS('Unit Detail'!$Z$8:$Z$400,"1",'Unit Detail'!$D$8:$D$400,'Building Detail'!$B246)</f>
        <v>0</v>
      </c>
      <c r="V246" s="163">
        <f>COUNTIFS('Unit Detail'!$Z$8:$Z$400,"3",'Unit Detail'!$D$8:$D$400,'Building Detail'!$B246)</f>
        <v>0</v>
      </c>
      <c r="W246" s="163">
        <f>COUNTIFS('Unit Detail'!$Z$8:$Z$400,"2",'Unit Detail'!$D$8:$D$400,'Building Detail'!$B246)</f>
        <v>0</v>
      </c>
      <c r="X246" s="176">
        <f t="shared" si="24"/>
        <v>0</v>
      </c>
      <c r="Y246" s="159" t="str">
        <f t="shared" si="26"/>
        <v/>
      </c>
      <c r="Z246" s="338" t="str">
        <f t="shared" si="25"/>
        <v/>
      </c>
      <c r="AB246"/>
      <c r="AC246" s="14"/>
    </row>
    <row r="247" spans="2:29" x14ac:dyDescent="0.25">
      <c r="B247" s="334"/>
      <c r="C247" s="396"/>
      <c r="D247" s="396"/>
      <c r="E247" s="396"/>
      <c r="F247" s="396"/>
      <c r="G247" s="396"/>
      <c r="H247" s="227"/>
      <c r="I247" s="227"/>
      <c r="J247" s="227"/>
      <c r="K247" s="227"/>
      <c r="L247" s="227"/>
      <c r="M247" s="230"/>
      <c r="N247" s="231"/>
      <c r="O247" s="157">
        <f>SUMIFS('Unit Detail'!$H$8:$H$400,'Unit Detail'!$D$8:$D$400,'Building Detail'!$B247,'Unit Detail'!$Z$8:$Z$400,1)</f>
        <v>0</v>
      </c>
      <c r="P247" s="125">
        <f>SUMIFS('Unit Detail'!$H$8:$H$400,'Unit Detail'!$D$8:$D$400,'Building Detail'!$B247,'Unit Detail'!$Z$8:$Z$400,3)</f>
        <v>0</v>
      </c>
      <c r="Q247" s="180">
        <f>SUMIFS('Unit Detail'!$H$8:$H$400,'Unit Detail'!$D$8:$D$400,'Building Detail'!$B247,'Unit Detail'!$Z$8:$Z$400,2)</f>
        <v>0</v>
      </c>
      <c r="R247" s="185">
        <f>SUMIF('Unit Detail'!$D$8:$D$400,$B247,'Unit Detail'!$H$8:$H$400)</f>
        <v>0</v>
      </c>
      <c r="S247" s="184">
        <f t="shared" si="23"/>
        <v>0</v>
      </c>
      <c r="T247" s="159" t="str">
        <f t="shared" si="27"/>
        <v/>
      </c>
      <c r="U247" s="162">
        <f>COUNTIFS('Unit Detail'!$Z$8:$Z$400,"1",'Unit Detail'!$D$8:$D$400,'Building Detail'!$B247)</f>
        <v>0</v>
      </c>
      <c r="V247" s="163">
        <f>COUNTIFS('Unit Detail'!$Z$8:$Z$400,"3",'Unit Detail'!$D$8:$D$400,'Building Detail'!$B247)</f>
        <v>0</v>
      </c>
      <c r="W247" s="163">
        <f>COUNTIFS('Unit Detail'!$Z$8:$Z$400,"2",'Unit Detail'!$D$8:$D$400,'Building Detail'!$B247)</f>
        <v>0</v>
      </c>
      <c r="X247" s="176">
        <f t="shared" si="24"/>
        <v>0</v>
      </c>
      <c r="Y247" s="159" t="str">
        <f t="shared" si="26"/>
        <v/>
      </c>
      <c r="Z247" s="338" t="str">
        <f t="shared" si="25"/>
        <v/>
      </c>
      <c r="AB247"/>
      <c r="AC247" s="14"/>
    </row>
    <row r="248" spans="2:29" x14ac:dyDescent="0.25">
      <c r="B248" s="334"/>
      <c r="C248" s="396"/>
      <c r="D248" s="396"/>
      <c r="E248" s="396"/>
      <c r="F248" s="396"/>
      <c r="G248" s="396"/>
      <c r="H248" s="227"/>
      <c r="I248" s="227"/>
      <c r="J248" s="227"/>
      <c r="K248" s="227"/>
      <c r="L248" s="227"/>
      <c r="M248" s="230"/>
      <c r="N248" s="231"/>
      <c r="O248" s="157">
        <f>SUMIFS('Unit Detail'!$H$8:$H$400,'Unit Detail'!$D$8:$D$400,'Building Detail'!$B248,'Unit Detail'!$Z$8:$Z$400,1)</f>
        <v>0</v>
      </c>
      <c r="P248" s="125">
        <f>SUMIFS('Unit Detail'!$H$8:$H$400,'Unit Detail'!$D$8:$D$400,'Building Detail'!$B248,'Unit Detail'!$Z$8:$Z$400,3)</f>
        <v>0</v>
      </c>
      <c r="Q248" s="180">
        <f>SUMIFS('Unit Detail'!$H$8:$H$400,'Unit Detail'!$D$8:$D$400,'Building Detail'!$B248,'Unit Detail'!$Z$8:$Z$400,2)</f>
        <v>0</v>
      </c>
      <c r="R248" s="185">
        <f>SUMIF('Unit Detail'!$D$8:$D$400,$B248,'Unit Detail'!$H$8:$H$400)</f>
        <v>0</v>
      </c>
      <c r="S248" s="184">
        <f t="shared" si="23"/>
        <v>0</v>
      </c>
      <c r="T248" s="159" t="str">
        <f t="shared" si="27"/>
        <v/>
      </c>
      <c r="U248" s="162">
        <f>COUNTIFS('Unit Detail'!$Z$8:$Z$400,"1",'Unit Detail'!$D$8:$D$400,'Building Detail'!$B248)</f>
        <v>0</v>
      </c>
      <c r="V248" s="163">
        <f>COUNTIFS('Unit Detail'!$Z$8:$Z$400,"3",'Unit Detail'!$D$8:$D$400,'Building Detail'!$B248)</f>
        <v>0</v>
      </c>
      <c r="W248" s="163">
        <f>COUNTIFS('Unit Detail'!$Z$8:$Z$400,"2",'Unit Detail'!$D$8:$D$400,'Building Detail'!$B248)</f>
        <v>0</v>
      </c>
      <c r="X248" s="176">
        <f t="shared" si="24"/>
        <v>0</v>
      </c>
      <c r="Y248" s="159" t="str">
        <f t="shared" si="26"/>
        <v/>
      </c>
      <c r="Z248" s="338" t="str">
        <f t="shared" si="25"/>
        <v/>
      </c>
      <c r="AB248"/>
      <c r="AC248" s="14"/>
    </row>
    <row r="249" spans="2:29" x14ac:dyDescent="0.25">
      <c r="B249" s="334"/>
      <c r="C249" s="396"/>
      <c r="D249" s="396"/>
      <c r="E249" s="396"/>
      <c r="F249" s="396"/>
      <c r="G249" s="396"/>
      <c r="H249" s="227"/>
      <c r="I249" s="227"/>
      <c r="J249" s="227"/>
      <c r="K249" s="227"/>
      <c r="L249" s="227"/>
      <c r="M249" s="230"/>
      <c r="N249" s="231"/>
      <c r="O249" s="157">
        <f>SUMIFS('Unit Detail'!$H$8:$H$400,'Unit Detail'!$D$8:$D$400,'Building Detail'!$B249,'Unit Detail'!$Z$8:$Z$400,1)</f>
        <v>0</v>
      </c>
      <c r="P249" s="125">
        <f>SUMIFS('Unit Detail'!$H$8:$H$400,'Unit Detail'!$D$8:$D$400,'Building Detail'!$B249,'Unit Detail'!$Z$8:$Z$400,3)</f>
        <v>0</v>
      </c>
      <c r="Q249" s="180">
        <f>SUMIFS('Unit Detail'!$H$8:$H$400,'Unit Detail'!$D$8:$D$400,'Building Detail'!$B249,'Unit Detail'!$Z$8:$Z$400,2)</f>
        <v>0</v>
      </c>
      <c r="R249" s="185">
        <f>SUMIF('Unit Detail'!$D$8:$D$400,$B249,'Unit Detail'!$H$8:$H$400)</f>
        <v>0</v>
      </c>
      <c r="S249" s="184">
        <f t="shared" si="23"/>
        <v>0</v>
      </c>
      <c r="T249" s="159" t="str">
        <f t="shared" si="27"/>
        <v/>
      </c>
      <c r="U249" s="162">
        <f>COUNTIFS('Unit Detail'!$Z$8:$Z$400,"1",'Unit Detail'!$D$8:$D$400,'Building Detail'!$B249)</f>
        <v>0</v>
      </c>
      <c r="V249" s="163">
        <f>COUNTIFS('Unit Detail'!$Z$8:$Z$400,"3",'Unit Detail'!$D$8:$D$400,'Building Detail'!$B249)</f>
        <v>0</v>
      </c>
      <c r="W249" s="163">
        <f>COUNTIFS('Unit Detail'!$Z$8:$Z$400,"2",'Unit Detail'!$D$8:$D$400,'Building Detail'!$B249)</f>
        <v>0</v>
      </c>
      <c r="X249" s="176">
        <f t="shared" si="24"/>
        <v>0</v>
      </c>
      <c r="Y249" s="159" t="str">
        <f t="shared" si="26"/>
        <v/>
      </c>
      <c r="Z249" s="338" t="str">
        <f t="shared" si="25"/>
        <v/>
      </c>
      <c r="AB249"/>
      <c r="AC249" s="14"/>
    </row>
    <row r="250" spans="2:29" x14ac:dyDescent="0.25">
      <c r="B250" s="334"/>
      <c r="C250" s="396"/>
      <c r="D250" s="396"/>
      <c r="E250" s="396"/>
      <c r="F250" s="396"/>
      <c r="G250" s="396"/>
      <c r="H250" s="227"/>
      <c r="I250" s="227"/>
      <c r="J250" s="227"/>
      <c r="K250" s="227"/>
      <c r="L250" s="227"/>
      <c r="M250" s="230"/>
      <c r="N250" s="231"/>
      <c r="O250" s="157">
        <f>SUMIFS('Unit Detail'!$H$8:$H$400,'Unit Detail'!$D$8:$D$400,'Building Detail'!$B250,'Unit Detail'!$Z$8:$Z$400,1)</f>
        <v>0</v>
      </c>
      <c r="P250" s="125">
        <f>SUMIFS('Unit Detail'!$H$8:$H$400,'Unit Detail'!$D$8:$D$400,'Building Detail'!$B250,'Unit Detail'!$Z$8:$Z$400,3)</f>
        <v>0</v>
      </c>
      <c r="Q250" s="180">
        <f>SUMIFS('Unit Detail'!$H$8:$H$400,'Unit Detail'!$D$8:$D$400,'Building Detail'!$B250,'Unit Detail'!$Z$8:$Z$400,2)</f>
        <v>0</v>
      </c>
      <c r="R250" s="185">
        <f>SUMIF('Unit Detail'!$D$8:$D$400,$B250,'Unit Detail'!$H$8:$H$400)</f>
        <v>0</v>
      </c>
      <c r="S250" s="184">
        <f t="shared" si="23"/>
        <v>0</v>
      </c>
      <c r="T250" s="159" t="str">
        <f t="shared" si="27"/>
        <v/>
      </c>
      <c r="U250" s="162">
        <f>COUNTIFS('Unit Detail'!$Z$8:$Z$400,"1",'Unit Detail'!$D$8:$D$400,'Building Detail'!$B250)</f>
        <v>0</v>
      </c>
      <c r="V250" s="163">
        <f>COUNTIFS('Unit Detail'!$Z$8:$Z$400,"3",'Unit Detail'!$D$8:$D$400,'Building Detail'!$B250)</f>
        <v>0</v>
      </c>
      <c r="W250" s="163">
        <f>COUNTIFS('Unit Detail'!$Z$8:$Z$400,"2",'Unit Detail'!$D$8:$D$400,'Building Detail'!$B250)</f>
        <v>0</v>
      </c>
      <c r="X250" s="176">
        <f t="shared" si="24"/>
        <v>0</v>
      </c>
      <c r="Y250" s="159" t="str">
        <f t="shared" si="26"/>
        <v/>
      </c>
      <c r="Z250" s="338" t="str">
        <f t="shared" si="25"/>
        <v/>
      </c>
      <c r="AB250"/>
      <c r="AC250" s="14"/>
    </row>
    <row r="251" spans="2:29" x14ac:dyDescent="0.25">
      <c r="B251" s="334"/>
      <c r="C251" s="396"/>
      <c r="D251" s="396"/>
      <c r="E251" s="396"/>
      <c r="F251" s="396"/>
      <c r="G251" s="396"/>
      <c r="H251" s="227"/>
      <c r="I251" s="227"/>
      <c r="J251" s="227"/>
      <c r="K251" s="227"/>
      <c r="L251" s="227"/>
      <c r="M251" s="230"/>
      <c r="N251" s="231"/>
      <c r="O251" s="157">
        <f>SUMIFS('Unit Detail'!$H$8:$H$400,'Unit Detail'!$D$8:$D$400,'Building Detail'!$B251,'Unit Detail'!$Z$8:$Z$400,1)</f>
        <v>0</v>
      </c>
      <c r="P251" s="125">
        <f>SUMIFS('Unit Detail'!$H$8:$H$400,'Unit Detail'!$D$8:$D$400,'Building Detail'!$B251,'Unit Detail'!$Z$8:$Z$400,3)</f>
        <v>0</v>
      </c>
      <c r="Q251" s="180">
        <f>SUMIFS('Unit Detail'!$H$8:$H$400,'Unit Detail'!$D$8:$D$400,'Building Detail'!$B251,'Unit Detail'!$Z$8:$Z$400,2)</f>
        <v>0</v>
      </c>
      <c r="R251" s="185">
        <f>SUMIF('Unit Detail'!$D$8:$D$400,$B251,'Unit Detail'!$H$8:$H$400)</f>
        <v>0</v>
      </c>
      <c r="S251" s="184">
        <f t="shared" si="23"/>
        <v>0</v>
      </c>
      <c r="T251" s="159" t="str">
        <f t="shared" si="27"/>
        <v/>
      </c>
      <c r="U251" s="162">
        <f>COUNTIFS('Unit Detail'!$Z$8:$Z$400,"1",'Unit Detail'!$D$8:$D$400,'Building Detail'!$B251)</f>
        <v>0</v>
      </c>
      <c r="V251" s="163">
        <f>COUNTIFS('Unit Detail'!$Z$8:$Z$400,"3",'Unit Detail'!$D$8:$D$400,'Building Detail'!$B251)</f>
        <v>0</v>
      </c>
      <c r="W251" s="163">
        <f>COUNTIFS('Unit Detail'!$Z$8:$Z$400,"2",'Unit Detail'!$D$8:$D$400,'Building Detail'!$B251)</f>
        <v>0</v>
      </c>
      <c r="X251" s="176">
        <f t="shared" si="24"/>
        <v>0</v>
      </c>
      <c r="Y251" s="159" t="str">
        <f t="shared" si="26"/>
        <v/>
      </c>
      <c r="Z251" s="338" t="str">
        <f t="shared" si="25"/>
        <v/>
      </c>
      <c r="AB251"/>
      <c r="AC251" s="14"/>
    </row>
    <row r="252" spans="2:29" x14ac:dyDescent="0.25">
      <c r="B252" s="334"/>
      <c r="C252" s="396"/>
      <c r="D252" s="396"/>
      <c r="E252" s="396"/>
      <c r="F252" s="396"/>
      <c r="G252" s="396"/>
      <c r="H252" s="227"/>
      <c r="I252" s="227"/>
      <c r="J252" s="227"/>
      <c r="K252" s="227"/>
      <c r="L252" s="227"/>
      <c r="M252" s="230"/>
      <c r="N252" s="231"/>
      <c r="O252" s="157">
        <f>SUMIFS('Unit Detail'!$H$8:$H$400,'Unit Detail'!$D$8:$D$400,'Building Detail'!$B252,'Unit Detail'!$Z$8:$Z$400,1)</f>
        <v>0</v>
      </c>
      <c r="P252" s="125">
        <f>SUMIFS('Unit Detail'!$H$8:$H$400,'Unit Detail'!$D$8:$D$400,'Building Detail'!$B252,'Unit Detail'!$Z$8:$Z$400,3)</f>
        <v>0</v>
      </c>
      <c r="Q252" s="180">
        <f>SUMIFS('Unit Detail'!$H$8:$H$400,'Unit Detail'!$D$8:$D$400,'Building Detail'!$B252,'Unit Detail'!$Z$8:$Z$400,2)</f>
        <v>0</v>
      </c>
      <c r="R252" s="185">
        <f>SUMIF('Unit Detail'!$D$8:$D$400,$B252,'Unit Detail'!$H$8:$H$400)</f>
        <v>0</v>
      </c>
      <c r="S252" s="184">
        <f t="shared" si="23"/>
        <v>0</v>
      </c>
      <c r="T252" s="159" t="str">
        <f t="shared" si="27"/>
        <v/>
      </c>
      <c r="U252" s="162">
        <f>COUNTIFS('Unit Detail'!$Z$8:$Z$400,"1",'Unit Detail'!$D$8:$D$400,'Building Detail'!$B252)</f>
        <v>0</v>
      </c>
      <c r="V252" s="163">
        <f>COUNTIFS('Unit Detail'!$Z$8:$Z$400,"3",'Unit Detail'!$D$8:$D$400,'Building Detail'!$B252)</f>
        <v>0</v>
      </c>
      <c r="W252" s="163">
        <f>COUNTIFS('Unit Detail'!$Z$8:$Z$400,"2",'Unit Detail'!$D$8:$D$400,'Building Detail'!$B252)</f>
        <v>0</v>
      </c>
      <c r="X252" s="176">
        <f t="shared" si="24"/>
        <v>0</v>
      </c>
      <c r="Y252" s="159" t="str">
        <f t="shared" si="26"/>
        <v/>
      </c>
      <c r="Z252" s="338" t="str">
        <f t="shared" si="25"/>
        <v/>
      </c>
      <c r="AB252"/>
      <c r="AC252" s="14"/>
    </row>
    <row r="253" spans="2:29" x14ac:dyDescent="0.25">
      <c r="B253" s="334"/>
      <c r="C253" s="396"/>
      <c r="D253" s="396"/>
      <c r="E253" s="396"/>
      <c r="F253" s="396"/>
      <c r="G253" s="396"/>
      <c r="H253" s="227"/>
      <c r="I253" s="227"/>
      <c r="J253" s="227"/>
      <c r="K253" s="227"/>
      <c r="L253" s="227"/>
      <c r="M253" s="230"/>
      <c r="N253" s="231"/>
      <c r="O253" s="157">
        <f>SUMIFS('Unit Detail'!$H$8:$H$400,'Unit Detail'!$D$8:$D$400,'Building Detail'!$B253,'Unit Detail'!$Z$8:$Z$400,1)</f>
        <v>0</v>
      </c>
      <c r="P253" s="125">
        <f>SUMIFS('Unit Detail'!$H$8:$H$400,'Unit Detail'!$D$8:$D$400,'Building Detail'!$B253,'Unit Detail'!$Z$8:$Z$400,3)</f>
        <v>0</v>
      </c>
      <c r="Q253" s="180">
        <f>SUMIFS('Unit Detail'!$H$8:$H$400,'Unit Detail'!$D$8:$D$400,'Building Detail'!$B253,'Unit Detail'!$Z$8:$Z$400,2)</f>
        <v>0</v>
      </c>
      <c r="R253" s="185">
        <f>SUMIF('Unit Detail'!$D$8:$D$400,$B253,'Unit Detail'!$H$8:$H$400)</f>
        <v>0</v>
      </c>
      <c r="S253" s="184">
        <f t="shared" si="23"/>
        <v>0</v>
      </c>
      <c r="T253" s="159" t="str">
        <f t="shared" si="27"/>
        <v/>
      </c>
      <c r="U253" s="162">
        <f>COUNTIFS('Unit Detail'!$Z$8:$Z$400,"1",'Unit Detail'!$D$8:$D$400,'Building Detail'!$B253)</f>
        <v>0</v>
      </c>
      <c r="V253" s="163">
        <f>COUNTIFS('Unit Detail'!$Z$8:$Z$400,"3",'Unit Detail'!$D$8:$D$400,'Building Detail'!$B253)</f>
        <v>0</v>
      </c>
      <c r="W253" s="163">
        <f>COUNTIFS('Unit Detail'!$Z$8:$Z$400,"2",'Unit Detail'!$D$8:$D$400,'Building Detail'!$B253)</f>
        <v>0</v>
      </c>
      <c r="X253" s="176">
        <f t="shared" si="24"/>
        <v>0</v>
      </c>
      <c r="Y253" s="159" t="str">
        <f t="shared" si="26"/>
        <v/>
      </c>
      <c r="Z253" s="338" t="str">
        <f t="shared" si="25"/>
        <v/>
      </c>
      <c r="AB253"/>
      <c r="AC253" s="14"/>
    </row>
    <row r="254" spans="2:29" x14ac:dyDescent="0.25">
      <c r="B254" s="334"/>
      <c r="C254" s="396"/>
      <c r="D254" s="396"/>
      <c r="E254" s="396"/>
      <c r="F254" s="396"/>
      <c r="G254" s="396"/>
      <c r="H254" s="227"/>
      <c r="I254" s="227"/>
      <c r="J254" s="227"/>
      <c r="K254" s="227"/>
      <c r="L254" s="227"/>
      <c r="M254" s="230"/>
      <c r="N254" s="231"/>
      <c r="O254" s="157">
        <f>SUMIFS('Unit Detail'!$H$8:$H$400,'Unit Detail'!$D$8:$D$400,'Building Detail'!$B254,'Unit Detail'!$Z$8:$Z$400,1)</f>
        <v>0</v>
      </c>
      <c r="P254" s="125">
        <f>SUMIFS('Unit Detail'!$H$8:$H$400,'Unit Detail'!$D$8:$D$400,'Building Detail'!$B254,'Unit Detail'!$Z$8:$Z$400,3)</f>
        <v>0</v>
      </c>
      <c r="Q254" s="180">
        <f>SUMIFS('Unit Detail'!$H$8:$H$400,'Unit Detail'!$D$8:$D$400,'Building Detail'!$B254,'Unit Detail'!$Z$8:$Z$400,2)</f>
        <v>0</v>
      </c>
      <c r="R254" s="185">
        <f>SUMIF('Unit Detail'!$D$8:$D$400,$B254,'Unit Detail'!$H$8:$H$400)</f>
        <v>0</v>
      </c>
      <c r="S254" s="184">
        <f t="shared" si="23"/>
        <v>0</v>
      </c>
      <c r="T254" s="159" t="str">
        <f t="shared" si="27"/>
        <v/>
      </c>
      <c r="U254" s="162">
        <f>COUNTIFS('Unit Detail'!$Z$8:$Z$400,"1",'Unit Detail'!$D$8:$D$400,'Building Detail'!$B254)</f>
        <v>0</v>
      </c>
      <c r="V254" s="163">
        <f>COUNTIFS('Unit Detail'!$Z$8:$Z$400,"3",'Unit Detail'!$D$8:$D$400,'Building Detail'!$B254)</f>
        <v>0</v>
      </c>
      <c r="W254" s="163">
        <f>COUNTIFS('Unit Detail'!$Z$8:$Z$400,"2",'Unit Detail'!$D$8:$D$400,'Building Detail'!$B254)</f>
        <v>0</v>
      </c>
      <c r="X254" s="176">
        <f t="shared" si="24"/>
        <v>0</v>
      </c>
      <c r="Y254" s="159" t="str">
        <f t="shared" si="26"/>
        <v/>
      </c>
      <c r="Z254" s="338" t="str">
        <f t="shared" si="25"/>
        <v/>
      </c>
      <c r="AB254"/>
      <c r="AC254" s="14"/>
    </row>
    <row r="255" spans="2:29" x14ac:dyDescent="0.25">
      <c r="B255" s="334"/>
      <c r="C255" s="396"/>
      <c r="D255" s="396"/>
      <c r="E255" s="396"/>
      <c r="F255" s="396"/>
      <c r="G255" s="396"/>
      <c r="H255" s="227"/>
      <c r="I255" s="227"/>
      <c r="J255" s="227"/>
      <c r="K255" s="227"/>
      <c r="L255" s="227"/>
      <c r="M255" s="230"/>
      <c r="N255" s="231"/>
      <c r="O255" s="157">
        <f>SUMIFS('Unit Detail'!$H$8:$H$400,'Unit Detail'!$D$8:$D$400,'Building Detail'!$B255,'Unit Detail'!$Z$8:$Z$400,1)</f>
        <v>0</v>
      </c>
      <c r="P255" s="125">
        <f>SUMIFS('Unit Detail'!$H$8:$H$400,'Unit Detail'!$D$8:$D$400,'Building Detail'!$B255,'Unit Detail'!$Z$8:$Z$400,3)</f>
        <v>0</v>
      </c>
      <c r="Q255" s="180">
        <f>SUMIFS('Unit Detail'!$H$8:$H$400,'Unit Detail'!$D$8:$D$400,'Building Detail'!$B255,'Unit Detail'!$Z$8:$Z$400,2)</f>
        <v>0</v>
      </c>
      <c r="R255" s="185">
        <f>SUMIF('Unit Detail'!$D$8:$D$400,$B255,'Unit Detail'!$H$8:$H$400)</f>
        <v>0</v>
      </c>
      <c r="S255" s="184">
        <f t="shared" si="23"/>
        <v>0</v>
      </c>
      <c r="T255" s="159" t="str">
        <f t="shared" si="27"/>
        <v/>
      </c>
      <c r="U255" s="162">
        <f>COUNTIFS('Unit Detail'!$Z$8:$Z$400,"1",'Unit Detail'!$D$8:$D$400,'Building Detail'!$B255)</f>
        <v>0</v>
      </c>
      <c r="V255" s="163">
        <f>COUNTIFS('Unit Detail'!$Z$8:$Z$400,"3",'Unit Detail'!$D$8:$D$400,'Building Detail'!$B255)</f>
        <v>0</v>
      </c>
      <c r="W255" s="163">
        <f>COUNTIFS('Unit Detail'!$Z$8:$Z$400,"2",'Unit Detail'!$D$8:$D$400,'Building Detail'!$B255)</f>
        <v>0</v>
      </c>
      <c r="X255" s="176">
        <f t="shared" si="24"/>
        <v>0</v>
      </c>
      <c r="Y255" s="159" t="str">
        <f t="shared" si="26"/>
        <v/>
      </c>
      <c r="Z255" s="338" t="str">
        <f t="shared" si="25"/>
        <v/>
      </c>
      <c r="AB255"/>
      <c r="AC255" s="14"/>
    </row>
    <row r="256" spans="2:29" x14ac:dyDescent="0.25">
      <c r="B256" s="334"/>
      <c r="C256" s="396"/>
      <c r="D256" s="396"/>
      <c r="E256" s="396"/>
      <c r="F256" s="396"/>
      <c r="G256" s="396"/>
      <c r="H256" s="227"/>
      <c r="I256" s="227"/>
      <c r="J256" s="227"/>
      <c r="K256" s="227"/>
      <c r="L256" s="227"/>
      <c r="M256" s="230"/>
      <c r="N256" s="231"/>
      <c r="O256" s="157">
        <f>SUMIFS('Unit Detail'!$H$8:$H$400,'Unit Detail'!$D$8:$D$400,'Building Detail'!$B256,'Unit Detail'!$Z$8:$Z$400,1)</f>
        <v>0</v>
      </c>
      <c r="P256" s="125">
        <f>SUMIFS('Unit Detail'!$H$8:$H$400,'Unit Detail'!$D$8:$D$400,'Building Detail'!$B256,'Unit Detail'!$Z$8:$Z$400,3)</f>
        <v>0</v>
      </c>
      <c r="Q256" s="180">
        <f>SUMIFS('Unit Detail'!$H$8:$H$400,'Unit Detail'!$D$8:$D$400,'Building Detail'!$B256,'Unit Detail'!$Z$8:$Z$400,2)</f>
        <v>0</v>
      </c>
      <c r="R256" s="185">
        <f>SUMIF('Unit Detail'!$D$8:$D$400,$B256,'Unit Detail'!$H$8:$H$400)</f>
        <v>0</v>
      </c>
      <c r="S256" s="184">
        <f t="shared" si="23"/>
        <v>0</v>
      </c>
      <c r="T256" s="159" t="str">
        <f t="shared" si="27"/>
        <v/>
      </c>
      <c r="U256" s="162">
        <f>COUNTIFS('Unit Detail'!$Z$8:$Z$400,"1",'Unit Detail'!$D$8:$D$400,'Building Detail'!$B256)</f>
        <v>0</v>
      </c>
      <c r="V256" s="163">
        <f>COUNTIFS('Unit Detail'!$Z$8:$Z$400,"3",'Unit Detail'!$D$8:$D$400,'Building Detail'!$B256)</f>
        <v>0</v>
      </c>
      <c r="W256" s="163">
        <f>COUNTIFS('Unit Detail'!$Z$8:$Z$400,"2",'Unit Detail'!$D$8:$D$400,'Building Detail'!$B256)</f>
        <v>0</v>
      </c>
      <c r="X256" s="176">
        <f t="shared" si="24"/>
        <v>0</v>
      </c>
      <c r="Y256" s="159" t="str">
        <f t="shared" si="26"/>
        <v/>
      </c>
      <c r="Z256" s="338" t="str">
        <f t="shared" si="25"/>
        <v/>
      </c>
      <c r="AB256"/>
      <c r="AC256" s="14"/>
    </row>
    <row r="257" spans="2:29" x14ac:dyDescent="0.25">
      <c r="B257" s="334"/>
      <c r="C257" s="396"/>
      <c r="D257" s="396"/>
      <c r="E257" s="396"/>
      <c r="F257" s="396"/>
      <c r="G257" s="396"/>
      <c r="H257" s="227"/>
      <c r="I257" s="227"/>
      <c r="J257" s="227"/>
      <c r="K257" s="227"/>
      <c r="L257" s="227"/>
      <c r="M257" s="230"/>
      <c r="N257" s="231"/>
      <c r="O257" s="157">
        <f>SUMIFS('Unit Detail'!$H$8:$H$400,'Unit Detail'!$D$8:$D$400,'Building Detail'!$B257,'Unit Detail'!$Z$8:$Z$400,1)</f>
        <v>0</v>
      </c>
      <c r="P257" s="125">
        <f>SUMIFS('Unit Detail'!$H$8:$H$400,'Unit Detail'!$D$8:$D$400,'Building Detail'!$B257,'Unit Detail'!$Z$8:$Z$400,3)</f>
        <v>0</v>
      </c>
      <c r="Q257" s="180">
        <f>SUMIFS('Unit Detail'!$H$8:$H$400,'Unit Detail'!$D$8:$D$400,'Building Detail'!$B257,'Unit Detail'!$Z$8:$Z$400,2)</f>
        <v>0</v>
      </c>
      <c r="R257" s="185">
        <f>SUMIF('Unit Detail'!$D$8:$D$400,$B257,'Unit Detail'!$H$8:$H$400)</f>
        <v>0</v>
      </c>
      <c r="S257" s="184">
        <f t="shared" si="23"/>
        <v>0</v>
      </c>
      <c r="T257" s="159" t="str">
        <f t="shared" si="27"/>
        <v/>
      </c>
      <c r="U257" s="162">
        <f>COUNTIFS('Unit Detail'!$Z$8:$Z$400,"1",'Unit Detail'!$D$8:$D$400,'Building Detail'!$B257)</f>
        <v>0</v>
      </c>
      <c r="V257" s="163">
        <f>COUNTIFS('Unit Detail'!$Z$8:$Z$400,"3",'Unit Detail'!$D$8:$D$400,'Building Detail'!$B257)</f>
        <v>0</v>
      </c>
      <c r="W257" s="163">
        <f>COUNTIFS('Unit Detail'!$Z$8:$Z$400,"2",'Unit Detail'!$D$8:$D$400,'Building Detail'!$B257)</f>
        <v>0</v>
      </c>
      <c r="X257" s="176">
        <f t="shared" si="24"/>
        <v>0</v>
      </c>
      <c r="Y257" s="159" t="str">
        <f t="shared" si="26"/>
        <v/>
      </c>
      <c r="Z257" s="338" t="str">
        <f t="shared" si="25"/>
        <v/>
      </c>
      <c r="AB257"/>
      <c r="AC257" s="14"/>
    </row>
    <row r="258" spans="2:29" x14ac:dyDescent="0.25">
      <c r="B258" s="334"/>
      <c r="C258" s="396"/>
      <c r="D258" s="396"/>
      <c r="E258" s="396"/>
      <c r="F258" s="396"/>
      <c r="G258" s="396"/>
      <c r="H258" s="227"/>
      <c r="I258" s="227"/>
      <c r="J258" s="227"/>
      <c r="K258" s="227"/>
      <c r="L258" s="227"/>
      <c r="M258" s="230"/>
      <c r="N258" s="231"/>
      <c r="O258" s="157">
        <f>SUMIFS('Unit Detail'!$H$8:$H$400,'Unit Detail'!$D$8:$D$400,'Building Detail'!$B258,'Unit Detail'!$Z$8:$Z$400,1)</f>
        <v>0</v>
      </c>
      <c r="P258" s="125">
        <f>SUMIFS('Unit Detail'!$H$8:$H$400,'Unit Detail'!$D$8:$D$400,'Building Detail'!$B258,'Unit Detail'!$Z$8:$Z$400,3)</f>
        <v>0</v>
      </c>
      <c r="Q258" s="180">
        <f>SUMIFS('Unit Detail'!$H$8:$H$400,'Unit Detail'!$D$8:$D$400,'Building Detail'!$B258,'Unit Detail'!$Z$8:$Z$400,2)</f>
        <v>0</v>
      </c>
      <c r="R258" s="185">
        <f>SUMIF('Unit Detail'!$D$8:$D$400,$B258,'Unit Detail'!$H$8:$H$400)</f>
        <v>0</v>
      </c>
      <c r="S258" s="184">
        <f t="shared" si="23"/>
        <v>0</v>
      </c>
      <c r="T258" s="159" t="str">
        <f t="shared" si="27"/>
        <v/>
      </c>
      <c r="U258" s="162">
        <f>COUNTIFS('Unit Detail'!$Z$8:$Z$400,"1",'Unit Detail'!$D$8:$D$400,'Building Detail'!$B258)</f>
        <v>0</v>
      </c>
      <c r="V258" s="163">
        <f>COUNTIFS('Unit Detail'!$Z$8:$Z$400,"3",'Unit Detail'!$D$8:$D$400,'Building Detail'!$B258)</f>
        <v>0</v>
      </c>
      <c r="W258" s="163">
        <f>COUNTIFS('Unit Detail'!$Z$8:$Z$400,"2",'Unit Detail'!$D$8:$D$400,'Building Detail'!$B258)</f>
        <v>0</v>
      </c>
      <c r="X258" s="176">
        <f t="shared" si="24"/>
        <v>0</v>
      </c>
      <c r="Y258" s="159" t="str">
        <f t="shared" si="26"/>
        <v/>
      </c>
      <c r="Z258" s="338" t="str">
        <f t="shared" si="25"/>
        <v/>
      </c>
      <c r="AB258"/>
      <c r="AC258" s="14"/>
    </row>
    <row r="259" spans="2:29" x14ac:dyDescent="0.25">
      <c r="B259" s="334"/>
      <c r="C259" s="396"/>
      <c r="D259" s="396"/>
      <c r="E259" s="396"/>
      <c r="F259" s="396"/>
      <c r="G259" s="396"/>
      <c r="H259" s="227"/>
      <c r="I259" s="227"/>
      <c r="J259" s="227"/>
      <c r="K259" s="227"/>
      <c r="L259" s="227"/>
      <c r="M259" s="230"/>
      <c r="N259" s="231"/>
      <c r="O259" s="157">
        <f>SUMIFS('Unit Detail'!$H$8:$H$400,'Unit Detail'!$D$8:$D$400,'Building Detail'!$B259,'Unit Detail'!$Z$8:$Z$400,1)</f>
        <v>0</v>
      </c>
      <c r="P259" s="125">
        <f>SUMIFS('Unit Detail'!$H$8:$H$400,'Unit Detail'!$D$8:$D$400,'Building Detail'!$B259,'Unit Detail'!$Z$8:$Z$400,3)</f>
        <v>0</v>
      </c>
      <c r="Q259" s="180">
        <f>SUMIFS('Unit Detail'!$H$8:$H$400,'Unit Detail'!$D$8:$D$400,'Building Detail'!$B259,'Unit Detail'!$Z$8:$Z$400,2)</f>
        <v>0</v>
      </c>
      <c r="R259" s="185">
        <f>SUMIF('Unit Detail'!$D$8:$D$400,$B259,'Unit Detail'!$H$8:$H$400)</f>
        <v>0</v>
      </c>
      <c r="S259" s="184">
        <f t="shared" ref="S259:S322" si="28">SUM(M259,N259,R259)</f>
        <v>0</v>
      </c>
      <c r="T259" s="159" t="str">
        <f t="shared" si="27"/>
        <v/>
      </c>
      <c r="U259" s="162">
        <f>COUNTIFS('Unit Detail'!$Z$8:$Z$400,"1",'Unit Detail'!$D$8:$D$400,'Building Detail'!$B259)</f>
        <v>0</v>
      </c>
      <c r="V259" s="163">
        <f>COUNTIFS('Unit Detail'!$Z$8:$Z$400,"3",'Unit Detail'!$D$8:$D$400,'Building Detail'!$B259)</f>
        <v>0</v>
      </c>
      <c r="W259" s="163">
        <f>COUNTIFS('Unit Detail'!$Z$8:$Z$400,"2",'Unit Detail'!$D$8:$D$400,'Building Detail'!$B259)</f>
        <v>0</v>
      </c>
      <c r="X259" s="176">
        <f t="shared" ref="X259:X322" si="29">SUM(U259:W259)</f>
        <v>0</v>
      </c>
      <c r="Y259" s="159" t="str">
        <f t="shared" si="26"/>
        <v/>
      </c>
      <c r="Z259" s="338" t="str">
        <f t="shared" si="25"/>
        <v/>
      </c>
      <c r="AB259"/>
      <c r="AC259" s="14"/>
    </row>
    <row r="260" spans="2:29" x14ac:dyDescent="0.25">
      <c r="B260" s="334"/>
      <c r="C260" s="396"/>
      <c r="D260" s="396"/>
      <c r="E260" s="396"/>
      <c r="F260" s="396"/>
      <c r="G260" s="396"/>
      <c r="H260" s="227"/>
      <c r="I260" s="227"/>
      <c r="J260" s="227"/>
      <c r="K260" s="227"/>
      <c r="L260" s="227"/>
      <c r="M260" s="230"/>
      <c r="N260" s="231"/>
      <c r="O260" s="157">
        <f>SUMIFS('Unit Detail'!$H$8:$H$400,'Unit Detail'!$D$8:$D$400,'Building Detail'!$B260,'Unit Detail'!$Z$8:$Z$400,1)</f>
        <v>0</v>
      </c>
      <c r="P260" s="125">
        <f>SUMIFS('Unit Detail'!$H$8:$H$400,'Unit Detail'!$D$8:$D$400,'Building Detail'!$B260,'Unit Detail'!$Z$8:$Z$400,3)</f>
        <v>0</v>
      </c>
      <c r="Q260" s="180">
        <f>SUMIFS('Unit Detail'!$H$8:$H$400,'Unit Detail'!$D$8:$D$400,'Building Detail'!$B260,'Unit Detail'!$Z$8:$Z$400,2)</f>
        <v>0</v>
      </c>
      <c r="R260" s="185">
        <f>SUMIF('Unit Detail'!$D$8:$D$400,$B260,'Unit Detail'!$H$8:$H$400)</f>
        <v>0</v>
      </c>
      <c r="S260" s="184">
        <f t="shared" si="28"/>
        <v>0</v>
      </c>
      <c r="T260" s="159" t="str">
        <f t="shared" si="27"/>
        <v/>
      </c>
      <c r="U260" s="162">
        <f>COUNTIFS('Unit Detail'!$Z$8:$Z$400,"1",'Unit Detail'!$D$8:$D$400,'Building Detail'!$B260)</f>
        <v>0</v>
      </c>
      <c r="V260" s="163">
        <f>COUNTIFS('Unit Detail'!$Z$8:$Z$400,"3",'Unit Detail'!$D$8:$D$400,'Building Detail'!$B260)</f>
        <v>0</v>
      </c>
      <c r="W260" s="163">
        <f>COUNTIFS('Unit Detail'!$Z$8:$Z$400,"2",'Unit Detail'!$D$8:$D$400,'Building Detail'!$B260)</f>
        <v>0</v>
      </c>
      <c r="X260" s="176">
        <f t="shared" si="29"/>
        <v>0</v>
      </c>
      <c r="Y260" s="159" t="str">
        <f t="shared" si="26"/>
        <v/>
      </c>
      <c r="Z260" s="338" t="str">
        <f t="shared" si="25"/>
        <v/>
      </c>
      <c r="AB260"/>
      <c r="AC260" s="14"/>
    </row>
    <row r="261" spans="2:29" x14ac:dyDescent="0.25">
      <c r="B261" s="334"/>
      <c r="C261" s="396"/>
      <c r="D261" s="396"/>
      <c r="E261" s="396"/>
      <c r="F261" s="396"/>
      <c r="G261" s="396"/>
      <c r="H261" s="227"/>
      <c r="I261" s="227"/>
      <c r="J261" s="227"/>
      <c r="K261" s="227"/>
      <c r="L261" s="227"/>
      <c r="M261" s="230"/>
      <c r="N261" s="231"/>
      <c r="O261" s="157">
        <f>SUMIFS('Unit Detail'!$H$8:$H$400,'Unit Detail'!$D$8:$D$400,'Building Detail'!$B261,'Unit Detail'!$Z$8:$Z$400,1)</f>
        <v>0</v>
      </c>
      <c r="P261" s="125">
        <f>SUMIFS('Unit Detail'!$H$8:$H$400,'Unit Detail'!$D$8:$D$400,'Building Detail'!$B261,'Unit Detail'!$Z$8:$Z$400,3)</f>
        <v>0</v>
      </c>
      <c r="Q261" s="180">
        <f>SUMIFS('Unit Detail'!$H$8:$H$400,'Unit Detail'!$D$8:$D$400,'Building Detail'!$B261,'Unit Detail'!$Z$8:$Z$400,2)</f>
        <v>0</v>
      </c>
      <c r="R261" s="185">
        <f>SUMIF('Unit Detail'!$D$8:$D$400,$B261,'Unit Detail'!$H$8:$H$400)</f>
        <v>0</v>
      </c>
      <c r="S261" s="184">
        <f t="shared" si="28"/>
        <v>0</v>
      </c>
      <c r="T261" s="159" t="str">
        <f t="shared" si="27"/>
        <v/>
      </c>
      <c r="U261" s="162">
        <f>COUNTIFS('Unit Detail'!$Z$8:$Z$400,"1",'Unit Detail'!$D$8:$D$400,'Building Detail'!$B261)</f>
        <v>0</v>
      </c>
      <c r="V261" s="163">
        <f>COUNTIFS('Unit Detail'!$Z$8:$Z$400,"3",'Unit Detail'!$D$8:$D$400,'Building Detail'!$B261)</f>
        <v>0</v>
      </c>
      <c r="W261" s="163">
        <f>COUNTIFS('Unit Detail'!$Z$8:$Z$400,"2",'Unit Detail'!$D$8:$D$400,'Building Detail'!$B261)</f>
        <v>0</v>
      </c>
      <c r="X261" s="176">
        <f t="shared" si="29"/>
        <v>0</v>
      </c>
      <c r="Y261" s="159" t="str">
        <f t="shared" si="26"/>
        <v/>
      </c>
      <c r="Z261" s="338" t="str">
        <f t="shared" si="25"/>
        <v/>
      </c>
      <c r="AB261"/>
      <c r="AC261" s="14"/>
    </row>
    <row r="262" spans="2:29" x14ac:dyDescent="0.25">
      <c r="B262" s="334"/>
      <c r="C262" s="396"/>
      <c r="D262" s="396"/>
      <c r="E262" s="396"/>
      <c r="F262" s="396"/>
      <c r="G262" s="396"/>
      <c r="H262" s="227"/>
      <c r="I262" s="227"/>
      <c r="J262" s="227"/>
      <c r="K262" s="227"/>
      <c r="L262" s="227"/>
      <c r="M262" s="230"/>
      <c r="N262" s="231"/>
      <c r="O262" s="157">
        <f>SUMIFS('Unit Detail'!$H$8:$H$400,'Unit Detail'!$D$8:$D$400,'Building Detail'!$B262,'Unit Detail'!$Z$8:$Z$400,1)</f>
        <v>0</v>
      </c>
      <c r="P262" s="125">
        <f>SUMIFS('Unit Detail'!$H$8:$H$400,'Unit Detail'!$D$8:$D$400,'Building Detail'!$B262,'Unit Detail'!$Z$8:$Z$400,3)</f>
        <v>0</v>
      </c>
      <c r="Q262" s="180">
        <f>SUMIFS('Unit Detail'!$H$8:$H$400,'Unit Detail'!$D$8:$D$400,'Building Detail'!$B262,'Unit Detail'!$Z$8:$Z$400,2)</f>
        <v>0</v>
      </c>
      <c r="R262" s="185">
        <f>SUMIF('Unit Detail'!$D$8:$D$400,$B262,'Unit Detail'!$H$8:$H$400)</f>
        <v>0</v>
      </c>
      <c r="S262" s="184">
        <f t="shared" si="28"/>
        <v>0</v>
      </c>
      <c r="T262" s="159" t="str">
        <f t="shared" si="27"/>
        <v/>
      </c>
      <c r="U262" s="162">
        <f>COUNTIFS('Unit Detail'!$Z$8:$Z$400,"1",'Unit Detail'!$D$8:$D$400,'Building Detail'!$B262)</f>
        <v>0</v>
      </c>
      <c r="V262" s="163">
        <f>COUNTIFS('Unit Detail'!$Z$8:$Z$400,"3",'Unit Detail'!$D$8:$D$400,'Building Detail'!$B262)</f>
        <v>0</v>
      </c>
      <c r="W262" s="163">
        <f>COUNTIFS('Unit Detail'!$Z$8:$Z$400,"2",'Unit Detail'!$D$8:$D$400,'Building Detail'!$B262)</f>
        <v>0</v>
      </c>
      <c r="X262" s="176">
        <f t="shared" si="29"/>
        <v>0</v>
      </c>
      <c r="Y262" s="159" t="str">
        <f t="shared" si="26"/>
        <v/>
      </c>
      <c r="Z262" s="338" t="str">
        <f t="shared" si="25"/>
        <v/>
      </c>
      <c r="AB262"/>
      <c r="AC262" s="14"/>
    </row>
    <row r="263" spans="2:29" x14ac:dyDescent="0.25">
      <c r="B263" s="334"/>
      <c r="C263" s="396"/>
      <c r="D263" s="396"/>
      <c r="E263" s="396"/>
      <c r="F263" s="396"/>
      <c r="G263" s="396"/>
      <c r="H263" s="227"/>
      <c r="I263" s="227"/>
      <c r="J263" s="227"/>
      <c r="K263" s="227"/>
      <c r="L263" s="227"/>
      <c r="M263" s="230"/>
      <c r="N263" s="231"/>
      <c r="O263" s="157">
        <f>SUMIFS('Unit Detail'!$H$8:$H$400,'Unit Detail'!$D$8:$D$400,'Building Detail'!$B263,'Unit Detail'!$Z$8:$Z$400,1)</f>
        <v>0</v>
      </c>
      <c r="P263" s="125">
        <f>SUMIFS('Unit Detail'!$H$8:$H$400,'Unit Detail'!$D$8:$D$400,'Building Detail'!$B263,'Unit Detail'!$Z$8:$Z$400,3)</f>
        <v>0</v>
      </c>
      <c r="Q263" s="180">
        <f>SUMIFS('Unit Detail'!$H$8:$H$400,'Unit Detail'!$D$8:$D$400,'Building Detail'!$B263,'Unit Detail'!$Z$8:$Z$400,2)</f>
        <v>0</v>
      </c>
      <c r="R263" s="185">
        <f>SUMIF('Unit Detail'!$D$8:$D$400,$B263,'Unit Detail'!$H$8:$H$400)</f>
        <v>0</v>
      </c>
      <c r="S263" s="184">
        <f t="shared" si="28"/>
        <v>0</v>
      </c>
      <c r="T263" s="159" t="str">
        <f t="shared" si="27"/>
        <v/>
      </c>
      <c r="U263" s="162">
        <f>COUNTIFS('Unit Detail'!$Z$8:$Z$400,"1",'Unit Detail'!$D$8:$D$400,'Building Detail'!$B263)</f>
        <v>0</v>
      </c>
      <c r="V263" s="163">
        <f>COUNTIFS('Unit Detail'!$Z$8:$Z$400,"3",'Unit Detail'!$D$8:$D$400,'Building Detail'!$B263)</f>
        <v>0</v>
      </c>
      <c r="W263" s="163">
        <f>COUNTIFS('Unit Detail'!$Z$8:$Z$400,"2",'Unit Detail'!$D$8:$D$400,'Building Detail'!$B263)</f>
        <v>0</v>
      </c>
      <c r="X263" s="176">
        <f t="shared" si="29"/>
        <v>0</v>
      </c>
      <c r="Y263" s="159" t="str">
        <f t="shared" si="26"/>
        <v/>
      </c>
      <c r="Z263" s="338" t="str">
        <f t="shared" si="25"/>
        <v/>
      </c>
      <c r="AB263"/>
      <c r="AC263" s="14"/>
    </row>
    <row r="264" spans="2:29" x14ac:dyDescent="0.25">
      <c r="B264" s="334"/>
      <c r="C264" s="396"/>
      <c r="D264" s="396"/>
      <c r="E264" s="396"/>
      <c r="F264" s="396"/>
      <c r="G264" s="396"/>
      <c r="H264" s="227"/>
      <c r="I264" s="227"/>
      <c r="J264" s="227"/>
      <c r="K264" s="227"/>
      <c r="L264" s="227"/>
      <c r="M264" s="230"/>
      <c r="N264" s="231"/>
      <c r="O264" s="157">
        <f>SUMIFS('Unit Detail'!$H$8:$H$400,'Unit Detail'!$D$8:$D$400,'Building Detail'!$B264,'Unit Detail'!$Z$8:$Z$400,1)</f>
        <v>0</v>
      </c>
      <c r="P264" s="125">
        <f>SUMIFS('Unit Detail'!$H$8:$H$400,'Unit Detail'!$D$8:$D$400,'Building Detail'!$B264,'Unit Detail'!$Z$8:$Z$400,3)</f>
        <v>0</v>
      </c>
      <c r="Q264" s="180">
        <f>SUMIFS('Unit Detail'!$H$8:$H$400,'Unit Detail'!$D$8:$D$400,'Building Detail'!$B264,'Unit Detail'!$Z$8:$Z$400,2)</f>
        <v>0</v>
      </c>
      <c r="R264" s="185">
        <f>SUMIF('Unit Detail'!$D$8:$D$400,$B264,'Unit Detail'!$H$8:$H$400)</f>
        <v>0</v>
      </c>
      <c r="S264" s="184">
        <f t="shared" si="28"/>
        <v>0</v>
      </c>
      <c r="T264" s="159" t="str">
        <f t="shared" si="27"/>
        <v/>
      </c>
      <c r="U264" s="162">
        <f>COUNTIFS('Unit Detail'!$Z$8:$Z$400,"1",'Unit Detail'!$D$8:$D$400,'Building Detail'!$B264)</f>
        <v>0</v>
      </c>
      <c r="V264" s="163">
        <f>COUNTIFS('Unit Detail'!$Z$8:$Z$400,"3",'Unit Detail'!$D$8:$D$400,'Building Detail'!$B264)</f>
        <v>0</v>
      </c>
      <c r="W264" s="163">
        <f>COUNTIFS('Unit Detail'!$Z$8:$Z$400,"2",'Unit Detail'!$D$8:$D$400,'Building Detail'!$B264)</f>
        <v>0</v>
      </c>
      <c r="X264" s="176">
        <f t="shared" si="29"/>
        <v>0</v>
      </c>
      <c r="Y264" s="159" t="str">
        <f t="shared" si="26"/>
        <v/>
      </c>
      <c r="Z264" s="338" t="str">
        <f t="shared" si="25"/>
        <v/>
      </c>
      <c r="AB264"/>
      <c r="AC264" s="14"/>
    </row>
    <row r="265" spans="2:29" x14ac:dyDescent="0.25">
      <c r="B265" s="334"/>
      <c r="C265" s="396"/>
      <c r="D265" s="396"/>
      <c r="E265" s="396"/>
      <c r="F265" s="396"/>
      <c r="G265" s="396"/>
      <c r="H265" s="227"/>
      <c r="I265" s="227"/>
      <c r="J265" s="227"/>
      <c r="K265" s="227"/>
      <c r="L265" s="227"/>
      <c r="M265" s="230"/>
      <c r="N265" s="231"/>
      <c r="O265" s="157">
        <f>SUMIFS('Unit Detail'!$H$8:$H$400,'Unit Detail'!$D$8:$D$400,'Building Detail'!$B265,'Unit Detail'!$Z$8:$Z$400,1)</f>
        <v>0</v>
      </c>
      <c r="P265" s="125">
        <f>SUMIFS('Unit Detail'!$H$8:$H$400,'Unit Detail'!$D$8:$D$400,'Building Detail'!$B265,'Unit Detail'!$Z$8:$Z$400,3)</f>
        <v>0</v>
      </c>
      <c r="Q265" s="180">
        <f>SUMIFS('Unit Detail'!$H$8:$H$400,'Unit Detail'!$D$8:$D$400,'Building Detail'!$B265,'Unit Detail'!$Z$8:$Z$400,2)</f>
        <v>0</v>
      </c>
      <c r="R265" s="185">
        <f>SUMIF('Unit Detail'!$D$8:$D$400,$B265,'Unit Detail'!$H$8:$H$400)</f>
        <v>0</v>
      </c>
      <c r="S265" s="184">
        <f t="shared" si="28"/>
        <v>0</v>
      </c>
      <c r="T265" s="159" t="str">
        <f t="shared" si="27"/>
        <v/>
      </c>
      <c r="U265" s="162">
        <f>COUNTIFS('Unit Detail'!$Z$8:$Z$400,"1",'Unit Detail'!$D$8:$D$400,'Building Detail'!$B265)</f>
        <v>0</v>
      </c>
      <c r="V265" s="163">
        <f>COUNTIFS('Unit Detail'!$Z$8:$Z$400,"3",'Unit Detail'!$D$8:$D$400,'Building Detail'!$B265)</f>
        <v>0</v>
      </c>
      <c r="W265" s="163">
        <f>COUNTIFS('Unit Detail'!$Z$8:$Z$400,"2",'Unit Detail'!$D$8:$D$400,'Building Detail'!$B265)</f>
        <v>0</v>
      </c>
      <c r="X265" s="176">
        <f t="shared" si="29"/>
        <v>0</v>
      </c>
      <c r="Y265" s="159" t="str">
        <f t="shared" si="26"/>
        <v/>
      </c>
      <c r="Z265" s="338" t="str">
        <f t="shared" si="25"/>
        <v/>
      </c>
      <c r="AB265"/>
      <c r="AC265" s="14"/>
    </row>
    <row r="266" spans="2:29" x14ac:dyDescent="0.25">
      <c r="B266" s="334"/>
      <c r="C266" s="396"/>
      <c r="D266" s="396"/>
      <c r="E266" s="396"/>
      <c r="F266" s="396"/>
      <c r="G266" s="396"/>
      <c r="H266" s="227"/>
      <c r="I266" s="227"/>
      <c r="J266" s="227"/>
      <c r="K266" s="227"/>
      <c r="L266" s="227"/>
      <c r="M266" s="230"/>
      <c r="N266" s="231"/>
      <c r="O266" s="157">
        <f>SUMIFS('Unit Detail'!$H$8:$H$400,'Unit Detail'!$D$8:$D$400,'Building Detail'!$B266,'Unit Detail'!$Z$8:$Z$400,1)</f>
        <v>0</v>
      </c>
      <c r="P266" s="125">
        <f>SUMIFS('Unit Detail'!$H$8:$H$400,'Unit Detail'!$D$8:$D$400,'Building Detail'!$B266,'Unit Detail'!$Z$8:$Z$400,3)</f>
        <v>0</v>
      </c>
      <c r="Q266" s="180">
        <f>SUMIFS('Unit Detail'!$H$8:$H$400,'Unit Detail'!$D$8:$D$400,'Building Detail'!$B266,'Unit Detail'!$Z$8:$Z$400,2)</f>
        <v>0</v>
      </c>
      <c r="R266" s="185">
        <f>SUMIF('Unit Detail'!$D$8:$D$400,$B266,'Unit Detail'!$H$8:$H$400)</f>
        <v>0</v>
      </c>
      <c r="S266" s="184">
        <f t="shared" si="28"/>
        <v>0</v>
      </c>
      <c r="T266" s="159" t="str">
        <f t="shared" si="27"/>
        <v/>
      </c>
      <c r="U266" s="162">
        <f>COUNTIFS('Unit Detail'!$Z$8:$Z$400,"1",'Unit Detail'!$D$8:$D$400,'Building Detail'!$B266)</f>
        <v>0</v>
      </c>
      <c r="V266" s="163">
        <f>COUNTIFS('Unit Detail'!$Z$8:$Z$400,"3",'Unit Detail'!$D$8:$D$400,'Building Detail'!$B266)</f>
        <v>0</v>
      </c>
      <c r="W266" s="163">
        <f>COUNTIFS('Unit Detail'!$Z$8:$Z$400,"2",'Unit Detail'!$D$8:$D$400,'Building Detail'!$B266)</f>
        <v>0</v>
      </c>
      <c r="X266" s="176">
        <f t="shared" si="29"/>
        <v>0</v>
      </c>
      <c r="Y266" s="159" t="str">
        <f t="shared" si="26"/>
        <v/>
      </c>
      <c r="Z266" s="338" t="str">
        <f t="shared" si="25"/>
        <v/>
      </c>
      <c r="AB266"/>
      <c r="AC266" s="14"/>
    </row>
    <row r="267" spans="2:29" x14ac:dyDescent="0.25">
      <c r="B267" s="334"/>
      <c r="C267" s="396"/>
      <c r="D267" s="396"/>
      <c r="E267" s="396"/>
      <c r="F267" s="396"/>
      <c r="G267" s="396"/>
      <c r="H267" s="227"/>
      <c r="I267" s="227"/>
      <c r="J267" s="227"/>
      <c r="K267" s="227"/>
      <c r="L267" s="227"/>
      <c r="M267" s="230"/>
      <c r="N267" s="231"/>
      <c r="O267" s="157">
        <f>SUMIFS('Unit Detail'!$H$8:$H$400,'Unit Detail'!$D$8:$D$400,'Building Detail'!$B267,'Unit Detail'!$Z$8:$Z$400,1)</f>
        <v>0</v>
      </c>
      <c r="P267" s="125">
        <f>SUMIFS('Unit Detail'!$H$8:$H$400,'Unit Detail'!$D$8:$D$400,'Building Detail'!$B267,'Unit Detail'!$Z$8:$Z$400,3)</f>
        <v>0</v>
      </c>
      <c r="Q267" s="180">
        <f>SUMIFS('Unit Detail'!$H$8:$H$400,'Unit Detail'!$D$8:$D$400,'Building Detail'!$B267,'Unit Detail'!$Z$8:$Z$400,2)</f>
        <v>0</v>
      </c>
      <c r="R267" s="185">
        <f>SUMIF('Unit Detail'!$D$8:$D$400,$B267,'Unit Detail'!$H$8:$H$400)</f>
        <v>0</v>
      </c>
      <c r="S267" s="184">
        <f t="shared" si="28"/>
        <v>0</v>
      </c>
      <c r="T267" s="159" t="str">
        <f t="shared" si="27"/>
        <v/>
      </c>
      <c r="U267" s="162">
        <f>COUNTIFS('Unit Detail'!$Z$8:$Z$400,"1",'Unit Detail'!$D$8:$D$400,'Building Detail'!$B267)</f>
        <v>0</v>
      </c>
      <c r="V267" s="163">
        <f>COUNTIFS('Unit Detail'!$Z$8:$Z$400,"3",'Unit Detail'!$D$8:$D$400,'Building Detail'!$B267)</f>
        <v>0</v>
      </c>
      <c r="W267" s="163">
        <f>COUNTIFS('Unit Detail'!$Z$8:$Z$400,"2",'Unit Detail'!$D$8:$D$400,'Building Detail'!$B267)</f>
        <v>0</v>
      </c>
      <c r="X267" s="176">
        <f t="shared" si="29"/>
        <v>0</v>
      </c>
      <c r="Y267" s="159" t="str">
        <f t="shared" si="26"/>
        <v/>
      </c>
      <c r="Z267" s="338" t="str">
        <f t="shared" si="25"/>
        <v/>
      </c>
      <c r="AB267"/>
      <c r="AC267" s="14"/>
    </row>
    <row r="268" spans="2:29" x14ac:dyDescent="0.25">
      <c r="B268" s="334"/>
      <c r="C268" s="396"/>
      <c r="D268" s="396"/>
      <c r="E268" s="396"/>
      <c r="F268" s="396"/>
      <c r="G268" s="396"/>
      <c r="H268" s="227"/>
      <c r="I268" s="227"/>
      <c r="J268" s="227"/>
      <c r="K268" s="227"/>
      <c r="L268" s="227"/>
      <c r="M268" s="230"/>
      <c r="N268" s="231"/>
      <c r="O268" s="157">
        <f>SUMIFS('Unit Detail'!$H$8:$H$400,'Unit Detail'!$D$8:$D$400,'Building Detail'!$B268,'Unit Detail'!$Z$8:$Z$400,1)</f>
        <v>0</v>
      </c>
      <c r="P268" s="125">
        <f>SUMIFS('Unit Detail'!$H$8:$H$400,'Unit Detail'!$D$8:$D$400,'Building Detail'!$B268,'Unit Detail'!$Z$8:$Z$400,3)</f>
        <v>0</v>
      </c>
      <c r="Q268" s="180">
        <f>SUMIFS('Unit Detail'!$H$8:$H$400,'Unit Detail'!$D$8:$D$400,'Building Detail'!$B268,'Unit Detail'!$Z$8:$Z$400,2)</f>
        <v>0</v>
      </c>
      <c r="R268" s="185">
        <f>SUMIF('Unit Detail'!$D$8:$D$400,$B268,'Unit Detail'!$H$8:$H$400)</f>
        <v>0</v>
      </c>
      <c r="S268" s="184">
        <f t="shared" si="28"/>
        <v>0</v>
      </c>
      <c r="T268" s="159" t="str">
        <f t="shared" si="27"/>
        <v/>
      </c>
      <c r="U268" s="162">
        <f>COUNTIFS('Unit Detail'!$Z$8:$Z$400,"1",'Unit Detail'!$D$8:$D$400,'Building Detail'!$B268)</f>
        <v>0</v>
      </c>
      <c r="V268" s="163">
        <f>COUNTIFS('Unit Detail'!$Z$8:$Z$400,"3",'Unit Detail'!$D$8:$D$400,'Building Detail'!$B268)</f>
        <v>0</v>
      </c>
      <c r="W268" s="163">
        <f>COUNTIFS('Unit Detail'!$Z$8:$Z$400,"2",'Unit Detail'!$D$8:$D$400,'Building Detail'!$B268)</f>
        <v>0</v>
      </c>
      <c r="X268" s="176">
        <f t="shared" si="29"/>
        <v>0</v>
      </c>
      <c r="Y268" s="159" t="str">
        <f t="shared" si="26"/>
        <v/>
      </c>
      <c r="Z268" s="338" t="str">
        <f t="shared" si="25"/>
        <v/>
      </c>
      <c r="AB268"/>
      <c r="AC268" s="14"/>
    </row>
    <row r="269" spans="2:29" x14ac:dyDescent="0.25">
      <c r="B269" s="334"/>
      <c r="C269" s="396"/>
      <c r="D269" s="396"/>
      <c r="E269" s="396"/>
      <c r="F269" s="396"/>
      <c r="G269" s="396"/>
      <c r="H269" s="227"/>
      <c r="I269" s="227"/>
      <c r="J269" s="227"/>
      <c r="K269" s="227"/>
      <c r="L269" s="227"/>
      <c r="M269" s="230"/>
      <c r="N269" s="231"/>
      <c r="O269" s="157">
        <f>SUMIFS('Unit Detail'!$H$8:$H$400,'Unit Detail'!$D$8:$D$400,'Building Detail'!$B269,'Unit Detail'!$Z$8:$Z$400,1)</f>
        <v>0</v>
      </c>
      <c r="P269" s="125">
        <f>SUMIFS('Unit Detail'!$H$8:$H$400,'Unit Detail'!$D$8:$D$400,'Building Detail'!$B269,'Unit Detail'!$Z$8:$Z$400,3)</f>
        <v>0</v>
      </c>
      <c r="Q269" s="180">
        <f>SUMIFS('Unit Detail'!$H$8:$H$400,'Unit Detail'!$D$8:$D$400,'Building Detail'!$B269,'Unit Detail'!$Z$8:$Z$400,2)</f>
        <v>0</v>
      </c>
      <c r="R269" s="185">
        <f>SUMIF('Unit Detail'!$D$8:$D$400,$B269,'Unit Detail'!$H$8:$H$400)</f>
        <v>0</v>
      </c>
      <c r="S269" s="184">
        <f t="shared" si="28"/>
        <v>0</v>
      </c>
      <c r="T269" s="159" t="str">
        <f t="shared" si="27"/>
        <v/>
      </c>
      <c r="U269" s="162">
        <f>COUNTIFS('Unit Detail'!$Z$8:$Z$400,"1",'Unit Detail'!$D$8:$D$400,'Building Detail'!$B269)</f>
        <v>0</v>
      </c>
      <c r="V269" s="163">
        <f>COUNTIFS('Unit Detail'!$Z$8:$Z$400,"3",'Unit Detail'!$D$8:$D$400,'Building Detail'!$B269)</f>
        <v>0</v>
      </c>
      <c r="W269" s="163">
        <f>COUNTIFS('Unit Detail'!$Z$8:$Z$400,"2",'Unit Detail'!$D$8:$D$400,'Building Detail'!$B269)</f>
        <v>0</v>
      </c>
      <c r="X269" s="176">
        <f t="shared" si="29"/>
        <v>0</v>
      </c>
      <c r="Y269" s="159" t="str">
        <f t="shared" si="26"/>
        <v/>
      </c>
      <c r="Z269" s="338" t="str">
        <f t="shared" si="25"/>
        <v/>
      </c>
      <c r="AB269"/>
      <c r="AC269" s="14"/>
    </row>
    <row r="270" spans="2:29" x14ac:dyDescent="0.25">
      <c r="B270" s="334"/>
      <c r="C270" s="396"/>
      <c r="D270" s="396"/>
      <c r="E270" s="396"/>
      <c r="F270" s="396"/>
      <c r="G270" s="396"/>
      <c r="H270" s="227"/>
      <c r="I270" s="227"/>
      <c r="J270" s="227"/>
      <c r="K270" s="227"/>
      <c r="L270" s="227"/>
      <c r="M270" s="230"/>
      <c r="N270" s="231"/>
      <c r="O270" s="157">
        <f>SUMIFS('Unit Detail'!$H$8:$H$400,'Unit Detail'!$D$8:$D$400,'Building Detail'!$B270,'Unit Detail'!$Z$8:$Z$400,1)</f>
        <v>0</v>
      </c>
      <c r="P270" s="125">
        <f>SUMIFS('Unit Detail'!$H$8:$H$400,'Unit Detail'!$D$8:$D$400,'Building Detail'!$B270,'Unit Detail'!$Z$8:$Z$400,3)</f>
        <v>0</v>
      </c>
      <c r="Q270" s="180">
        <f>SUMIFS('Unit Detail'!$H$8:$H$400,'Unit Detail'!$D$8:$D$400,'Building Detail'!$B270,'Unit Detail'!$Z$8:$Z$400,2)</f>
        <v>0</v>
      </c>
      <c r="R270" s="185">
        <f>SUMIF('Unit Detail'!$D$8:$D$400,$B270,'Unit Detail'!$H$8:$H$400)</f>
        <v>0</v>
      </c>
      <c r="S270" s="184">
        <f t="shared" si="28"/>
        <v>0</v>
      </c>
      <c r="T270" s="159" t="str">
        <f t="shared" si="27"/>
        <v/>
      </c>
      <c r="U270" s="162">
        <f>COUNTIFS('Unit Detail'!$Z$8:$Z$400,"1",'Unit Detail'!$D$8:$D$400,'Building Detail'!$B270)</f>
        <v>0</v>
      </c>
      <c r="V270" s="163">
        <f>COUNTIFS('Unit Detail'!$Z$8:$Z$400,"3",'Unit Detail'!$D$8:$D$400,'Building Detail'!$B270)</f>
        <v>0</v>
      </c>
      <c r="W270" s="163">
        <f>COUNTIFS('Unit Detail'!$Z$8:$Z$400,"2",'Unit Detail'!$D$8:$D$400,'Building Detail'!$B270)</f>
        <v>0</v>
      </c>
      <c r="X270" s="176">
        <f t="shared" si="29"/>
        <v>0</v>
      </c>
      <c r="Y270" s="159" t="str">
        <f t="shared" si="26"/>
        <v/>
      </c>
      <c r="Z270" s="338" t="str">
        <f t="shared" si="25"/>
        <v/>
      </c>
      <c r="AB270"/>
      <c r="AC270" s="14"/>
    </row>
    <row r="271" spans="2:29" x14ac:dyDescent="0.25">
      <c r="B271" s="334"/>
      <c r="C271" s="396"/>
      <c r="D271" s="396"/>
      <c r="E271" s="396"/>
      <c r="F271" s="396"/>
      <c r="G271" s="396"/>
      <c r="H271" s="227"/>
      <c r="I271" s="227"/>
      <c r="J271" s="227"/>
      <c r="K271" s="227"/>
      <c r="L271" s="227"/>
      <c r="M271" s="230"/>
      <c r="N271" s="231"/>
      <c r="O271" s="157">
        <f>SUMIFS('Unit Detail'!$H$8:$H$400,'Unit Detail'!$D$8:$D$400,'Building Detail'!$B271,'Unit Detail'!$Z$8:$Z$400,1)</f>
        <v>0</v>
      </c>
      <c r="P271" s="125">
        <f>SUMIFS('Unit Detail'!$H$8:$H$400,'Unit Detail'!$D$8:$D$400,'Building Detail'!$B271,'Unit Detail'!$Z$8:$Z$400,3)</f>
        <v>0</v>
      </c>
      <c r="Q271" s="180">
        <f>SUMIFS('Unit Detail'!$H$8:$H$400,'Unit Detail'!$D$8:$D$400,'Building Detail'!$B271,'Unit Detail'!$Z$8:$Z$400,2)</f>
        <v>0</v>
      </c>
      <c r="R271" s="185">
        <f>SUMIF('Unit Detail'!$D$8:$D$400,$B271,'Unit Detail'!$H$8:$H$400)</f>
        <v>0</v>
      </c>
      <c r="S271" s="184">
        <f t="shared" si="28"/>
        <v>0</v>
      </c>
      <c r="T271" s="159" t="str">
        <f t="shared" si="27"/>
        <v/>
      </c>
      <c r="U271" s="162">
        <f>COUNTIFS('Unit Detail'!$Z$8:$Z$400,"1",'Unit Detail'!$D$8:$D$400,'Building Detail'!$B271)</f>
        <v>0</v>
      </c>
      <c r="V271" s="163">
        <f>COUNTIFS('Unit Detail'!$Z$8:$Z$400,"3",'Unit Detail'!$D$8:$D$400,'Building Detail'!$B271)</f>
        <v>0</v>
      </c>
      <c r="W271" s="163">
        <f>COUNTIFS('Unit Detail'!$Z$8:$Z$400,"2",'Unit Detail'!$D$8:$D$400,'Building Detail'!$B271)</f>
        <v>0</v>
      </c>
      <c r="X271" s="176">
        <f t="shared" si="29"/>
        <v>0</v>
      </c>
      <c r="Y271" s="159" t="str">
        <f t="shared" si="26"/>
        <v/>
      </c>
      <c r="Z271" s="338" t="str">
        <f t="shared" si="25"/>
        <v/>
      </c>
      <c r="AB271"/>
      <c r="AC271" s="14"/>
    </row>
    <row r="272" spans="2:29" x14ac:dyDescent="0.25">
      <c r="B272" s="334"/>
      <c r="C272" s="396"/>
      <c r="D272" s="396"/>
      <c r="E272" s="396"/>
      <c r="F272" s="396"/>
      <c r="G272" s="396"/>
      <c r="H272" s="227"/>
      <c r="I272" s="227"/>
      <c r="J272" s="227"/>
      <c r="K272" s="227"/>
      <c r="L272" s="227"/>
      <c r="M272" s="230"/>
      <c r="N272" s="231"/>
      <c r="O272" s="157">
        <f>SUMIFS('Unit Detail'!$H$8:$H$400,'Unit Detail'!$D$8:$D$400,'Building Detail'!$B272,'Unit Detail'!$Z$8:$Z$400,1)</f>
        <v>0</v>
      </c>
      <c r="P272" s="125">
        <f>SUMIFS('Unit Detail'!$H$8:$H$400,'Unit Detail'!$D$8:$D$400,'Building Detail'!$B272,'Unit Detail'!$Z$8:$Z$400,3)</f>
        <v>0</v>
      </c>
      <c r="Q272" s="180">
        <f>SUMIFS('Unit Detail'!$H$8:$H$400,'Unit Detail'!$D$8:$D$400,'Building Detail'!$B272,'Unit Detail'!$Z$8:$Z$400,2)</f>
        <v>0</v>
      </c>
      <c r="R272" s="185">
        <f>SUMIF('Unit Detail'!$D$8:$D$400,$B272,'Unit Detail'!$H$8:$H$400)</f>
        <v>0</v>
      </c>
      <c r="S272" s="184">
        <f t="shared" si="28"/>
        <v>0</v>
      </c>
      <c r="T272" s="159" t="str">
        <f t="shared" si="27"/>
        <v/>
      </c>
      <c r="U272" s="162">
        <f>COUNTIFS('Unit Detail'!$Z$8:$Z$400,"1",'Unit Detail'!$D$8:$D$400,'Building Detail'!$B272)</f>
        <v>0</v>
      </c>
      <c r="V272" s="163">
        <f>COUNTIFS('Unit Detail'!$Z$8:$Z$400,"3",'Unit Detail'!$D$8:$D$400,'Building Detail'!$B272)</f>
        <v>0</v>
      </c>
      <c r="W272" s="163">
        <f>COUNTIFS('Unit Detail'!$Z$8:$Z$400,"2",'Unit Detail'!$D$8:$D$400,'Building Detail'!$B272)</f>
        <v>0</v>
      </c>
      <c r="X272" s="176">
        <f t="shared" si="29"/>
        <v>0</v>
      </c>
      <c r="Y272" s="159" t="str">
        <f t="shared" si="26"/>
        <v/>
      </c>
      <c r="Z272" s="338" t="str">
        <f t="shared" si="25"/>
        <v/>
      </c>
      <c r="AB272"/>
      <c r="AC272" s="14"/>
    </row>
    <row r="273" spans="2:29" x14ac:dyDescent="0.25">
      <c r="B273" s="334"/>
      <c r="C273" s="396"/>
      <c r="D273" s="396"/>
      <c r="E273" s="396"/>
      <c r="F273" s="396"/>
      <c r="G273" s="396"/>
      <c r="H273" s="227"/>
      <c r="I273" s="227"/>
      <c r="J273" s="227"/>
      <c r="K273" s="227"/>
      <c r="L273" s="227"/>
      <c r="M273" s="230"/>
      <c r="N273" s="231"/>
      <c r="O273" s="157">
        <f>SUMIFS('Unit Detail'!$H$8:$H$400,'Unit Detail'!$D$8:$D$400,'Building Detail'!$B273,'Unit Detail'!$Z$8:$Z$400,1)</f>
        <v>0</v>
      </c>
      <c r="P273" s="125">
        <f>SUMIFS('Unit Detail'!$H$8:$H$400,'Unit Detail'!$D$8:$D$400,'Building Detail'!$B273,'Unit Detail'!$Z$8:$Z$400,3)</f>
        <v>0</v>
      </c>
      <c r="Q273" s="180">
        <f>SUMIFS('Unit Detail'!$H$8:$H$400,'Unit Detail'!$D$8:$D$400,'Building Detail'!$B273,'Unit Detail'!$Z$8:$Z$400,2)</f>
        <v>0</v>
      </c>
      <c r="R273" s="185">
        <f>SUMIF('Unit Detail'!$D$8:$D$400,$B273,'Unit Detail'!$H$8:$H$400)</f>
        <v>0</v>
      </c>
      <c r="S273" s="184">
        <f t="shared" si="28"/>
        <v>0</v>
      </c>
      <c r="T273" s="159" t="str">
        <f t="shared" si="27"/>
        <v/>
      </c>
      <c r="U273" s="162">
        <f>COUNTIFS('Unit Detail'!$Z$8:$Z$400,"1",'Unit Detail'!$D$8:$D$400,'Building Detail'!$B273)</f>
        <v>0</v>
      </c>
      <c r="V273" s="163">
        <f>COUNTIFS('Unit Detail'!$Z$8:$Z$400,"3",'Unit Detail'!$D$8:$D$400,'Building Detail'!$B273)</f>
        <v>0</v>
      </c>
      <c r="W273" s="163">
        <f>COUNTIFS('Unit Detail'!$Z$8:$Z$400,"2",'Unit Detail'!$D$8:$D$400,'Building Detail'!$B273)</f>
        <v>0</v>
      </c>
      <c r="X273" s="176">
        <f t="shared" si="29"/>
        <v>0</v>
      </c>
      <c r="Y273" s="159" t="str">
        <f t="shared" si="26"/>
        <v/>
      </c>
      <c r="Z273" s="338" t="str">
        <f t="shared" si="25"/>
        <v/>
      </c>
      <c r="AB273"/>
      <c r="AC273" s="14"/>
    </row>
    <row r="274" spans="2:29" x14ac:dyDescent="0.25">
      <c r="B274" s="334"/>
      <c r="C274" s="396"/>
      <c r="D274" s="396"/>
      <c r="E274" s="396"/>
      <c r="F274" s="396"/>
      <c r="G274" s="396"/>
      <c r="H274" s="227"/>
      <c r="I274" s="227"/>
      <c r="J274" s="227"/>
      <c r="K274" s="227"/>
      <c r="L274" s="227"/>
      <c r="M274" s="230"/>
      <c r="N274" s="231"/>
      <c r="O274" s="157">
        <f>SUMIFS('Unit Detail'!$H$8:$H$400,'Unit Detail'!$D$8:$D$400,'Building Detail'!$B274,'Unit Detail'!$Z$8:$Z$400,1)</f>
        <v>0</v>
      </c>
      <c r="P274" s="125">
        <f>SUMIFS('Unit Detail'!$H$8:$H$400,'Unit Detail'!$D$8:$D$400,'Building Detail'!$B274,'Unit Detail'!$Z$8:$Z$400,3)</f>
        <v>0</v>
      </c>
      <c r="Q274" s="180">
        <f>SUMIFS('Unit Detail'!$H$8:$H$400,'Unit Detail'!$D$8:$D$400,'Building Detail'!$B274,'Unit Detail'!$Z$8:$Z$400,2)</f>
        <v>0</v>
      </c>
      <c r="R274" s="185">
        <f>SUMIF('Unit Detail'!$D$8:$D$400,$B274,'Unit Detail'!$H$8:$H$400)</f>
        <v>0</v>
      </c>
      <c r="S274" s="184">
        <f t="shared" si="28"/>
        <v>0</v>
      </c>
      <c r="T274" s="159" t="str">
        <f t="shared" si="27"/>
        <v/>
      </c>
      <c r="U274" s="162">
        <f>COUNTIFS('Unit Detail'!$Z$8:$Z$400,"1",'Unit Detail'!$D$8:$D$400,'Building Detail'!$B274)</f>
        <v>0</v>
      </c>
      <c r="V274" s="163">
        <f>COUNTIFS('Unit Detail'!$Z$8:$Z$400,"3",'Unit Detail'!$D$8:$D$400,'Building Detail'!$B274)</f>
        <v>0</v>
      </c>
      <c r="W274" s="163">
        <f>COUNTIFS('Unit Detail'!$Z$8:$Z$400,"2",'Unit Detail'!$D$8:$D$400,'Building Detail'!$B274)</f>
        <v>0</v>
      </c>
      <c r="X274" s="176">
        <f t="shared" si="29"/>
        <v>0</v>
      </c>
      <c r="Y274" s="159" t="str">
        <f t="shared" si="26"/>
        <v/>
      </c>
      <c r="Z274" s="338" t="str">
        <f t="shared" ref="Z274:Z337" si="30">IF(Y274&lt;T274,Y274,T274)</f>
        <v/>
      </c>
      <c r="AB274"/>
      <c r="AC274" s="14"/>
    </row>
    <row r="275" spans="2:29" x14ac:dyDescent="0.25">
      <c r="B275" s="334"/>
      <c r="C275" s="396"/>
      <c r="D275" s="396"/>
      <c r="E275" s="396"/>
      <c r="F275" s="396"/>
      <c r="G275" s="396"/>
      <c r="H275" s="227"/>
      <c r="I275" s="227"/>
      <c r="J275" s="227"/>
      <c r="K275" s="227"/>
      <c r="L275" s="227"/>
      <c r="M275" s="230"/>
      <c r="N275" s="231"/>
      <c r="O275" s="157">
        <f>SUMIFS('Unit Detail'!$H$8:$H$400,'Unit Detail'!$D$8:$D$400,'Building Detail'!$B275,'Unit Detail'!$Z$8:$Z$400,1)</f>
        <v>0</v>
      </c>
      <c r="P275" s="125">
        <f>SUMIFS('Unit Detail'!$H$8:$H$400,'Unit Detail'!$D$8:$D$400,'Building Detail'!$B275,'Unit Detail'!$Z$8:$Z$400,3)</f>
        <v>0</v>
      </c>
      <c r="Q275" s="180">
        <f>SUMIFS('Unit Detail'!$H$8:$H$400,'Unit Detail'!$D$8:$D$400,'Building Detail'!$B275,'Unit Detail'!$Z$8:$Z$400,2)</f>
        <v>0</v>
      </c>
      <c r="R275" s="185">
        <f>SUMIF('Unit Detail'!$D$8:$D$400,$B275,'Unit Detail'!$H$8:$H$400)</f>
        <v>0</v>
      </c>
      <c r="S275" s="184">
        <f t="shared" si="28"/>
        <v>0</v>
      </c>
      <c r="T275" s="159" t="str">
        <f t="shared" si="27"/>
        <v/>
      </c>
      <c r="U275" s="162">
        <f>COUNTIFS('Unit Detail'!$Z$8:$Z$400,"1",'Unit Detail'!$D$8:$D$400,'Building Detail'!$B275)</f>
        <v>0</v>
      </c>
      <c r="V275" s="163">
        <f>COUNTIFS('Unit Detail'!$Z$8:$Z$400,"3",'Unit Detail'!$D$8:$D$400,'Building Detail'!$B275)</f>
        <v>0</v>
      </c>
      <c r="W275" s="163">
        <f>COUNTIFS('Unit Detail'!$Z$8:$Z$400,"2",'Unit Detail'!$D$8:$D$400,'Building Detail'!$B275)</f>
        <v>0</v>
      </c>
      <c r="X275" s="176">
        <f t="shared" si="29"/>
        <v>0</v>
      </c>
      <c r="Y275" s="159" t="str">
        <f t="shared" ref="Y275:Y338" si="31">IF(B275="","",IF($P$15=0,1,U275/X275))</f>
        <v/>
      </c>
      <c r="Z275" s="338" t="str">
        <f t="shared" si="30"/>
        <v/>
      </c>
      <c r="AB275"/>
      <c r="AC275" s="14"/>
    </row>
    <row r="276" spans="2:29" x14ac:dyDescent="0.25">
      <c r="B276" s="334"/>
      <c r="C276" s="396"/>
      <c r="D276" s="396"/>
      <c r="E276" s="396"/>
      <c r="F276" s="396"/>
      <c r="G276" s="396"/>
      <c r="H276" s="227"/>
      <c r="I276" s="227"/>
      <c r="J276" s="227"/>
      <c r="K276" s="227"/>
      <c r="L276" s="227"/>
      <c r="M276" s="230"/>
      <c r="N276" s="231"/>
      <c r="O276" s="157">
        <f>SUMIFS('Unit Detail'!$H$8:$H$400,'Unit Detail'!$D$8:$D$400,'Building Detail'!$B276,'Unit Detail'!$Z$8:$Z$400,1)</f>
        <v>0</v>
      </c>
      <c r="P276" s="125">
        <f>SUMIFS('Unit Detail'!$H$8:$H$400,'Unit Detail'!$D$8:$D$400,'Building Detail'!$B276,'Unit Detail'!$Z$8:$Z$400,3)</f>
        <v>0</v>
      </c>
      <c r="Q276" s="180">
        <f>SUMIFS('Unit Detail'!$H$8:$H$400,'Unit Detail'!$D$8:$D$400,'Building Detail'!$B276,'Unit Detail'!$Z$8:$Z$400,2)</f>
        <v>0</v>
      </c>
      <c r="R276" s="185">
        <f>SUMIF('Unit Detail'!$D$8:$D$400,$B276,'Unit Detail'!$H$8:$H$400)</f>
        <v>0</v>
      </c>
      <c r="S276" s="184">
        <f t="shared" si="28"/>
        <v>0</v>
      </c>
      <c r="T276" s="159" t="str">
        <f t="shared" si="27"/>
        <v/>
      </c>
      <c r="U276" s="162">
        <f>COUNTIFS('Unit Detail'!$Z$8:$Z$400,"1",'Unit Detail'!$D$8:$D$400,'Building Detail'!$B276)</f>
        <v>0</v>
      </c>
      <c r="V276" s="163">
        <f>COUNTIFS('Unit Detail'!$Z$8:$Z$400,"3",'Unit Detail'!$D$8:$D$400,'Building Detail'!$B276)</f>
        <v>0</v>
      </c>
      <c r="W276" s="163">
        <f>COUNTIFS('Unit Detail'!$Z$8:$Z$400,"2",'Unit Detail'!$D$8:$D$400,'Building Detail'!$B276)</f>
        <v>0</v>
      </c>
      <c r="X276" s="176">
        <f t="shared" si="29"/>
        <v>0</v>
      </c>
      <c r="Y276" s="159" t="str">
        <f t="shared" si="31"/>
        <v/>
      </c>
      <c r="Z276" s="338" t="str">
        <f t="shared" si="30"/>
        <v/>
      </c>
      <c r="AB276"/>
      <c r="AC276" s="14"/>
    </row>
    <row r="277" spans="2:29" x14ac:dyDescent="0.25">
      <c r="B277" s="334"/>
      <c r="C277" s="396"/>
      <c r="D277" s="396"/>
      <c r="E277" s="396"/>
      <c r="F277" s="396"/>
      <c r="G277" s="396"/>
      <c r="H277" s="227"/>
      <c r="I277" s="227"/>
      <c r="J277" s="227"/>
      <c r="K277" s="227"/>
      <c r="L277" s="227"/>
      <c r="M277" s="230"/>
      <c r="N277" s="231"/>
      <c r="O277" s="157">
        <f>SUMIFS('Unit Detail'!$H$8:$H$400,'Unit Detail'!$D$8:$D$400,'Building Detail'!$B277,'Unit Detail'!$Z$8:$Z$400,1)</f>
        <v>0</v>
      </c>
      <c r="P277" s="125">
        <f>SUMIFS('Unit Detail'!$H$8:$H$400,'Unit Detail'!$D$8:$D$400,'Building Detail'!$B277,'Unit Detail'!$Z$8:$Z$400,3)</f>
        <v>0</v>
      </c>
      <c r="Q277" s="180">
        <f>SUMIFS('Unit Detail'!$H$8:$H$400,'Unit Detail'!$D$8:$D$400,'Building Detail'!$B277,'Unit Detail'!$Z$8:$Z$400,2)</f>
        <v>0</v>
      </c>
      <c r="R277" s="185">
        <f>SUMIF('Unit Detail'!$D$8:$D$400,$B277,'Unit Detail'!$H$8:$H$400)</f>
        <v>0</v>
      </c>
      <c r="S277" s="184">
        <f t="shared" si="28"/>
        <v>0</v>
      </c>
      <c r="T277" s="159" t="str">
        <f t="shared" ref="T277:T340" si="32">IF(B277="","",IF($P$15=0,1,O277/R277))</f>
        <v/>
      </c>
      <c r="U277" s="162">
        <f>COUNTIFS('Unit Detail'!$Z$8:$Z$400,"1",'Unit Detail'!$D$8:$D$400,'Building Detail'!$B277)</f>
        <v>0</v>
      </c>
      <c r="V277" s="163">
        <f>COUNTIFS('Unit Detail'!$Z$8:$Z$400,"3",'Unit Detail'!$D$8:$D$400,'Building Detail'!$B277)</f>
        <v>0</v>
      </c>
      <c r="W277" s="163">
        <f>COUNTIFS('Unit Detail'!$Z$8:$Z$400,"2",'Unit Detail'!$D$8:$D$400,'Building Detail'!$B277)</f>
        <v>0</v>
      </c>
      <c r="X277" s="176">
        <f t="shared" si="29"/>
        <v>0</v>
      </c>
      <c r="Y277" s="159" t="str">
        <f t="shared" si="31"/>
        <v/>
      </c>
      <c r="Z277" s="338" t="str">
        <f t="shared" si="30"/>
        <v/>
      </c>
      <c r="AB277"/>
      <c r="AC277" s="14"/>
    </row>
    <row r="278" spans="2:29" x14ac:dyDescent="0.25">
      <c r="B278" s="334"/>
      <c r="C278" s="396"/>
      <c r="D278" s="396"/>
      <c r="E278" s="396"/>
      <c r="F278" s="396"/>
      <c r="G278" s="396"/>
      <c r="H278" s="227"/>
      <c r="I278" s="227"/>
      <c r="J278" s="227"/>
      <c r="K278" s="227"/>
      <c r="L278" s="227"/>
      <c r="M278" s="230"/>
      <c r="N278" s="231"/>
      <c r="O278" s="157">
        <f>SUMIFS('Unit Detail'!$H$8:$H$400,'Unit Detail'!$D$8:$D$400,'Building Detail'!$B278,'Unit Detail'!$Z$8:$Z$400,1)</f>
        <v>0</v>
      </c>
      <c r="P278" s="125">
        <f>SUMIFS('Unit Detail'!$H$8:$H$400,'Unit Detail'!$D$8:$D$400,'Building Detail'!$B278,'Unit Detail'!$Z$8:$Z$400,3)</f>
        <v>0</v>
      </c>
      <c r="Q278" s="180">
        <f>SUMIFS('Unit Detail'!$H$8:$H$400,'Unit Detail'!$D$8:$D$400,'Building Detail'!$B278,'Unit Detail'!$Z$8:$Z$400,2)</f>
        <v>0</v>
      </c>
      <c r="R278" s="185">
        <f>SUMIF('Unit Detail'!$D$8:$D$400,$B278,'Unit Detail'!$H$8:$H$400)</f>
        <v>0</v>
      </c>
      <c r="S278" s="184">
        <f t="shared" si="28"/>
        <v>0</v>
      </c>
      <c r="T278" s="159" t="str">
        <f t="shared" si="32"/>
        <v/>
      </c>
      <c r="U278" s="162">
        <f>COUNTIFS('Unit Detail'!$Z$8:$Z$400,"1",'Unit Detail'!$D$8:$D$400,'Building Detail'!$B278)</f>
        <v>0</v>
      </c>
      <c r="V278" s="163">
        <f>COUNTIFS('Unit Detail'!$Z$8:$Z$400,"3",'Unit Detail'!$D$8:$D$400,'Building Detail'!$B278)</f>
        <v>0</v>
      </c>
      <c r="W278" s="163">
        <f>COUNTIFS('Unit Detail'!$Z$8:$Z$400,"2",'Unit Detail'!$D$8:$D$400,'Building Detail'!$B278)</f>
        <v>0</v>
      </c>
      <c r="X278" s="176">
        <f t="shared" si="29"/>
        <v>0</v>
      </c>
      <c r="Y278" s="159" t="str">
        <f t="shared" si="31"/>
        <v/>
      </c>
      <c r="Z278" s="338" t="str">
        <f t="shared" si="30"/>
        <v/>
      </c>
      <c r="AB278"/>
      <c r="AC278" s="14"/>
    </row>
    <row r="279" spans="2:29" x14ac:dyDescent="0.25">
      <c r="B279" s="334"/>
      <c r="C279" s="396"/>
      <c r="D279" s="396"/>
      <c r="E279" s="396"/>
      <c r="F279" s="396"/>
      <c r="G279" s="396"/>
      <c r="H279" s="227"/>
      <c r="I279" s="227"/>
      <c r="J279" s="227"/>
      <c r="K279" s="227"/>
      <c r="L279" s="227"/>
      <c r="M279" s="230"/>
      <c r="N279" s="231"/>
      <c r="O279" s="157">
        <f>SUMIFS('Unit Detail'!$H$8:$H$400,'Unit Detail'!$D$8:$D$400,'Building Detail'!$B279,'Unit Detail'!$Z$8:$Z$400,1)</f>
        <v>0</v>
      </c>
      <c r="P279" s="125">
        <f>SUMIFS('Unit Detail'!$H$8:$H$400,'Unit Detail'!$D$8:$D$400,'Building Detail'!$B279,'Unit Detail'!$Z$8:$Z$400,3)</f>
        <v>0</v>
      </c>
      <c r="Q279" s="180">
        <f>SUMIFS('Unit Detail'!$H$8:$H$400,'Unit Detail'!$D$8:$D$400,'Building Detail'!$B279,'Unit Detail'!$Z$8:$Z$400,2)</f>
        <v>0</v>
      </c>
      <c r="R279" s="185">
        <f>SUMIF('Unit Detail'!$D$8:$D$400,$B279,'Unit Detail'!$H$8:$H$400)</f>
        <v>0</v>
      </c>
      <c r="S279" s="184">
        <f t="shared" si="28"/>
        <v>0</v>
      </c>
      <c r="T279" s="159" t="str">
        <f t="shared" si="32"/>
        <v/>
      </c>
      <c r="U279" s="162">
        <f>COUNTIFS('Unit Detail'!$Z$8:$Z$400,"1",'Unit Detail'!$D$8:$D$400,'Building Detail'!$B279)</f>
        <v>0</v>
      </c>
      <c r="V279" s="163">
        <f>COUNTIFS('Unit Detail'!$Z$8:$Z$400,"3",'Unit Detail'!$D$8:$D$400,'Building Detail'!$B279)</f>
        <v>0</v>
      </c>
      <c r="W279" s="163">
        <f>COUNTIFS('Unit Detail'!$Z$8:$Z$400,"2",'Unit Detail'!$D$8:$D$400,'Building Detail'!$B279)</f>
        <v>0</v>
      </c>
      <c r="X279" s="176">
        <f t="shared" si="29"/>
        <v>0</v>
      </c>
      <c r="Y279" s="159" t="str">
        <f t="shared" si="31"/>
        <v/>
      </c>
      <c r="Z279" s="338" t="str">
        <f t="shared" si="30"/>
        <v/>
      </c>
      <c r="AB279"/>
      <c r="AC279" s="14"/>
    </row>
    <row r="280" spans="2:29" x14ac:dyDescent="0.25">
      <c r="B280" s="334"/>
      <c r="C280" s="396"/>
      <c r="D280" s="396"/>
      <c r="E280" s="396"/>
      <c r="F280" s="396"/>
      <c r="G280" s="396"/>
      <c r="H280" s="227"/>
      <c r="I280" s="227"/>
      <c r="J280" s="227"/>
      <c r="K280" s="227"/>
      <c r="L280" s="227"/>
      <c r="M280" s="230"/>
      <c r="N280" s="231"/>
      <c r="O280" s="157">
        <f>SUMIFS('Unit Detail'!$H$8:$H$400,'Unit Detail'!$D$8:$D$400,'Building Detail'!$B280,'Unit Detail'!$Z$8:$Z$400,1)</f>
        <v>0</v>
      </c>
      <c r="P280" s="125">
        <f>SUMIFS('Unit Detail'!$H$8:$H$400,'Unit Detail'!$D$8:$D$400,'Building Detail'!$B280,'Unit Detail'!$Z$8:$Z$400,3)</f>
        <v>0</v>
      </c>
      <c r="Q280" s="180">
        <f>SUMIFS('Unit Detail'!$H$8:$H$400,'Unit Detail'!$D$8:$D$400,'Building Detail'!$B280,'Unit Detail'!$Z$8:$Z$400,2)</f>
        <v>0</v>
      </c>
      <c r="R280" s="185">
        <f>SUMIF('Unit Detail'!$D$8:$D$400,$B280,'Unit Detail'!$H$8:$H$400)</f>
        <v>0</v>
      </c>
      <c r="S280" s="184">
        <f t="shared" si="28"/>
        <v>0</v>
      </c>
      <c r="T280" s="159" t="str">
        <f t="shared" si="32"/>
        <v/>
      </c>
      <c r="U280" s="162">
        <f>COUNTIFS('Unit Detail'!$Z$8:$Z$400,"1",'Unit Detail'!$D$8:$D$400,'Building Detail'!$B280)</f>
        <v>0</v>
      </c>
      <c r="V280" s="163">
        <f>COUNTIFS('Unit Detail'!$Z$8:$Z$400,"3",'Unit Detail'!$D$8:$D$400,'Building Detail'!$B280)</f>
        <v>0</v>
      </c>
      <c r="W280" s="163">
        <f>COUNTIFS('Unit Detail'!$Z$8:$Z$400,"2",'Unit Detail'!$D$8:$D$400,'Building Detail'!$B280)</f>
        <v>0</v>
      </c>
      <c r="X280" s="176">
        <f t="shared" si="29"/>
        <v>0</v>
      </c>
      <c r="Y280" s="159" t="str">
        <f t="shared" si="31"/>
        <v/>
      </c>
      <c r="Z280" s="338" t="str">
        <f t="shared" si="30"/>
        <v/>
      </c>
      <c r="AB280"/>
      <c r="AC280" s="14"/>
    </row>
    <row r="281" spans="2:29" x14ac:dyDescent="0.25">
      <c r="B281" s="334"/>
      <c r="C281" s="396"/>
      <c r="D281" s="396"/>
      <c r="E281" s="396"/>
      <c r="F281" s="396"/>
      <c r="G281" s="396"/>
      <c r="H281" s="227"/>
      <c r="I281" s="227"/>
      <c r="J281" s="227"/>
      <c r="K281" s="227"/>
      <c r="L281" s="227"/>
      <c r="M281" s="230"/>
      <c r="N281" s="231"/>
      <c r="O281" s="157">
        <f>SUMIFS('Unit Detail'!$H$8:$H$400,'Unit Detail'!$D$8:$D$400,'Building Detail'!$B281,'Unit Detail'!$Z$8:$Z$400,1)</f>
        <v>0</v>
      </c>
      <c r="P281" s="125">
        <f>SUMIFS('Unit Detail'!$H$8:$H$400,'Unit Detail'!$D$8:$D$400,'Building Detail'!$B281,'Unit Detail'!$Z$8:$Z$400,3)</f>
        <v>0</v>
      </c>
      <c r="Q281" s="180">
        <f>SUMIFS('Unit Detail'!$H$8:$H$400,'Unit Detail'!$D$8:$D$400,'Building Detail'!$B281,'Unit Detail'!$Z$8:$Z$400,2)</f>
        <v>0</v>
      </c>
      <c r="R281" s="185">
        <f>SUMIF('Unit Detail'!$D$8:$D$400,$B281,'Unit Detail'!$H$8:$H$400)</f>
        <v>0</v>
      </c>
      <c r="S281" s="184">
        <f t="shared" si="28"/>
        <v>0</v>
      </c>
      <c r="T281" s="159" t="str">
        <f t="shared" si="32"/>
        <v/>
      </c>
      <c r="U281" s="162">
        <f>COUNTIFS('Unit Detail'!$Z$8:$Z$400,"1",'Unit Detail'!$D$8:$D$400,'Building Detail'!$B281)</f>
        <v>0</v>
      </c>
      <c r="V281" s="163">
        <f>COUNTIFS('Unit Detail'!$Z$8:$Z$400,"3",'Unit Detail'!$D$8:$D$400,'Building Detail'!$B281)</f>
        <v>0</v>
      </c>
      <c r="W281" s="163">
        <f>COUNTIFS('Unit Detail'!$Z$8:$Z$400,"2",'Unit Detail'!$D$8:$D$400,'Building Detail'!$B281)</f>
        <v>0</v>
      </c>
      <c r="X281" s="176">
        <f t="shared" si="29"/>
        <v>0</v>
      </c>
      <c r="Y281" s="159" t="str">
        <f t="shared" si="31"/>
        <v/>
      </c>
      <c r="Z281" s="338" t="str">
        <f t="shared" si="30"/>
        <v/>
      </c>
      <c r="AB281"/>
      <c r="AC281" s="14"/>
    </row>
    <row r="282" spans="2:29" x14ac:dyDescent="0.25">
      <c r="B282" s="334"/>
      <c r="C282" s="396"/>
      <c r="D282" s="396"/>
      <c r="E282" s="396"/>
      <c r="F282" s="396"/>
      <c r="G282" s="396"/>
      <c r="H282" s="227"/>
      <c r="I282" s="227"/>
      <c r="J282" s="227"/>
      <c r="K282" s="227"/>
      <c r="L282" s="227"/>
      <c r="M282" s="230"/>
      <c r="N282" s="231"/>
      <c r="O282" s="157">
        <f>SUMIFS('Unit Detail'!$H$8:$H$400,'Unit Detail'!$D$8:$D$400,'Building Detail'!$B282,'Unit Detail'!$Z$8:$Z$400,1)</f>
        <v>0</v>
      </c>
      <c r="P282" s="125">
        <f>SUMIFS('Unit Detail'!$H$8:$H$400,'Unit Detail'!$D$8:$D$400,'Building Detail'!$B282,'Unit Detail'!$Z$8:$Z$400,3)</f>
        <v>0</v>
      </c>
      <c r="Q282" s="180">
        <f>SUMIFS('Unit Detail'!$H$8:$H$400,'Unit Detail'!$D$8:$D$400,'Building Detail'!$B282,'Unit Detail'!$Z$8:$Z$400,2)</f>
        <v>0</v>
      </c>
      <c r="R282" s="185">
        <f>SUMIF('Unit Detail'!$D$8:$D$400,$B282,'Unit Detail'!$H$8:$H$400)</f>
        <v>0</v>
      </c>
      <c r="S282" s="184">
        <f t="shared" si="28"/>
        <v>0</v>
      </c>
      <c r="T282" s="159" t="str">
        <f t="shared" si="32"/>
        <v/>
      </c>
      <c r="U282" s="162">
        <f>COUNTIFS('Unit Detail'!$Z$8:$Z$400,"1",'Unit Detail'!$D$8:$D$400,'Building Detail'!$B282)</f>
        <v>0</v>
      </c>
      <c r="V282" s="163">
        <f>COUNTIFS('Unit Detail'!$Z$8:$Z$400,"3",'Unit Detail'!$D$8:$D$400,'Building Detail'!$B282)</f>
        <v>0</v>
      </c>
      <c r="W282" s="163">
        <f>COUNTIFS('Unit Detail'!$Z$8:$Z$400,"2",'Unit Detail'!$D$8:$D$400,'Building Detail'!$B282)</f>
        <v>0</v>
      </c>
      <c r="X282" s="176">
        <f t="shared" si="29"/>
        <v>0</v>
      </c>
      <c r="Y282" s="159" t="str">
        <f t="shared" si="31"/>
        <v/>
      </c>
      <c r="Z282" s="338" t="str">
        <f t="shared" si="30"/>
        <v/>
      </c>
      <c r="AB282"/>
      <c r="AC282" s="14"/>
    </row>
    <row r="283" spans="2:29" x14ac:dyDescent="0.25">
      <c r="B283" s="334"/>
      <c r="C283" s="396"/>
      <c r="D283" s="396"/>
      <c r="E283" s="396"/>
      <c r="F283" s="396"/>
      <c r="G283" s="396"/>
      <c r="H283" s="227"/>
      <c r="I283" s="227"/>
      <c r="J283" s="227"/>
      <c r="K283" s="227"/>
      <c r="L283" s="227"/>
      <c r="M283" s="230"/>
      <c r="N283" s="231"/>
      <c r="O283" s="157">
        <f>SUMIFS('Unit Detail'!$H$8:$H$400,'Unit Detail'!$D$8:$D$400,'Building Detail'!$B283,'Unit Detail'!$Z$8:$Z$400,1)</f>
        <v>0</v>
      </c>
      <c r="P283" s="125">
        <f>SUMIFS('Unit Detail'!$H$8:$H$400,'Unit Detail'!$D$8:$D$400,'Building Detail'!$B283,'Unit Detail'!$Z$8:$Z$400,3)</f>
        <v>0</v>
      </c>
      <c r="Q283" s="180">
        <f>SUMIFS('Unit Detail'!$H$8:$H$400,'Unit Detail'!$D$8:$D$400,'Building Detail'!$B283,'Unit Detail'!$Z$8:$Z$400,2)</f>
        <v>0</v>
      </c>
      <c r="R283" s="185">
        <f>SUMIF('Unit Detail'!$D$8:$D$400,$B283,'Unit Detail'!$H$8:$H$400)</f>
        <v>0</v>
      </c>
      <c r="S283" s="184">
        <f t="shared" si="28"/>
        <v>0</v>
      </c>
      <c r="T283" s="159" t="str">
        <f t="shared" si="32"/>
        <v/>
      </c>
      <c r="U283" s="162">
        <f>COUNTIFS('Unit Detail'!$Z$8:$Z$400,"1",'Unit Detail'!$D$8:$D$400,'Building Detail'!$B283)</f>
        <v>0</v>
      </c>
      <c r="V283" s="163">
        <f>COUNTIFS('Unit Detail'!$Z$8:$Z$400,"3",'Unit Detail'!$D$8:$D$400,'Building Detail'!$B283)</f>
        <v>0</v>
      </c>
      <c r="W283" s="163">
        <f>COUNTIFS('Unit Detail'!$Z$8:$Z$400,"2",'Unit Detail'!$D$8:$D$400,'Building Detail'!$B283)</f>
        <v>0</v>
      </c>
      <c r="X283" s="176">
        <f t="shared" si="29"/>
        <v>0</v>
      </c>
      <c r="Y283" s="159" t="str">
        <f t="shared" si="31"/>
        <v/>
      </c>
      <c r="Z283" s="338" t="str">
        <f t="shared" si="30"/>
        <v/>
      </c>
      <c r="AB283"/>
      <c r="AC283" s="14"/>
    </row>
    <row r="284" spans="2:29" x14ac:dyDescent="0.25">
      <c r="B284" s="334"/>
      <c r="C284" s="396"/>
      <c r="D284" s="396"/>
      <c r="E284" s="396"/>
      <c r="F284" s="396"/>
      <c r="G284" s="396"/>
      <c r="H284" s="227"/>
      <c r="I284" s="227"/>
      <c r="J284" s="227"/>
      <c r="K284" s="227"/>
      <c r="L284" s="227"/>
      <c r="M284" s="230"/>
      <c r="N284" s="231"/>
      <c r="O284" s="157">
        <f>SUMIFS('Unit Detail'!$H$8:$H$400,'Unit Detail'!$D$8:$D$400,'Building Detail'!$B284,'Unit Detail'!$Z$8:$Z$400,1)</f>
        <v>0</v>
      </c>
      <c r="P284" s="125">
        <f>SUMIFS('Unit Detail'!$H$8:$H$400,'Unit Detail'!$D$8:$D$400,'Building Detail'!$B284,'Unit Detail'!$Z$8:$Z$400,3)</f>
        <v>0</v>
      </c>
      <c r="Q284" s="180">
        <f>SUMIFS('Unit Detail'!$H$8:$H$400,'Unit Detail'!$D$8:$D$400,'Building Detail'!$B284,'Unit Detail'!$Z$8:$Z$400,2)</f>
        <v>0</v>
      </c>
      <c r="R284" s="185">
        <f>SUMIF('Unit Detail'!$D$8:$D$400,$B284,'Unit Detail'!$H$8:$H$400)</f>
        <v>0</v>
      </c>
      <c r="S284" s="184">
        <f t="shared" si="28"/>
        <v>0</v>
      </c>
      <c r="T284" s="159" t="str">
        <f t="shared" si="32"/>
        <v/>
      </c>
      <c r="U284" s="162">
        <f>COUNTIFS('Unit Detail'!$Z$8:$Z$400,"1",'Unit Detail'!$D$8:$D$400,'Building Detail'!$B284)</f>
        <v>0</v>
      </c>
      <c r="V284" s="163">
        <f>COUNTIFS('Unit Detail'!$Z$8:$Z$400,"3",'Unit Detail'!$D$8:$D$400,'Building Detail'!$B284)</f>
        <v>0</v>
      </c>
      <c r="W284" s="163">
        <f>COUNTIFS('Unit Detail'!$Z$8:$Z$400,"2",'Unit Detail'!$D$8:$D$400,'Building Detail'!$B284)</f>
        <v>0</v>
      </c>
      <c r="X284" s="176">
        <f t="shared" si="29"/>
        <v>0</v>
      </c>
      <c r="Y284" s="159" t="str">
        <f t="shared" si="31"/>
        <v/>
      </c>
      <c r="Z284" s="338" t="str">
        <f t="shared" si="30"/>
        <v/>
      </c>
      <c r="AB284"/>
      <c r="AC284" s="14"/>
    </row>
    <row r="285" spans="2:29" x14ac:dyDescent="0.25">
      <c r="B285" s="334"/>
      <c r="C285" s="396"/>
      <c r="D285" s="396"/>
      <c r="E285" s="396"/>
      <c r="F285" s="396"/>
      <c r="G285" s="396"/>
      <c r="H285" s="227"/>
      <c r="I285" s="227"/>
      <c r="J285" s="227"/>
      <c r="K285" s="227"/>
      <c r="L285" s="227"/>
      <c r="M285" s="230"/>
      <c r="N285" s="231"/>
      <c r="O285" s="157">
        <f>SUMIFS('Unit Detail'!$H$8:$H$400,'Unit Detail'!$D$8:$D$400,'Building Detail'!$B285,'Unit Detail'!$Z$8:$Z$400,1)</f>
        <v>0</v>
      </c>
      <c r="P285" s="125">
        <f>SUMIFS('Unit Detail'!$H$8:$H$400,'Unit Detail'!$D$8:$D$400,'Building Detail'!$B285,'Unit Detail'!$Z$8:$Z$400,3)</f>
        <v>0</v>
      </c>
      <c r="Q285" s="180">
        <f>SUMIFS('Unit Detail'!$H$8:$H$400,'Unit Detail'!$D$8:$D$400,'Building Detail'!$B285,'Unit Detail'!$Z$8:$Z$400,2)</f>
        <v>0</v>
      </c>
      <c r="R285" s="185">
        <f>SUMIF('Unit Detail'!$D$8:$D$400,$B285,'Unit Detail'!$H$8:$H$400)</f>
        <v>0</v>
      </c>
      <c r="S285" s="184">
        <f t="shared" si="28"/>
        <v>0</v>
      </c>
      <c r="T285" s="159" t="str">
        <f t="shared" si="32"/>
        <v/>
      </c>
      <c r="U285" s="162">
        <f>COUNTIFS('Unit Detail'!$Z$8:$Z$400,"1",'Unit Detail'!$D$8:$D$400,'Building Detail'!$B285)</f>
        <v>0</v>
      </c>
      <c r="V285" s="163">
        <f>COUNTIFS('Unit Detail'!$Z$8:$Z$400,"3",'Unit Detail'!$D$8:$D$400,'Building Detail'!$B285)</f>
        <v>0</v>
      </c>
      <c r="W285" s="163">
        <f>COUNTIFS('Unit Detail'!$Z$8:$Z$400,"2",'Unit Detail'!$D$8:$D$400,'Building Detail'!$B285)</f>
        <v>0</v>
      </c>
      <c r="X285" s="176">
        <f t="shared" si="29"/>
        <v>0</v>
      </c>
      <c r="Y285" s="159" t="str">
        <f t="shared" si="31"/>
        <v/>
      </c>
      <c r="Z285" s="338" t="str">
        <f t="shared" si="30"/>
        <v/>
      </c>
      <c r="AB285"/>
      <c r="AC285" s="14"/>
    </row>
    <row r="286" spans="2:29" x14ac:dyDescent="0.25">
      <c r="B286" s="334"/>
      <c r="C286" s="396"/>
      <c r="D286" s="396"/>
      <c r="E286" s="396"/>
      <c r="F286" s="396"/>
      <c r="G286" s="396"/>
      <c r="H286" s="227"/>
      <c r="I286" s="227"/>
      <c r="J286" s="227"/>
      <c r="K286" s="227"/>
      <c r="L286" s="227"/>
      <c r="M286" s="230"/>
      <c r="N286" s="231"/>
      <c r="O286" s="157">
        <f>SUMIFS('Unit Detail'!$H$8:$H$400,'Unit Detail'!$D$8:$D$400,'Building Detail'!$B286,'Unit Detail'!$Z$8:$Z$400,1)</f>
        <v>0</v>
      </c>
      <c r="P286" s="125">
        <f>SUMIFS('Unit Detail'!$H$8:$H$400,'Unit Detail'!$D$8:$D$400,'Building Detail'!$B286,'Unit Detail'!$Z$8:$Z$400,3)</f>
        <v>0</v>
      </c>
      <c r="Q286" s="180">
        <f>SUMIFS('Unit Detail'!$H$8:$H$400,'Unit Detail'!$D$8:$D$400,'Building Detail'!$B286,'Unit Detail'!$Z$8:$Z$400,2)</f>
        <v>0</v>
      </c>
      <c r="R286" s="185">
        <f>SUMIF('Unit Detail'!$D$8:$D$400,$B286,'Unit Detail'!$H$8:$H$400)</f>
        <v>0</v>
      </c>
      <c r="S286" s="184">
        <f t="shared" si="28"/>
        <v>0</v>
      </c>
      <c r="T286" s="159" t="str">
        <f t="shared" si="32"/>
        <v/>
      </c>
      <c r="U286" s="162">
        <f>COUNTIFS('Unit Detail'!$Z$8:$Z$400,"1",'Unit Detail'!$D$8:$D$400,'Building Detail'!$B286)</f>
        <v>0</v>
      </c>
      <c r="V286" s="163">
        <f>COUNTIFS('Unit Detail'!$Z$8:$Z$400,"3",'Unit Detail'!$D$8:$D$400,'Building Detail'!$B286)</f>
        <v>0</v>
      </c>
      <c r="W286" s="163">
        <f>COUNTIFS('Unit Detail'!$Z$8:$Z$400,"2",'Unit Detail'!$D$8:$D$400,'Building Detail'!$B286)</f>
        <v>0</v>
      </c>
      <c r="X286" s="176">
        <f t="shared" si="29"/>
        <v>0</v>
      </c>
      <c r="Y286" s="159" t="str">
        <f t="shared" si="31"/>
        <v/>
      </c>
      <c r="Z286" s="338" t="str">
        <f t="shared" si="30"/>
        <v/>
      </c>
      <c r="AB286"/>
      <c r="AC286" s="14"/>
    </row>
    <row r="287" spans="2:29" x14ac:dyDescent="0.25">
      <c r="B287" s="334"/>
      <c r="C287" s="396"/>
      <c r="D287" s="396"/>
      <c r="E287" s="396"/>
      <c r="F287" s="396"/>
      <c r="G287" s="396"/>
      <c r="H287" s="227"/>
      <c r="I287" s="227"/>
      <c r="J287" s="227"/>
      <c r="K287" s="227"/>
      <c r="L287" s="227"/>
      <c r="M287" s="230"/>
      <c r="N287" s="231"/>
      <c r="O287" s="157">
        <f>SUMIFS('Unit Detail'!$H$8:$H$400,'Unit Detail'!$D$8:$D$400,'Building Detail'!$B287,'Unit Detail'!$Z$8:$Z$400,1)</f>
        <v>0</v>
      </c>
      <c r="P287" s="125">
        <f>SUMIFS('Unit Detail'!$H$8:$H$400,'Unit Detail'!$D$8:$D$400,'Building Detail'!$B287,'Unit Detail'!$Z$8:$Z$400,3)</f>
        <v>0</v>
      </c>
      <c r="Q287" s="180">
        <f>SUMIFS('Unit Detail'!$H$8:$H$400,'Unit Detail'!$D$8:$D$400,'Building Detail'!$B287,'Unit Detail'!$Z$8:$Z$400,2)</f>
        <v>0</v>
      </c>
      <c r="R287" s="185">
        <f>SUMIF('Unit Detail'!$D$8:$D$400,$B287,'Unit Detail'!$H$8:$H$400)</f>
        <v>0</v>
      </c>
      <c r="S287" s="184">
        <f t="shared" si="28"/>
        <v>0</v>
      </c>
      <c r="T287" s="159" t="str">
        <f t="shared" si="32"/>
        <v/>
      </c>
      <c r="U287" s="162">
        <f>COUNTIFS('Unit Detail'!$Z$8:$Z$400,"1",'Unit Detail'!$D$8:$D$400,'Building Detail'!$B287)</f>
        <v>0</v>
      </c>
      <c r="V287" s="163">
        <f>COUNTIFS('Unit Detail'!$Z$8:$Z$400,"3",'Unit Detail'!$D$8:$D$400,'Building Detail'!$B287)</f>
        <v>0</v>
      </c>
      <c r="W287" s="163">
        <f>COUNTIFS('Unit Detail'!$Z$8:$Z$400,"2",'Unit Detail'!$D$8:$D$400,'Building Detail'!$B287)</f>
        <v>0</v>
      </c>
      <c r="X287" s="176">
        <f t="shared" si="29"/>
        <v>0</v>
      </c>
      <c r="Y287" s="159" t="str">
        <f t="shared" si="31"/>
        <v/>
      </c>
      <c r="Z287" s="338" t="str">
        <f t="shared" si="30"/>
        <v/>
      </c>
      <c r="AB287"/>
      <c r="AC287" s="14"/>
    </row>
    <row r="288" spans="2:29" x14ac:dyDescent="0.25">
      <c r="B288" s="334"/>
      <c r="C288" s="396"/>
      <c r="D288" s="396"/>
      <c r="E288" s="396"/>
      <c r="F288" s="396"/>
      <c r="G288" s="396"/>
      <c r="H288" s="227"/>
      <c r="I288" s="227"/>
      <c r="J288" s="227"/>
      <c r="K288" s="227"/>
      <c r="L288" s="227"/>
      <c r="M288" s="230"/>
      <c r="N288" s="231"/>
      <c r="O288" s="157">
        <f>SUMIFS('Unit Detail'!$H$8:$H$400,'Unit Detail'!$D$8:$D$400,'Building Detail'!$B288,'Unit Detail'!$Z$8:$Z$400,1)</f>
        <v>0</v>
      </c>
      <c r="P288" s="125">
        <f>SUMIFS('Unit Detail'!$H$8:$H$400,'Unit Detail'!$D$8:$D$400,'Building Detail'!$B288,'Unit Detail'!$Z$8:$Z$400,3)</f>
        <v>0</v>
      </c>
      <c r="Q288" s="180">
        <f>SUMIFS('Unit Detail'!$H$8:$H$400,'Unit Detail'!$D$8:$D$400,'Building Detail'!$B288,'Unit Detail'!$Z$8:$Z$400,2)</f>
        <v>0</v>
      </c>
      <c r="R288" s="185">
        <f>SUMIF('Unit Detail'!$D$8:$D$400,$B288,'Unit Detail'!$H$8:$H$400)</f>
        <v>0</v>
      </c>
      <c r="S288" s="184">
        <f t="shared" si="28"/>
        <v>0</v>
      </c>
      <c r="T288" s="159" t="str">
        <f t="shared" si="32"/>
        <v/>
      </c>
      <c r="U288" s="162">
        <f>COUNTIFS('Unit Detail'!$Z$8:$Z$400,"1",'Unit Detail'!$D$8:$D$400,'Building Detail'!$B288)</f>
        <v>0</v>
      </c>
      <c r="V288" s="163">
        <f>COUNTIFS('Unit Detail'!$Z$8:$Z$400,"3",'Unit Detail'!$D$8:$D$400,'Building Detail'!$B288)</f>
        <v>0</v>
      </c>
      <c r="W288" s="163">
        <f>COUNTIFS('Unit Detail'!$Z$8:$Z$400,"2",'Unit Detail'!$D$8:$D$400,'Building Detail'!$B288)</f>
        <v>0</v>
      </c>
      <c r="X288" s="176">
        <f t="shared" si="29"/>
        <v>0</v>
      </c>
      <c r="Y288" s="159" t="str">
        <f t="shared" si="31"/>
        <v/>
      </c>
      <c r="Z288" s="338" t="str">
        <f t="shared" si="30"/>
        <v/>
      </c>
      <c r="AB288"/>
      <c r="AC288" s="14"/>
    </row>
    <row r="289" spans="2:29" x14ac:dyDescent="0.25">
      <c r="B289" s="334"/>
      <c r="C289" s="396"/>
      <c r="D289" s="396"/>
      <c r="E289" s="396"/>
      <c r="F289" s="396"/>
      <c r="G289" s="396"/>
      <c r="H289" s="227"/>
      <c r="I289" s="227"/>
      <c r="J289" s="227"/>
      <c r="K289" s="227"/>
      <c r="L289" s="227"/>
      <c r="M289" s="230"/>
      <c r="N289" s="231"/>
      <c r="O289" s="157">
        <f>SUMIFS('Unit Detail'!$H$8:$H$400,'Unit Detail'!$D$8:$D$400,'Building Detail'!$B289,'Unit Detail'!$Z$8:$Z$400,1)</f>
        <v>0</v>
      </c>
      <c r="P289" s="125">
        <f>SUMIFS('Unit Detail'!$H$8:$H$400,'Unit Detail'!$D$8:$D$400,'Building Detail'!$B289,'Unit Detail'!$Z$8:$Z$400,3)</f>
        <v>0</v>
      </c>
      <c r="Q289" s="180">
        <f>SUMIFS('Unit Detail'!$H$8:$H$400,'Unit Detail'!$D$8:$D$400,'Building Detail'!$B289,'Unit Detail'!$Z$8:$Z$400,2)</f>
        <v>0</v>
      </c>
      <c r="R289" s="185">
        <f>SUMIF('Unit Detail'!$D$8:$D$400,$B289,'Unit Detail'!$H$8:$H$400)</f>
        <v>0</v>
      </c>
      <c r="S289" s="184">
        <f t="shared" si="28"/>
        <v>0</v>
      </c>
      <c r="T289" s="159" t="str">
        <f t="shared" si="32"/>
        <v/>
      </c>
      <c r="U289" s="162">
        <f>COUNTIFS('Unit Detail'!$Z$8:$Z$400,"1",'Unit Detail'!$D$8:$D$400,'Building Detail'!$B289)</f>
        <v>0</v>
      </c>
      <c r="V289" s="163">
        <f>COUNTIFS('Unit Detail'!$Z$8:$Z$400,"3",'Unit Detail'!$D$8:$D$400,'Building Detail'!$B289)</f>
        <v>0</v>
      </c>
      <c r="W289" s="163">
        <f>COUNTIFS('Unit Detail'!$Z$8:$Z$400,"2",'Unit Detail'!$D$8:$D$400,'Building Detail'!$B289)</f>
        <v>0</v>
      </c>
      <c r="X289" s="176">
        <f t="shared" si="29"/>
        <v>0</v>
      </c>
      <c r="Y289" s="159" t="str">
        <f t="shared" si="31"/>
        <v/>
      </c>
      <c r="Z289" s="338" t="str">
        <f t="shared" si="30"/>
        <v/>
      </c>
      <c r="AB289"/>
      <c r="AC289" s="14"/>
    </row>
    <row r="290" spans="2:29" x14ac:dyDescent="0.25">
      <c r="B290" s="334"/>
      <c r="C290" s="396"/>
      <c r="D290" s="396"/>
      <c r="E290" s="396"/>
      <c r="F290" s="396"/>
      <c r="G290" s="396"/>
      <c r="H290" s="227"/>
      <c r="I290" s="227"/>
      <c r="J290" s="227"/>
      <c r="K290" s="227"/>
      <c r="L290" s="227"/>
      <c r="M290" s="230"/>
      <c r="N290" s="231"/>
      <c r="O290" s="157">
        <f>SUMIFS('Unit Detail'!$H$8:$H$400,'Unit Detail'!$D$8:$D$400,'Building Detail'!$B290,'Unit Detail'!$Z$8:$Z$400,1)</f>
        <v>0</v>
      </c>
      <c r="P290" s="125">
        <f>SUMIFS('Unit Detail'!$H$8:$H$400,'Unit Detail'!$D$8:$D$400,'Building Detail'!$B290,'Unit Detail'!$Z$8:$Z$400,3)</f>
        <v>0</v>
      </c>
      <c r="Q290" s="180">
        <f>SUMIFS('Unit Detail'!$H$8:$H$400,'Unit Detail'!$D$8:$D$400,'Building Detail'!$B290,'Unit Detail'!$Z$8:$Z$400,2)</f>
        <v>0</v>
      </c>
      <c r="R290" s="185">
        <f>SUMIF('Unit Detail'!$D$8:$D$400,$B290,'Unit Detail'!$H$8:$H$400)</f>
        <v>0</v>
      </c>
      <c r="S290" s="184">
        <f t="shared" si="28"/>
        <v>0</v>
      </c>
      <c r="T290" s="159" t="str">
        <f t="shared" si="32"/>
        <v/>
      </c>
      <c r="U290" s="162">
        <f>COUNTIFS('Unit Detail'!$Z$8:$Z$400,"1",'Unit Detail'!$D$8:$D$400,'Building Detail'!$B290)</f>
        <v>0</v>
      </c>
      <c r="V290" s="163">
        <f>COUNTIFS('Unit Detail'!$Z$8:$Z$400,"3",'Unit Detail'!$D$8:$D$400,'Building Detail'!$B290)</f>
        <v>0</v>
      </c>
      <c r="W290" s="163">
        <f>COUNTIFS('Unit Detail'!$Z$8:$Z$400,"2",'Unit Detail'!$D$8:$D$400,'Building Detail'!$B290)</f>
        <v>0</v>
      </c>
      <c r="X290" s="176">
        <f t="shared" si="29"/>
        <v>0</v>
      </c>
      <c r="Y290" s="159" t="str">
        <f t="shared" si="31"/>
        <v/>
      </c>
      <c r="Z290" s="338" t="str">
        <f t="shared" si="30"/>
        <v/>
      </c>
      <c r="AB290"/>
      <c r="AC290" s="14"/>
    </row>
    <row r="291" spans="2:29" x14ac:dyDescent="0.25">
      <c r="B291" s="334"/>
      <c r="C291" s="396"/>
      <c r="D291" s="396"/>
      <c r="E291" s="396"/>
      <c r="F291" s="396"/>
      <c r="G291" s="396"/>
      <c r="H291" s="227"/>
      <c r="I291" s="227"/>
      <c r="J291" s="227"/>
      <c r="K291" s="227"/>
      <c r="L291" s="227"/>
      <c r="M291" s="230"/>
      <c r="N291" s="231"/>
      <c r="O291" s="157">
        <f>SUMIFS('Unit Detail'!$H$8:$H$400,'Unit Detail'!$D$8:$D$400,'Building Detail'!$B291,'Unit Detail'!$Z$8:$Z$400,1)</f>
        <v>0</v>
      </c>
      <c r="P291" s="125">
        <f>SUMIFS('Unit Detail'!$H$8:$H$400,'Unit Detail'!$D$8:$D$400,'Building Detail'!$B291,'Unit Detail'!$Z$8:$Z$400,3)</f>
        <v>0</v>
      </c>
      <c r="Q291" s="180">
        <f>SUMIFS('Unit Detail'!$H$8:$H$400,'Unit Detail'!$D$8:$D$400,'Building Detail'!$B291,'Unit Detail'!$Z$8:$Z$400,2)</f>
        <v>0</v>
      </c>
      <c r="R291" s="185">
        <f>SUMIF('Unit Detail'!$D$8:$D$400,$B291,'Unit Detail'!$H$8:$H$400)</f>
        <v>0</v>
      </c>
      <c r="S291" s="184">
        <f t="shared" si="28"/>
        <v>0</v>
      </c>
      <c r="T291" s="159" t="str">
        <f t="shared" si="32"/>
        <v/>
      </c>
      <c r="U291" s="162">
        <f>COUNTIFS('Unit Detail'!$Z$8:$Z$400,"1",'Unit Detail'!$D$8:$D$400,'Building Detail'!$B291)</f>
        <v>0</v>
      </c>
      <c r="V291" s="163">
        <f>COUNTIFS('Unit Detail'!$Z$8:$Z$400,"3",'Unit Detail'!$D$8:$D$400,'Building Detail'!$B291)</f>
        <v>0</v>
      </c>
      <c r="W291" s="163">
        <f>COUNTIFS('Unit Detail'!$Z$8:$Z$400,"2",'Unit Detail'!$D$8:$D$400,'Building Detail'!$B291)</f>
        <v>0</v>
      </c>
      <c r="X291" s="176">
        <f t="shared" si="29"/>
        <v>0</v>
      </c>
      <c r="Y291" s="159" t="str">
        <f t="shared" si="31"/>
        <v/>
      </c>
      <c r="Z291" s="338" t="str">
        <f t="shared" si="30"/>
        <v/>
      </c>
      <c r="AB291"/>
      <c r="AC291" s="14"/>
    </row>
    <row r="292" spans="2:29" x14ac:dyDescent="0.25">
      <c r="B292" s="334"/>
      <c r="C292" s="396"/>
      <c r="D292" s="396"/>
      <c r="E292" s="396"/>
      <c r="F292" s="396"/>
      <c r="G292" s="396"/>
      <c r="H292" s="227"/>
      <c r="I292" s="227"/>
      <c r="J292" s="227"/>
      <c r="K292" s="227"/>
      <c r="L292" s="227"/>
      <c r="M292" s="230"/>
      <c r="N292" s="231"/>
      <c r="O292" s="157">
        <f>SUMIFS('Unit Detail'!$H$8:$H$400,'Unit Detail'!$D$8:$D$400,'Building Detail'!$B292,'Unit Detail'!$Z$8:$Z$400,1)</f>
        <v>0</v>
      </c>
      <c r="P292" s="125">
        <f>SUMIFS('Unit Detail'!$H$8:$H$400,'Unit Detail'!$D$8:$D$400,'Building Detail'!$B292,'Unit Detail'!$Z$8:$Z$400,3)</f>
        <v>0</v>
      </c>
      <c r="Q292" s="180">
        <f>SUMIFS('Unit Detail'!$H$8:$H$400,'Unit Detail'!$D$8:$D$400,'Building Detail'!$B292,'Unit Detail'!$Z$8:$Z$400,2)</f>
        <v>0</v>
      </c>
      <c r="R292" s="185">
        <f>SUMIF('Unit Detail'!$D$8:$D$400,$B292,'Unit Detail'!$H$8:$H$400)</f>
        <v>0</v>
      </c>
      <c r="S292" s="184">
        <f t="shared" si="28"/>
        <v>0</v>
      </c>
      <c r="T292" s="159" t="str">
        <f t="shared" si="32"/>
        <v/>
      </c>
      <c r="U292" s="162">
        <f>COUNTIFS('Unit Detail'!$Z$8:$Z$400,"1",'Unit Detail'!$D$8:$D$400,'Building Detail'!$B292)</f>
        <v>0</v>
      </c>
      <c r="V292" s="163">
        <f>COUNTIFS('Unit Detail'!$Z$8:$Z$400,"3",'Unit Detail'!$D$8:$D$400,'Building Detail'!$B292)</f>
        <v>0</v>
      </c>
      <c r="W292" s="163">
        <f>COUNTIFS('Unit Detail'!$Z$8:$Z$400,"2",'Unit Detail'!$D$8:$D$400,'Building Detail'!$B292)</f>
        <v>0</v>
      </c>
      <c r="X292" s="176">
        <f t="shared" si="29"/>
        <v>0</v>
      </c>
      <c r="Y292" s="159" t="str">
        <f t="shared" si="31"/>
        <v/>
      </c>
      <c r="Z292" s="338" t="str">
        <f t="shared" si="30"/>
        <v/>
      </c>
      <c r="AB292"/>
      <c r="AC292" s="14"/>
    </row>
    <row r="293" spans="2:29" x14ac:dyDescent="0.25">
      <c r="B293" s="334"/>
      <c r="C293" s="396"/>
      <c r="D293" s="396"/>
      <c r="E293" s="396"/>
      <c r="F293" s="396"/>
      <c r="G293" s="396"/>
      <c r="H293" s="227"/>
      <c r="I293" s="227"/>
      <c r="J293" s="227"/>
      <c r="K293" s="227"/>
      <c r="L293" s="227"/>
      <c r="M293" s="230"/>
      <c r="N293" s="231"/>
      <c r="O293" s="157">
        <f>SUMIFS('Unit Detail'!$H$8:$H$400,'Unit Detail'!$D$8:$D$400,'Building Detail'!$B293,'Unit Detail'!$Z$8:$Z$400,1)</f>
        <v>0</v>
      </c>
      <c r="P293" s="125">
        <f>SUMIFS('Unit Detail'!$H$8:$H$400,'Unit Detail'!$D$8:$D$400,'Building Detail'!$B293,'Unit Detail'!$Z$8:$Z$400,3)</f>
        <v>0</v>
      </c>
      <c r="Q293" s="180">
        <f>SUMIFS('Unit Detail'!$H$8:$H$400,'Unit Detail'!$D$8:$D$400,'Building Detail'!$B293,'Unit Detail'!$Z$8:$Z$400,2)</f>
        <v>0</v>
      </c>
      <c r="R293" s="185">
        <f>SUMIF('Unit Detail'!$D$8:$D$400,$B293,'Unit Detail'!$H$8:$H$400)</f>
        <v>0</v>
      </c>
      <c r="S293" s="184">
        <f t="shared" si="28"/>
        <v>0</v>
      </c>
      <c r="T293" s="159" t="str">
        <f t="shared" si="32"/>
        <v/>
      </c>
      <c r="U293" s="162">
        <f>COUNTIFS('Unit Detail'!$Z$8:$Z$400,"1",'Unit Detail'!$D$8:$D$400,'Building Detail'!$B293)</f>
        <v>0</v>
      </c>
      <c r="V293" s="163">
        <f>COUNTIFS('Unit Detail'!$Z$8:$Z$400,"3",'Unit Detail'!$D$8:$D$400,'Building Detail'!$B293)</f>
        <v>0</v>
      </c>
      <c r="W293" s="163">
        <f>COUNTIFS('Unit Detail'!$Z$8:$Z$400,"2",'Unit Detail'!$D$8:$D$400,'Building Detail'!$B293)</f>
        <v>0</v>
      </c>
      <c r="X293" s="176">
        <f t="shared" si="29"/>
        <v>0</v>
      </c>
      <c r="Y293" s="159" t="str">
        <f t="shared" si="31"/>
        <v/>
      </c>
      <c r="Z293" s="338" t="str">
        <f t="shared" si="30"/>
        <v/>
      </c>
      <c r="AB293"/>
      <c r="AC293" s="14"/>
    </row>
    <row r="294" spans="2:29" x14ac:dyDescent="0.25">
      <c r="B294" s="334"/>
      <c r="C294" s="396"/>
      <c r="D294" s="396"/>
      <c r="E294" s="396"/>
      <c r="F294" s="396"/>
      <c r="G294" s="396"/>
      <c r="H294" s="227"/>
      <c r="I294" s="227"/>
      <c r="J294" s="227"/>
      <c r="K294" s="227"/>
      <c r="L294" s="227"/>
      <c r="M294" s="230"/>
      <c r="N294" s="231"/>
      <c r="O294" s="157">
        <f>SUMIFS('Unit Detail'!$H$8:$H$400,'Unit Detail'!$D$8:$D$400,'Building Detail'!$B294,'Unit Detail'!$Z$8:$Z$400,1)</f>
        <v>0</v>
      </c>
      <c r="P294" s="125">
        <f>SUMIFS('Unit Detail'!$H$8:$H$400,'Unit Detail'!$D$8:$D$400,'Building Detail'!$B294,'Unit Detail'!$Z$8:$Z$400,3)</f>
        <v>0</v>
      </c>
      <c r="Q294" s="180">
        <f>SUMIFS('Unit Detail'!$H$8:$H$400,'Unit Detail'!$D$8:$D$400,'Building Detail'!$B294,'Unit Detail'!$Z$8:$Z$400,2)</f>
        <v>0</v>
      </c>
      <c r="R294" s="185">
        <f>SUMIF('Unit Detail'!$D$8:$D$400,$B294,'Unit Detail'!$H$8:$H$400)</f>
        <v>0</v>
      </c>
      <c r="S294" s="184">
        <f t="shared" si="28"/>
        <v>0</v>
      </c>
      <c r="T294" s="159" t="str">
        <f t="shared" si="32"/>
        <v/>
      </c>
      <c r="U294" s="162">
        <f>COUNTIFS('Unit Detail'!$Z$8:$Z$400,"1",'Unit Detail'!$D$8:$D$400,'Building Detail'!$B294)</f>
        <v>0</v>
      </c>
      <c r="V294" s="163">
        <f>COUNTIFS('Unit Detail'!$Z$8:$Z$400,"3",'Unit Detail'!$D$8:$D$400,'Building Detail'!$B294)</f>
        <v>0</v>
      </c>
      <c r="W294" s="163">
        <f>COUNTIFS('Unit Detail'!$Z$8:$Z$400,"2",'Unit Detail'!$D$8:$D$400,'Building Detail'!$B294)</f>
        <v>0</v>
      </c>
      <c r="X294" s="176">
        <f t="shared" si="29"/>
        <v>0</v>
      </c>
      <c r="Y294" s="159" t="str">
        <f t="shared" si="31"/>
        <v/>
      </c>
      <c r="Z294" s="338" t="str">
        <f t="shared" si="30"/>
        <v/>
      </c>
      <c r="AB294"/>
      <c r="AC294" s="14"/>
    </row>
    <row r="295" spans="2:29" x14ac:dyDescent="0.25">
      <c r="B295" s="334"/>
      <c r="C295" s="396"/>
      <c r="D295" s="396"/>
      <c r="E295" s="396"/>
      <c r="F295" s="396"/>
      <c r="G295" s="396"/>
      <c r="H295" s="227"/>
      <c r="I295" s="227"/>
      <c r="J295" s="227"/>
      <c r="K295" s="227"/>
      <c r="L295" s="227"/>
      <c r="M295" s="230"/>
      <c r="N295" s="231"/>
      <c r="O295" s="157">
        <f>SUMIFS('Unit Detail'!$H$8:$H$400,'Unit Detail'!$D$8:$D$400,'Building Detail'!$B295,'Unit Detail'!$Z$8:$Z$400,1)</f>
        <v>0</v>
      </c>
      <c r="P295" s="125">
        <f>SUMIFS('Unit Detail'!$H$8:$H$400,'Unit Detail'!$D$8:$D$400,'Building Detail'!$B295,'Unit Detail'!$Z$8:$Z$400,3)</f>
        <v>0</v>
      </c>
      <c r="Q295" s="180">
        <f>SUMIFS('Unit Detail'!$H$8:$H$400,'Unit Detail'!$D$8:$D$400,'Building Detail'!$B295,'Unit Detail'!$Z$8:$Z$400,2)</f>
        <v>0</v>
      </c>
      <c r="R295" s="185">
        <f>SUMIF('Unit Detail'!$D$8:$D$400,$B295,'Unit Detail'!$H$8:$H$400)</f>
        <v>0</v>
      </c>
      <c r="S295" s="184">
        <f t="shared" si="28"/>
        <v>0</v>
      </c>
      <c r="T295" s="159" t="str">
        <f t="shared" si="32"/>
        <v/>
      </c>
      <c r="U295" s="162">
        <f>COUNTIFS('Unit Detail'!$Z$8:$Z$400,"1",'Unit Detail'!$D$8:$D$400,'Building Detail'!$B295)</f>
        <v>0</v>
      </c>
      <c r="V295" s="163">
        <f>COUNTIFS('Unit Detail'!$Z$8:$Z$400,"3",'Unit Detail'!$D$8:$D$400,'Building Detail'!$B295)</f>
        <v>0</v>
      </c>
      <c r="W295" s="163">
        <f>COUNTIFS('Unit Detail'!$Z$8:$Z$400,"2",'Unit Detail'!$D$8:$D$400,'Building Detail'!$B295)</f>
        <v>0</v>
      </c>
      <c r="X295" s="176">
        <f t="shared" si="29"/>
        <v>0</v>
      </c>
      <c r="Y295" s="159" t="str">
        <f t="shared" si="31"/>
        <v/>
      </c>
      <c r="Z295" s="338" t="str">
        <f t="shared" si="30"/>
        <v/>
      </c>
      <c r="AB295"/>
      <c r="AC295" s="14"/>
    </row>
    <row r="296" spans="2:29" x14ac:dyDescent="0.25">
      <c r="B296" s="334"/>
      <c r="C296" s="396"/>
      <c r="D296" s="396"/>
      <c r="E296" s="396"/>
      <c r="F296" s="396"/>
      <c r="G296" s="396"/>
      <c r="H296" s="227"/>
      <c r="I296" s="227"/>
      <c r="J296" s="227"/>
      <c r="K296" s="227"/>
      <c r="L296" s="227"/>
      <c r="M296" s="230"/>
      <c r="N296" s="231"/>
      <c r="O296" s="157">
        <f>SUMIFS('Unit Detail'!$H$8:$H$400,'Unit Detail'!$D$8:$D$400,'Building Detail'!$B296,'Unit Detail'!$Z$8:$Z$400,1)</f>
        <v>0</v>
      </c>
      <c r="P296" s="125">
        <f>SUMIFS('Unit Detail'!$H$8:$H$400,'Unit Detail'!$D$8:$D$400,'Building Detail'!$B296,'Unit Detail'!$Z$8:$Z$400,3)</f>
        <v>0</v>
      </c>
      <c r="Q296" s="180">
        <f>SUMIFS('Unit Detail'!$H$8:$H$400,'Unit Detail'!$D$8:$D$400,'Building Detail'!$B296,'Unit Detail'!$Z$8:$Z$400,2)</f>
        <v>0</v>
      </c>
      <c r="R296" s="185">
        <f>SUMIF('Unit Detail'!$D$8:$D$400,$B296,'Unit Detail'!$H$8:$H$400)</f>
        <v>0</v>
      </c>
      <c r="S296" s="184">
        <f t="shared" si="28"/>
        <v>0</v>
      </c>
      <c r="T296" s="159" t="str">
        <f t="shared" si="32"/>
        <v/>
      </c>
      <c r="U296" s="162">
        <f>COUNTIFS('Unit Detail'!$Z$8:$Z$400,"1",'Unit Detail'!$D$8:$D$400,'Building Detail'!$B296)</f>
        <v>0</v>
      </c>
      <c r="V296" s="163">
        <f>COUNTIFS('Unit Detail'!$Z$8:$Z$400,"3",'Unit Detail'!$D$8:$D$400,'Building Detail'!$B296)</f>
        <v>0</v>
      </c>
      <c r="W296" s="163">
        <f>COUNTIFS('Unit Detail'!$Z$8:$Z$400,"2",'Unit Detail'!$D$8:$D$400,'Building Detail'!$B296)</f>
        <v>0</v>
      </c>
      <c r="X296" s="176">
        <f t="shared" si="29"/>
        <v>0</v>
      </c>
      <c r="Y296" s="159" t="str">
        <f t="shared" si="31"/>
        <v/>
      </c>
      <c r="Z296" s="338" t="str">
        <f t="shared" si="30"/>
        <v/>
      </c>
      <c r="AB296"/>
      <c r="AC296" s="14"/>
    </row>
    <row r="297" spans="2:29" x14ac:dyDescent="0.25">
      <c r="B297" s="334"/>
      <c r="C297" s="396"/>
      <c r="D297" s="396"/>
      <c r="E297" s="396"/>
      <c r="F297" s="396"/>
      <c r="G297" s="396"/>
      <c r="H297" s="227"/>
      <c r="I297" s="227"/>
      <c r="J297" s="227"/>
      <c r="K297" s="227"/>
      <c r="L297" s="227"/>
      <c r="M297" s="230"/>
      <c r="N297" s="231"/>
      <c r="O297" s="157">
        <f>SUMIFS('Unit Detail'!$H$8:$H$400,'Unit Detail'!$D$8:$D$400,'Building Detail'!$B297,'Unit Detail'!$Z$8:$Z$400,1)</f>
        <v>0</v>
      </c>
      <c r="P297" s="125">
        <f>SUMIFS('Unit Detail'!$H$8:$H$400,'Unit Detail'!$D$8:$D$400,'Building Detail'!$B297,'Unit Detail'!$Z$8:$Z$400,3)</f>
        <v>0</v>
      </c>
      <c r="Q297" s="180">
        <f>SUMIFS('Unit Detail'!$H$8:$H$400,'Unit Detail'!$D$8:$D$400,'Building Detail'!$B297,'Unit Detail'!$Z$8:$Z$400,2)</f>
        <v>0</v>
      </c>
      <c r="R297" s="185">
        <f>SUMIF('Unit Detail'!$D$8:$D$400,$B297,'Unit Detail'!$H$8:$H$400)</f>
        <v>0</v>
      </c>
      <c r="S297" s="184">
        <f t="shared" si="28"/>
        <v>0</v>
      </c>
      <c r="T297" s="159" t="str">
        <f t="shared" si="32"/>
        <v/>
      </c>
      <c r="U297" s="162">
        <f>COUNTIFS('Unit Detail'!$Z$8:$Z$400,"1",'Unit Detail'!$D$8:$D$400,'Building Detail'!$B297)</f>
        <v>0</v>
      </c>
      <c r="V297" s="163">
        <f>COUNTIFS('Unit Detail'!$Z$8:$Z$400,"3",'Unit Detail'!$D$8:$D$400,'Building Detail'!$B297)</f>
        <v>0</v>
      </c>
      <c r="W297" s="163">
        <f>COUNTIFS('Unit Detail'!$Z$8:$Z$400,"2",'Unit Detail'!$D$8:$D$400,'Building Detail'!$B297)</f>
        <v>0</v>
      </c>
      <c r="X297" s="176">
        <f t="shared" si="29"/>
        <v>0</v>
      </c>
      <c r="Y297" s="159" t="str">
        <f t="shared" si="31"/>
        <v/>
      </c>
      <c r="Z297" s="338" t="str">
        <f t="shared" si="30"/>
        <v/>
      </c>
      <c r="AB297"/>
      <c r="AC297" s="14"/>
    </row>
    <row r="298" spans="2:29" x14ac:dyDescent="0.25">
      <c r="B298" s="334"/>
      <c r="C298" s="396"/>
      <c r="D298" s="396"/>
      <c r="E298" s="396"/>
      <c r="F298" s="396"/>
      <c r="G298" s="396"/>
      <c r="H298" s="227"/>
      <c r="I298" s="227"/>
      <c r="J298" s="227"/>
      <c r="K298" s="227"/>
      <c r="L298" s="227"/>
      <c r="M298" s="228"/>
      <c r="N298" s="229"/>
      <c r="O298" s="156">
        <f>SUMIFS('Unit Detail'!$H$8:$H$400,'Unit Detail'!$D$8:$D$400,'Building Detail'!$B298,'Unit Detail'!$Z$8:$Z$400,1)</f>
        <v>0</v>
      </c>
      <c r="P298" s="144">
        <f>SUMIFS('Unit Detail'!$H$8:$H$400,'Unit Detail'!$D$8:$D$400,'Building Detail'!$B298,'Unit Detail'!$Z$8:$Z$400,3)</f>
        <v>0</v>
      </c>
      <c r="Q298" s="179">
        <f>SUMIFS('Unit Detail'!$H$8:$H$400,'Unit Detail'!$D$8:$D$400,'Building Detail'!$B298,'Unit Detail'!$Z$8:$Z$400,2)</f>
        <v>0</v>
      </c>
      <c r="R298" s="183">
        <f>SUMIF('Unit Detail'!$D$8:$D$400,$B298,'Unit Detail'!$H$8:$H$400)</f>
        <v>0</v>
      </c>
      <c r="S298" s="184">
        <f t="shared" si="28"/>
        <v>0</v>
      </c>
      <c r="T298" s="159" t="str">
        <f t="shared" si="32"/>
        <v/>
      </c>
      <c r="U298" s="162">
        <f>COUNTIFS('Unit Detail'!$Z$8:$Z$400,"1",'Unit Detail'!$D$8:$D$400,'Building Detail'!$B298)</f>
        <v>0</v>
      </c>
      <c r="V298" s="163">
        <f>COUNTIFS('Unit Detail'!$Z$8:$Z$400,"3",'Unit Detail'!$D$8:$D$400,'Building Detail'!$B298)</f>
        <v>0</v>
      </c>
      <c r="W298" s="163">
        <f>COUNTIFS('Unit Detail'!$Z$8:$Z$400,"2",'Unit Detail'!$D$8:$D$400,'Building Detail'!$B298)</f>
        <v>0</v>
      </c>
      <c r="X298" s="176">
        <f t="shared" si="29"/>
        <v>0</v>
      </c>
      <c r="Y298" s="159" t="str">
        <f t="shared" si="31"/>
        <v/>
      </c>
      <c r="Z298" s="338" t="str">
        <f t="shared" si="30"/>
        <v/>
      </c>
      <c r="AB298"/>
      <c r="AC298" s="14"/>
    </row>
    <row r="299" spans="2:29" x14ac:dyDescent="0.25">
      <c r="B299" s="334"/>
      <c r="C299" s="396"/>
      <c r="D299" s="396"/>
      <c r="E299" s="396"/>
      <c r="F299" s="396"/>
      <c r="G299" s="396"/>
      <c r="H299" s="227"/>
      <c r="I299" s="227"/>
      <c r="J299" s="227"/>
      <c r="K299" s="227"/>
      <c r="L299" s="227"/>
      <c r="M299" s="228"/>
      <c r="N299" s="229"/>
      <c r="O299" s="156">
        <f>SUMIFS('Unit Detail'!$H$8:$H$400,'Unit Detail'!$D$8:$D$400,'Building Detail'!$B299,'Unit Detail'!$Z$8:$Z$400,1)</f>
        <v>0</v>
      </c>
      <c r="P299" s="144">
        <f>SUMIFS('Unit Detail'!$H$8:$H$400,'Unit Detail'!$D$8:$D$400,'Building Detail'!$B299,'Unit Detail'!$Z$8:$Z$400,3)</f>
        <v>0</v>
      </c>
      <c r="Q299" s="179">
        <f>SUMIFS('Unit Detail'!$H$8:$H$400,'Unit Detail'!$D$8:$D$400,'Building Detail'!$B299,'Unit Detail'!$Z$8:$Z$400,2)</f>
        <v>0</v>
      </c>
      <c r="R299" s="183">
        <f>SUMIF('Unit Detail'!$D$8:$D$400,$B299,'Unit Detail'!$H$8:$H$400)</f>
        <v>0</v>
      </c>
      <c r="S299" s="184">
        <f t="shared" si="28"/>
        <v>0</v>
      </c>
      <c r="T299" s="159" t="str">
        <f t="shared" si="32"/>
        <v/>
      </c>
      <c r="U299" s="162">
        <f>COUNTIFS('Unit Detail'!$Z$8:$Z$400,"1",'Unit Detail'!$D$8:$D$400,'Building Detail'!$B299)</f>
        <v>0</v>
      </c>
      <c r="V299" s="163">
        <f>COUNTIFS('Unit Detail'!$Z$8:$Z$400,"3",'Unit Detail'!$D$8:$D$400,'Building Detail'!$B299)</f>
        <v>0</v>
      </c>
      <c r="W299" s="163">
        <f>COUNTIFS('Unit Detail'!$Z$8:$Z$400,"2",'Unit Detail'!$D$8:$D$400,'Building Detail'!$B299)</f>
        <v>0</v>
      </c>
      <c r="X299" s="176">
        <f t="shared" si="29"/>
        <v>0</v>
      </c>
      <c r="Y299" s="159" t="str">
        <f t="shared" si="31"/>
        <v/>
      </c>
      <c r="Z299" s="338" t="str">
        <f t="shared" si="30"/>
        <v/>
      </c>
      <c r="AB299"/>
      <c r="AC299" s="14"/>
    </row>
    <row r="300" spans="2:29" x14ac:dyDescent="0.25">
      <c r="B300" s="334"/>
      <c r="C300" s="396"/>
      <c r="D300" s="396"/>
      <c r="E300" s="396"/>
      <c r="F300" s="396"/>
      <c r="G300" s="396"/>
      <c r="H300" s="227"/>
      <c r="I300" s="227"/>
      <c r="J300" s="227"/>
      <c r="K300" s="227"/>
      <c r="L300" s="227"/>
      <c r="M300" s="228"/>
      <c r="N300" s="229"/>
      <c r="O300" s="156">
        <f>SUMIFS('Unit Detail'!$H$8:$H$400,'Unit Detail'!$D$8:$D$400,'Building Detail'!$B300,'Unit Detail'!$Z$8:$Z$400,1)</f>
        <v>0</v>
      </c>
      <c r="P300" s="144">
        <f>SUMIFS('Unit Detail'!$H$8:$H$400,'Unit Detail'!$D$8:$D$400,'Building Detail'!$B300,'Unit Detail'!$Z$8:$Z$400,3)</f>
        <v>0</v>
      </c>
      <c r="Q300" s="179">
        <f>SUMIFS('Unit Detail'!$H$8:$H$400,'Unit Detail'!$D$8:$D$400,'Building Detail'!$B300,'Unit Detail'!$Z$8:$Z$400,2)</f>
        <v>0</v>
      </c>
      <c r="R300" s="183">
        <f>SUMIF('Unit Detail'!$D$8:$D$400,$B300,'Unit Detail'!$H$8:$H$400)</f>
        <v>0</v>
      </c>
      <c r="S300" s="184">
        <f t="shared" si="28"/>
        <v>0</v>
      </c>
      <c r="T300" s="159" t="str">
        <f t="shared" si="32"/>
        <v/>
      </c>
      <c r="U300" s="162">
        <f>COUNTIFS('Unit Detail'!$Z$8:$Z$400,"1",'Unit Detail'!$D$8:$D$400,'Building Detail'!$B300)</f>
        <v>0</v>
      </c>
      <c r="V300" s="163">
        <f>COUNTIFS('Unit Detail'!$Z$8:$Z$400,"3",'Unit Detail'!$D$8:$D$400,'Building Detail'!$B300)</f>
        <v>0</v>
      </c>
      <c r="W300" s="163">
        <f>COUNTIFS('Unit Detail'!$Z$8:$Z$400,"2",'Unit Detail'!$D$8:$D$400,'Building Detail'!$B300)</f>
        <v>0</v>
      </c>
      <c r="X300" s="176">
        <f t="shared" si="29"/>
        <v>0</v>
      </c>
      <c r="Y300" s="159" t="str">
        <f t="shared" si="31"/>
        <v/>
      </c>
      <c r="Z300" s="338" t="str">
        <f t="shared" si="30"/>
        <v/>
      </c>
      <c r="AB300"/>
      <c r="AC300" s="14"/>
    </row>
    <row r="301" spans="2:29" x14ac:dyDescent="0.25">
      <c r="B301" s="334"/>
      <c r="C301" s="396"/>
      <c r="D301" s="396"/>
      <c r="E301" s="396"/>
      <c r="F301" s="396"/>
      <c r="G301" s="396"/>
      <c r="H301" s="227"/>
      <c r="I301" s="227"/>
      <c r="J301" s="227"/>
      <c r="K301" s="227"/>
      <c r="L301" s="227"/>
      <c r="M301" s="228"/>
      <c r="N301" s="229"/>
      <c r="O301" s="156">
        <f>SUMIFS('Unit Detail'!$H$8:$H$400,'Unit Detail'!$D$8:$D$400,'Building Detail'!$B301,'Unit Detail'!$Z$8:$Z$400,1)</f>
        <v>0</v>
      </c>
      <c r="P301" s="144">
        <f>SUMIFS('Unit Detail'!$H$8:$H$400,'Unit Detail'!$D$8:$D$400,'Building Detail'!$B301,'Unit Detail'!$Z$8:$Z$400,3)</f>
        <v>0</v>
      </c>
      <c r="Q301" s="179">
        <f>SUMIFS('Unit Detail'!$H$8:$H$400,'Unit Detail'!$D$8:$D$400,'Building Detail'!$B301,'Unit Detail'!$Z$8:$Z$400,2)</f>
        <v>0</v>
      </c>
      <c r="R301" s="183">
        <f>SUMIF('Unit Detail'!$D$8:$D$400,$B301,'Unit Detail'!$H$8:$H$400)</f>
        <v>0</v>
      </c>
      <c r="S301" s="184">
        <f t="shared" si="28"/>
        <v>0</v>
      </c>
      <c r="T301" s="159" t="str">
        <f t="shared" si="32"/>
        <v/>
      </c>
      <c r="U301" s="162">
        <f>COUNTIFS('Unit Detail'!$Z$8:$Z$400,"1",'Unit Detail'!$D$8:$D$400,'Building Detail'!$B301)</f>
        <v>0</v>
      </c>
      <c r="V301" s="163">
        <f>COUNTIFS('Unit Detail'!$Z$8:$Z$400,"3",'Unit Detail'!$D$8:$D$400,'Building Detail'!$B301)</f>
        <v>0</v>
      </c>
      <c r="W301" s="163">
        <f>COUNTIFS('Unit Detail'!$Z$8:$Z$400,"2",'Unit Detail'!$D$8:$D$400,'Building Detail'!$B301)</f>
        <v>0</v>
      </c>
      <c r="X301" s="176">
        <f t="shared" si="29"/>
        <v>0</v>
      </c>
      <c r="Y301" s="159" t="str">
        <f t="shared" si="31"/>
        <v/>
      </c>
      <c r="Z301" s="338" t="str">
        <f t="shared" si="30"/>
        <v/>
      </c>
      <c r="AB301"/>
      <c r="AC301" s="14"/>
    </row>
    <row r="302" spans="2:29" x14ac:dyDescent="0.25">
      <c r="B302" s="334"/>
      <c r="C302" s="396"/>
      <c r="D302" s="396"/>
      <c r="E302" s="396"/>
      <c r="F302" s="396"/>
      <c r="G302" s="396"/>
      <c r="H302" s="227"/>
      <c r="I302" s="227"/>
      <c r="J302" s="227"/>
      <c r="K302" s="227"/>
      <c r="L302" s="227"/>
      <c r="M302" s="228"/>
      <c r="N302" s="229"/>
      <c r="O302" s="156">
        <f>SUMIFS('Unit Detail'!$H$8:$H$400,'Unit Detail'!$D$8:$D$400,'Building Detail'!$B302,'Unit Detail'!$Z$8:$Z$400,1)</f>
        <v>0</v>
      </c>
      <c r="P302" s="144">
        <f>SUMIFS('Unit Detail'!$H$8:$H$400,'Unit Detail'!$D$8:$D$400,'Building Detail'!$B302,'Unit Detail'!$Z$8:$Z$400,3)</f>
        <v>0</v>
      </c>
      <c r="Q302" s="179">
        <f>SUMIFS('Unit Detail'!$H$8:$H$400,'Unit Detail'!$D$8:$D$400,'Building Detail'!$B302,'Unit Detail'!$Z$8:$Z$400,2)</f>
        <v>0</v>
      </c>
      <c r="R302" s="183">
        <f>SUMIF('Unit Detail'!$D$8:$D$400,$B302,'Unit Detail'!$H$8:$H$400)</f>
        <v>0</v>
      </c>
      <c r="S302" s="184">
        <f t="shared" si="28"/>
        <v>0</v>
      </c>
      <c r="T302" s="159" t="str">
        <f t="shared" si="32"/>
        <v/>
      </c>
      <c r="U302" s="162">
        <f>COUNTIFS('Unit Detail'!$Z$8:$Z$400,"1",'Unit Detail'!$D$8:$D$400,'Building Detail'!$B302)</f>
        <v>0</v>
      </c>
      <c r="V302" s="163">
        <f>COUNTIFS('Unit Detail'!$Z$8:$Z$400,"3",'Unit Detail'!$D$8:$D$400,'Building Detail'!$B302)</f>
        <v>0</v>
      </c>
      <c r="W302" s="163">
        <f>COUNTIFS('Unit Detail'!$Z$8:$Z$400,"2",'Unit Detail'!$D$8:$D$400,'Building Detail'!$B302)</f>
        <v>0</v>
      </c>
      <c r="X302" s="176">
        <f t="shared" si="29"/>
        <v>0</v>
      </c>
      <c r="Y302" s="159" t="str">
        <f t="shared" si="31"/>
        <v/>
      </c>
      <c r="Z302" s="338" t="str">
        <f t="shared" si="30"/>
        <v/>
      </c>
      <c r="AB302"/>
      <c r="AC302" s="14"/>
    </row>
    <row r="303" spans="2:29" x14ac:dyDescent="0.25">
      <c r="B303" s="334"/>
      <c r="C303" s="396"/>
      <c r="D303" s="396"/>
      <c r="E303" s="396"/>
      <c r="F303" s="396"/>
      <c r="G303" s="396"/>
      <c r="H303" s="227"/>
      <c r="I303" s="227"/>
      <c r="J303" s="227"/>
      <c r="K303" s="227"/>
      <c r="L303" s="227"/>
      <c r="M303" s="228"/>
      <c r="N303" s="229"/>
      <c r="O303" s="156">
        <f>SUMIFS('Unit Detail'!$H$8:$H$400,'Unit Detail'!$D$8:$D$400,'Building Detail'!$B303,'Unit Detail'!$Z$8:$Z$400,1)</f>
        <v>0</v>
      </c>
      <c r="P303" s="144">
        <f>SUMIFS('Unit Detail'!$H$8:$H$400,'Unit Detail'!$D$8:$D$400,'Building Detail'!$B303,'Unit Detail'!$Z$8:$Z$400,3)</f>
        <v>0</v>
      </c>
      <c r="Q303" s="179">
        <f>SUMIFS('Unit Detail'!$H$8:$H$400,'Unit Detail'!$D$8:$D$400,'Building Detail'!$B303,'Unit Detail'!$Z$8:$Z$400,2)</f>
        <v>0</v>
      </c>
      <c r="R303" s="183">
        <f>SUMIF('Unit Detail'!$D$8:$D$400,$B303,'Unit Detail'!$H$8:$H$400)</f>
        <v>0</v>
      </c>
      <c r="S303" s="184">
        <f t="shared" si="28"/>
        <v>0</v>
      </c>
      <c r="T303" s="159" t="str">
        <f t="shared" si="32"/>
        <v/>
      </c>
      <c r="U303" s="162">
        <f>COUNTIFS('Unit Detail'!$Z$8:$Z$400,"1",'Unit Detail'!$D$8:$D$400,'Building Detail'!$B303)</f>
        <v>0</v>
      </c>
      <c r="V303" s="163">
        <f>COUNTIFS('Unit Detail'!$Z$8:$Z$400,"3",'Unit Detail'!$D$8:$D$400,'Building Detail'!$B303)</f>
        <v>0</v>
      </c>
      <c r="W303" s="163">
        <f>COUNTIFS('Unit Detail'!$Z$8:$Z$400,"2",'Unit Detail'!$D$8:$D$400,'Building Detail'!$B303)</f>
        <v>0</v>
      </c>
      <c r="X303" s="176">
        <f t="shared" si="29"/>
        <v>0</v>
      </c>
      <c r="Y303" s="159" t="str">
        <f t="shared" si="31"/>
        <v/>
      </c>
      <c r="Z303" s="338" t="str">
        <f t="shared" si="30"/>
        <v/>
      </c>
      <c r="AB303"/>
      <c r="AC303" s="14"/>
    </row>
    <row r="304" spans="2:29" x14ac:dyDescent="0.25">
      <c r="B304" s="334"/>
      <c r="C304" s="396"/>
      <c r="D304" s="396"/>
      <c r="E304" s="396"/>
      <c r="F304" s="396"/>
      <c r="G304" s="396"/>
      <c r="H304" s="227"/>
      <c r="I304" s="227"/>
      <c r="J304" s="227"/>
      <c r="K304" s="227"/>
      <c r="L304" s="227"/>
      <c r="M304" s="228"/>
      <c r="N304" s="229"/>
      <c r="O304" s="156">
        <f>SUMIFS('Unit Detail'!$H$8:$H$400,'Unit Detail'!$D$8:$D$400,'Building Detail'!$B304,'Unit Detail'!$Z$8:$Z$400,1)</f>
        <v>0</v>
      </c>
      <c r="P304" s="144">
        <f>SUMIFS('Unit Detail'!$H$8:$H$400,'Unit Detail'!$D$8:$D$400,'Building Detail'!$B304,'Unit Detail'!$Z$8:$Z$400,3)</f>
        <v>0</v>
      </c>
      <c r="Q304" s="179">
        <f>SUMIFS('Unit Detail'!$H$8:$H$400,'Unit Detail'!$D$8:$D$400,'Building Detail'!$B304,'Unit Detail'!$Z$8:$Z$400,2)</f>
        <v>0</v>
      </c>
      <c r="R304" s="183">
        <f>SUMIF('Unit Detail'!$D$8:$D$400,$B304,'Unit Detail'!$H$8:$H$400)</f>
        <v>0</v>
      </c>
      <c r="S304" s="184">
        <f t="shared" si="28"/>
        <v>0</v>
      </c>
      <c r="T304" s="159" t="str">
        <f t="shared" si="32"/>
        <v/>
      </c>
      <c r="U304" s="162">
        <f>COUNTIFS('Unit Detail'!$Z$8:$Z$400,"1",'Unit Detail'!$D$8:$D$400,'Building Detail'!$B304)</f>
        <v>0</v>
      </c>
      <c r="V304" s="163">
        <f>COUNTIFS('Unit Detail'!$Z$8:$Z$400,"3",'Unit Detail'!$D$8:$D$400,'Building Detail'!$B304)</f>
        <v>0</v>
      </c>
      <c r="W304" s="163">
        <f>COUNTIFS('Unit Detail'!$Z$8:$Z$400,"2",'Unit Detail'!$D$8:$D$400,'Building Detail'!$B304)</f>
        <v>0</v>
      </c>
      <c r="X304" s="176">
        <f t="shared" si="29"/>
        <v>0</v>
      </c>
      <c r="Y304" s="159" t="str">
        <f t="shared" si="31"/>
        <v/>
      </c>
      <c r="Z304" s="338" t="str">
        <f t="shared" si="30"/>
        <v/>
      </c>
      <c r="AB304"/>
      <c r="AC304" s="14"/>
    </row>
    <row r="305" spans="2:29" x14ac:dyDescent="0.25">
      <c r="B305" s="334"/>
      <c r="C305" s="396"/>
      <c r="D305" s="396"/>
      <c r="E305" s="396"/>
      <c r="F305" s="396"/>
      <c r="G305" s="396"/>
      <c r="H305" s="227"/>
      <c r="I305" s="227"/>
      <c r="J305" s="227"/>
      <c r="K305" s="227"/>
      <c r="L305" s="227"/>
      <c r="M305" s="228"/>
      <c r="N305" s="229"/>
      <c r="O305" s="157">
        <f>SUMIFS('Unit Detail'!$H$8:$H$400,'Unit Detail'!$D$8:$D$400,'Building Detail'!$B305,'Unit Detail'!$Z$8:$Z$400,1)</f>
        <v>0</v>
      </c>
      <c r="P305" s="125">
        <f>SUMIFS('Unit Detail'!$H$8:$H$400,'Unit Detail'!$D$8:$D$400,'Building Detail'!$B305,'Unit Detail'!$Z$8:$Z$400,3)</f>
        <v>0</v>
      </c>
      <c r="Q305" s="180">
        <f>SUMIFS('Unit Detail'!$H$8:$H$400,'Unit Detail'!$D$8:$D$400,'Building Detail'!$B305,'Unit Detail'!$Z$8:$Z$400,2)</f>
        <v>0</v>
      </c>
      <c r="R305" s="185">
        <f>SUMIF('Unit Detail'!$D$8:$D$400,$B305,'Unit Detail'!$H$8:$H$400)</f>
        <v>0</v>
      </c>
      <c r="S305" s="184">
        <f t="shared" si="28"/>
        <v>0</v>
      </c>
      <c r="T305" s="159" t="str">
        <f t="shared" si="32"/>
        <v/>
      </c>
      <c r="U305" s="162">
        <f>COUNTIFS('Unit Detail'!$Z$8:$Z$400,"1",'Unit Detail'!$D$8:$D$400,'Building Detail'!$B305)</f>
        <v>0</v>
      </c>
      <c r="V305" s="163">
        <f>COUNTIFS('Unit Detail'!$Z$8:$Z$400,"3",'Unit Detail'!$D$8:$D$400,'Building Detail'!$B305)</f>
        <v>0</v>
      </c>
      <c r="W305" s="163">
        <f>COUNTIFS('Unit Detail'!$Z$8:$Z$400,"2",'Unit Detail'!$D$8:$D$400,'Building Detail'!$B305)</f>
        <v>0</v>
      </c>
      <c r="X305" s="176">
        <f t="shared" si="29"/>
        <v>0</v>
      </c>
      <c r="Y305" s="159" t="str">
        <f t="shared" si="31"/>
        <v/>
      </c>
      <c r="Z305" s="338" t="str">
        <f t="shared" si="30"/>
        <v/>
      </c>
      <c r="AB305"/>
      <c r="AC305" s="14"/>
    </row>
    <row r="306" spans="2:29" x14ac:dyDescent="0.25">
      <c r="B306" s="334"/>
      <c r="C306" s="396"/>
      <c r="D306" s="396"/>
      <c r="E306" s="396"/>
      <c r="F306" s="396"/>
      <c r="G306" s="396"/>
      <c r="H306" s="227"/>
      <c r="I306" s="227"/>
      <c r="J306" s="227"/>
      <c r="K306" s="227"/>
      <c r="L306" s="227"/>
      <c r="M306" s="228"/>
      <c r="N306" s="229"/>
      <c r="O306" s="157">
        <f>SUMIFS('Unit Detail'!$H$8:$H$400,'Unit Detail'!$D$8:$D$400,'Building Detail'!$B306,'Unit Detail'!$Z$8:$Z$400,1)</f>
        <v>0</v>
      </c>
      <c r="P306" s="125">
        <f>SUMIFS('Unit Detail'!$H$8:$H$400,'Unit Detail'!$D$8:$D$400,'Building Detail'!$B306,'Unit Detail'!$Z$8:$Z$400,3)</f>
        <v>0</v>
      </c>
      <c r="Q306" s="180">
        <f>SUMIFS('Unit Detail'!$H$8:$H$400,'Unit Detail'!$D$8:$D$400,'Building Detail'!$B306,'Unit Detail'!$Z$8:$Z$400,2)</f>
        <v>0</v>
      </c>
      <c r="R306" s="185">
        <f>SUMIF('Unit Detail'!$D$8:$D$400,$B306,'Unit Detail'!$H$8:$H$400)</f>
        <v>0</v>
      </c>
      <c r="S306" s="184">
        <f t="shared" si="28"/>
        <v>0</v>
      </c>
      <c r="T306" s="159" t="str">
        <f t="shared" si="32"/>
        <v/>
      </c>
      <c r="U306" s="162">
        <f>COUNTIFS('Unit Detail'!$Z$8:$Z$400,"1",'Unit Detail'!$D$8:$D$400,'Building Detail'!$B306)</f>
        <v>0</v>
      </c>
      <c r="V306" s="163">
        <f>COUNTIFS('Unit Detail'!$Z$8:$Z$400,"3",'Unit Detail'!$D$8:$D$400,'Building Detail'!$B306)</f>
        <v>0</v>
      </c>
      <c r="W306" s="163">
        <f>COUNTIFS('Unit Detail'!$Z$8:$Z$400,"2",'Unit Detail'!$D$8:$D$400,'Building Detail'!$B306)</f>
        <v>0</v>
      </c>
      <c r="X306" s="176">
        <f t="shared" si="29"/>
        <v>0</v>
      </c>
      <c r="Y306" s="159" t="str">
        <f t="shared" si="31"/>
        <v/>
      </c>
      <c r="Z306" s="338" t="str">
        <f t="shared" si="30"/>
        <v/>
      </c>
      <c r="AB306"/>
      <c r="AC306" s="14"/>
    </row>
    <row r="307" spans="2:29" x14ac:dyDescent="0.25">
      <c r="B307" s="334"/>
      <c r="C307" s="396"/>
      <c r="D307" s="396"/>
      <c r="E307" s="396"/>
      <c r="F307" s="396"/>
      <c r="G307" s="396"/>
      <c r="H307" s="227"/>
      <c r="I307" s="227"/>
      <c r="J307" s="227"/>
      <c r="K307" s="227"/>
      <c r="L307" s="227"/>
      <c r="M307" s="228"/>
      <c r="N307" s="229"/>
      <c r="O307" s="157">
        <f>SUMIFS('Unit Detail'!$H$8:$H$400,'Unit Detail'!$D$8:$D$400,'Building Detail'!$B307,'Unit Detail'!$Z$8:$Z$400,1)</f>
        <v>0</v>
      </c>
      <c r="P307" s="125">
        <f>SUMIFS('Unit Detail'!$H$8:$H$400,'Unit Detail'!$D$8:$D$400,'Building Detail'!$B307,'Unit Detail'!$Z$8:$Z$400,3)</f>
        <v>0</v>
      </c>
      <c r="Q307" s="180">
        <f>SUMIFS('Unit Detail'!$H$8:$H$400,'Unit Detail'!$D$8:$D$400,'Building Detail'!$B307,'Unit Detail'!$Z$8:$Z$400,2)</f>
        <v>0</v>
      </c>
      <c r="R307" s="185">
        <f>SUMIF('Unit Detail'!$D$8:$D$400,$B307,'Unit Detail'!$H$8:$H$400)</f>
        <v>0</v>
      </c>
      <c r="S307" s="184">
        <f t="shared" si="28"/>
        <v>0</v>
      </c>
      <c r="T307" s="159" t="str">
        <f t="shared" si="32"/>
        <v/>
      </c>
      <c r="U307" s="162">
        <f>COUNTIFS('Unit Detail'!$Z$8:$Z$400,"1",'Unit Detail'!$D$8:$D$400,'Building Detail'!$B307)</f>
        <v>0</v>
      </c>
      <c r="V307" s="163">
        <f>COUNTIFS('Unit Detail'!$Z$8:$Z$400,"3",'Unit Detail'!$D$8:$D$400,'Building Detail'!$B307)</f>
        <v>0</v>
      </c>
      <c r="W307" s="163">
        <f>COUNTIFS('Unit Detail'!$Z$8:$Z$400,"2",'Unit Detail'!$D$8:$D$400,'Building Detail'!$B307)</f>
        <v>0</v>
      </c>
      <c r="X307" s="176">
        <f t="shared" si="29"/>
        <v>0</v>
      </c>
      <c r="Y307" s="159" t="str">
        <f t="shared" si="31"/>
        <v/>
      </c>
      <c r="Z307" s="338" t="str">
        <f t="shared" si="30"/>
        <v/>
      </c>
      <c r="AB307"/>
      <c r="AC307" s="14"/>
    </row>
    <row r="308" spans="2:29" x14ac:dyDescent="0.25">
      <c r="B308" s="334"/>
      <c r="C308" s="396"/>
      <c r="D308" s="396"/>
      <c r="E308" s="396"/>
      <c r="F308" s="396"/>
      <c r="G308" s="396"/>
      <c r="H308" s="227"/>
      <c r="I308" s="227"/>
      <c r="J308" s="227"/>
      <c r="K308" s="227"/>
      <c r="L308" s="227"/>
      <c r="M308" s="228"/>
      <c r="N308" s="229"/>
      <c r="O308" s="157">
        <f>SUMIFS('Unit Detail'!$H$8:$H$400,'Unit Detail'!$D$8:$D$400,'Building Detail'!$B308,'Unit Detail'!$Z$8:$Z$400,1)</f>
        <v>0</v>
      </c>
      <c r="P308" s="125">
        <f>SUMIFS('Unit Detail'!$H$8:$H$400,'Unit Detail'!$D$8:$D$400,'Building Detail'!$B308,'Unit Detail'!$Z$8:$Z$400,3)</f>
        <v>0</v>
      </c>
      <c r="Q308" s="180">
        <f>SUMIFS('Unit Detail'!$H$8:$H$400,'Unit Detail'!$D$8:$D$400,'Building Detail'!$B308,'Unit Detail'!$Z$8:$Z$400,2)</f>
        <v>0</v>
      </c>
      <c r="R308" s="185">
        <f>SUMIF('Unit Detail'!$D$8:$D$400,$B308,'Unit Detail'!$H$8:$H$400)</f>
        <v>0</v>
      </c>
      <c r="S308" s="184">
        <f t="shared" si="28"/>
        <v>0</v>
      </c>
      <c r="T308" s="159" t="str">
        <f t="shared" si="32"/>
        <v/>
      </c>
      <c r="U308" s="162">
        <f>COUNTIFS('Unit Detail'!$Z$8:$Z$400,"1",'Unit Detail'!$D$8:$D$400,'Building Detail'!$B308)</f>
        <v>0</v>
      </c>
      <c r="V308" s="163">
        <f>COUNTIFS('Unit Detail'!$Z$8:$Z$400,"3",'Unit Detail'!$D$8:$D$400,'Building Detail'!$B308)</f>
        <v>0</v>
      </c>
      <c r="W308" s="163">
        <f>COUNTIFS('Unit Detail'!$Z$8:$Z$400,"2",'Unit Detail'!$D$8:$D$400,'Building Detail'!$B308)</f>
        <v>0</v>
      </c>
      <c r="X308" s="176">
        <f t="shared" si="29"/>
        <v>0</v>
      </c>
      <c r="Y308" s="159" t="str">
        <f t="shared" si="31"/>
        <v/>
      </c>
      <c r="Z308" s="338" t="str">
        <f t="shared" si="30"/>
        <v/>
      </c>
      <c r="AB308"/>
      <c r="AC308" s="14"/>
    </row>
    <row r="309" spans="2:29" x14ac:dyDescent="0.25">
      <c r="B309" s="334"/>
      <c r="C309" s="396"/>
      <c r="D309" s="396"/>
      <c r="E309" s="396"/>
      <c r="F309" s="396"/>
      <c r="G309" s="396"/>
      <c r="H309" s="227"/>
      <c r="I309" s="227"/>
      <c r="J309" s="227"/>
      <c r="K309" s="227"/>
      <c r="L309" s="227"/>
      <c r="M309" s="228"/>
      <c r="N309" s="229"/>
      <c r="O309" s="157">
        <f>SUMIFS('Unit Detail'!$H$8:$H$400,'Unit Detail'!$D$8:$D$400,'Building Detail'!$B309,'Unit Detail'!$Z$8:$Z$400,1)</f>
        <v>0</v>
      </c>
      <c r="P309" s="125">
        <f>SUMIFS('Unit Detail'!$H$8:$H$400,'Unit Detail'!$D$8:$D$400,'Building Detail'!$B309,'Unit Detail'!$Z$8:$Z$400,3)</f>
        <v>0</v>
      </c>
      <c r="Q309" s="180">
        <f>SUMIFS('Unit Detail'!$H$8:$H$400,'Unit Detail'!$D$8:$D$400,'Building Detail'!$B309,'Unit Detail'!$Z$8:$Z$400,2)</f>
        <v>0</v>
      </c>
      <c r="R309" s="185">
        <f>SUMIF('Unit Detail'!$D$8:$D$400,$B309,'Unit Detail'!$H$8:$H$400)</f>
        <v>0</v>
      </c>
      <c r="S309" s="184">
        <f t="shared" si="28"/>
        <v>0</v>
      </c>
      <c r="T309" s="159" t="str">
        <f t="shared" si="32"/>
        <v/>
      </c>
      <c r="U309" s="162">
        <f>COUNTIFS('Unit Detail'!$Z$8:$Z$400,"1",'Unit Detail'!$D$8:$D$400,'Building Detail'!$B309)</f>
        <v>0</v>
      </c>
      <c r="V309" s="163">
        <f>COUNTIFS('Unit Detail'!$Z$8:$Z$400,"3",'Unit Detail'!$D$8:$D$400,'Building Detail'!$B309)</f>
        <v>0</v>
      </c>
      <c r="W309" s="163">
        <f>COUNTIFS('Unit Detail'!$Z$8:$Z$400,"2",'Unit Detail'!$D$8:$D$400,'Building Detail'!$B309)</f>
        <v>0</v>
      </c>
      <c r="X309" s="176">
        <f t="shared" si="29"/>
        <v>0</v>
      </c>
      <c r="Y309" s="159" t="str">
        <f t="shared" si="31"/>
        <v/>
      </c>
      <c r="Z309" s="338" t="str">
        <f t="shared" si="30"/>
        <v/>
      </c>
      <c r="AB309"/>
      <c r="AC309" s="14"/>
    </row>
    <row r="310" spans="2:29" x14ac:dyDescent="0.25">
      <c r="B310" s="334"/>
      <c r="C310" s="396"/>
      <c r="D310" s="396"/>
      <c r="E310" s="396"/>
      <c r="F310" s="396"/>
      <c r="G310" s="396"/>
      <c r="H310" s="227"/>
      <c r="I310" s="227"/>
      <c r="J310" s="227"/>
      <c r="K310" s="227"/>
      <c r="L310" s="227"/>
      <c r="M310" s="228"/>
      <c r="N310" s="229"/>
      <c r="O310" s="157">
        <f>SUMIFS('Unit Detail'!$H$8:$H$400,'Unit Detail'!$D$8:$D$400,'Building Detail'!$B310,'Unit Detail'!$Z$8:$Z$400,1)</f>
        <v>0</v>
      </c>
      <c r="P310" s="125">
        <f>SUMIFS('Unit Detail'!$H$8:$H$400,'Unit Detail'!$D$8:$D$400,'Building Detail'!$B310,'Unit Detail'!$Z$8:$Z$400,3)</f>
        <v>0</v>
      </c>
      <c r="Q310" s="180">
        <f>SUMIFS('Unit Detail'!$H$8:$H$400,'Unit Detail'!$D$8:$D$400,'Building Detail'!$B310,'Unit Detail'!$Z$8:$Z$400,2)</f>
        <v>0</v>
      </c>
      <c r="R310" s="185">
        <f>SUMIF('Unit Detail'!$D$8:$D$400,$B310,'Unit Detail'!$H$8:$H$400)</f>
        <v>0</v>
      </c>
      <c r="S310" s="184">
        <f t="shared" si="28"/>
        <v>0</v>
      </c>
      <c r="T310" s="159" t="str">
        <f t="shared" si="32"/>
        <v/>
      </c>
      <c r="U310" s="162">
        <f>COUNTIFS('Unit Detail'!$Z$8:$Z$400,"1",'Unit Detail'!$D$8:$D$400,'Building Detail'!$B310)</f>
        <v>0</v>
      </c>
      <c r="V310" s="163">
        <f>COUNTIFS('Unit Detail'!$Z$8:$Z$400,"3",'Unit Detail'!$D$8:$D$400,'Building Detail'!$B310)</f>
        <v>0</v>
      </c>
      <c r="W310" s="163">
        <f>COUNTIFS('Unit Detail'!$Z$8:$Z$400,"2",'Unit Detail'!$D$8:$D$400,'Building Detail'!$B310)</f>
        <v>0</v>
      </c>
      <c r="X310" s="176">
        <f t="shared" si="29"/>
        <v>0</v>
      </c>
      <c r="Y310" s="159" t="str">
        <f t="shared" si="31"/>
        <v/>
      </c>
      <c r="Z310" s="338" t="str">
        <f t="shared" si="30"/>
        <v/>
      </c>
      <c r="AB310"/>
      <c r="AC310" s="14"/>
    </row>
    <row r="311" spans="2:29" x14ac:dyDescent="0.25">
      <c r="B311" s="334"/>
      <c r="C311" s="396"/>
      <c r="D311" s="396"/>
      <c r="E311" s="396"/>
      <c r="F311" s="396"/>
      <c r="G311" s="396"/>
      <c r="H311" s="227"/>
      <c r="I311" s="227"/>
      <c r="J311" s="227"/>
      <c r="K311" s="227"/>
      <c r="L311" s="227"/>
      <c r="M311" s="228"/>
      <c r="N311" s="229"/>
      <c r="O311" s="157">
        <f>SUMIFS('Unit Detail'!$H$8:$H$400,'Unit Detail'!$D$8:$D$400,'Building Detail'!$B311,'Unit Detail'!$Z$8:$Z$400,1)</f>
        <v>0</v>
      </c>
      <c r="P311" s="125">
        <f>SUMIFS('Unit Detail'!$H$8:$H$400,'Unit Detail'!$D$8:$D$400,'Building Detail'!$B311,'Unit Detail'!$Z$8:$Z$400,3)</f>
        <v>0</v>
      </c>
      <c r="Q311" s="180">
        <f>SUMIFS('Unit Detail'!$H$8:$H$400,'Unit Detail'!$D$8:$D$400,'Building Detail'!$B311,'Unit Detail'!$Z$8:$Z$400,2)</f>
        <v>0</v>
      </c>
      <c r="R311" s="185">
        <f>SUMIF('Unit Detail'!$D$8:$D$400,$B311,'Unit Detail'!$H$8:$H$400)</f>
        <v>0</v>
      </c>
      <c r="S311" s="184">
        <f t="shared" si="28"/>
        <v>0</v>
      </c>
      <c r="T311" s="159" t="str">
        <f t="shared" si="32"/>
        <v/>
      </c>
      <c r="U311" s="162">
        <f>COUNTIFS('Unit Detail'!$Z$8:$Z$400,"1",'Unit Detail'!$D$8:$D$400,'Building Detail'!$B311)</f>
        <v>0</v>
      </c>
      <c r="V311" s="163">
        <f>COUNTIFS('Unit Detail'!$Z$8:$Z$400,"3",'Unit Detail'!$D$8:$D$400,'Building Detail'!$B311)</f>
        <v>0</v>
      </c>
      <c r="W311" s="163">
        <f>COUNTIFS('Unit Detail'!$Z$8:$Z$400,"2",'Unit Detail'!$D$8:$D$400,'Building Detail'!$B311)</f>
        <v>0</v>
      </c>
      <c r="X311" s="176">
        <f t="shared" si="29"/>
        <v>0</v>
      </c>
      <c r="Y311" s="159" t="str">
        <f t="shared" si="31"/>
        <v/>
      </c>
      <c r="Z311" s="338" t="str">
        <f t="shared" si="30"/>
        <v/>
      </c>
      <c r="AB311"/>
      <c r="AC311" s="14"/>
    </row>
    <row r="312" spans="2:29" x14ac:dyDescent="0.25">
      <c r="B312" s="334"/>
      <c r="C312" s="396"/>
      <c r="D312" s="396"/>
      <c r="E312" s="396"/>
      <c r="F312" s="396"/>
      <c r="G312" s="396"/>
      <c r="H312" s="227"/>
      <c r="I312" s="227"/>
      <c r="J312" s="227"/>
      <c r="K312" s="227"/>
      <c r="L312" s="227"/>
      <c r="M312" s="228"/>
      <c r="N312" s="229"/>
      <c r="O312" s="157">
        <f>SUMIFS('Unit Detail'!$H$8:$H$400,'Unit Detail'!$D$8:$D$400,'Building Detail'!$B312,'Unit Detail'!$Z$8:$Z$400,1)</f>
        <v>0</v>
      </c>
      <c r="P312" s="125">
        <f>SUMIFS('Unit Detail'!$H$8:$H$400,'Unit Detail'!$D$8:$D$400,'Building Detail'!$B312,'Unit Detail'!$Z$8:$Z$400,3)</f>
        <v>0</v>
      </c>
      <c r="Q312" s="180">
        <f>SUMIFS('Unit Detail'!$H$8:$H$400,'Unit Detail'!$D$8:$D$400,'Building Detail'!$B312,'Unit Detail'!$Z$8:$Z$400,2)</f>
        <v>0</v>
      </c>
      <c r="R312" s="185">
        <f>SUMIF('Unit Detail'!$D$8:$D$400,$B312,'Unit Detail'!$H$8:$H$400)</f>
        <v>0</v>
      </c>
      <c r="S312" s="184">
        <f t="shared" si="28"/>
        <v>0</v>
      </c>
      <c r="T312" s="159" t="str">
        <f t="shared" si="32"/>
        <v/>
      </c>
      <c r="U312" s="162">
        <f>COUNTIFS('Unit Detail'!$Z$8:$Z$400,"1",'Unit Detail'!$D$8:$D$400,'Building Detail'!$B312)</f>
        <v>0</v>
      </c>
      <c r="V312" s="163">
        <f>COUNTIFS('Unit Detail'!$Z$8:$Z$400,"3",'Unit Detail'!$D$8:$D$400,'Building Detail'!$B312)</f>
        <v>0</v>
      </c>
      <c r="W312" s="163">
        <f>COUNTIFS('Unit Detail'!$Z$8:$Z$400,"2",'Unit Detail'!$D$8:$D$400,'Building Detail'!$B312)</f>
        <v>0</v>
      </c>
      <c r="X312" s="176">
        <f t="shared" si="29"/>
        <v>0</v>
      </c>
      <c r="Y312" s="159" t="str">
        <f t="shared" si="31"/>
        <v/>
      </c>
      <c r="Z312" s="338" t="str">
        <f t="shared" si="30"/>
        <v/>
      </c>
      <c r="AB312"/>
      <c r="AC312" s="14"/>
    </row>
    <row r="313" spans="2:29" x14ac:dyDescent="0.25">
      <c r="B313" s="334"/>
      <c r="C313" s="396"/>
      <c r="D313" s="396"/>
      <c r="E313" s="396"/>
      <c r="F313" s="396"/>
      <c r="G313" s="396"/>
      <c r="H313" s="227"/>
      <c r="I313" s="227"/>
      <c r="J313" s="227"/>
      <c r="K313" s="227"/>
      <c r="L313" s="227"/>
      <c r="M313" s="228"/>
      <c r="N313" s="229"/>
      <c r="O313" s="157">
        <f>SUMIFS('Unit Detail'!$H$8:$H$400,'Unit Detail'!$D$8:$D$400,'Building Detail'!$B313,'Unit Detail'!$Z$8:$Z$400,1)</f>
        <v>0</v>
      </c>
      <c r="P313" s="125">
        <f>SUMIFS('Unit Detail'!$H$8:$H$400,'Unit Detail'!$D$8:$D$400,'Building Detail'!$B313,'Unit Detail'!$Z$8:$Z$400,3)</f>
        <v>0</v>
      </c>
      <c r="Q313" s="180">
        <f>SUMIFS('Unit Detail'!$H$8:$H$400,'Unit Detail'!$D$8:$D$400,'Building Detail'!$B313,'Unit Detail'!$Z$8:$Z$400,2)</f>
        <v>0</v>
      </c>
      <c r="R313" s="185">
        <f>SUMIF('Unit Detail'!$D$8:$D$400,$B313,'Unit Detail'!$H$8:$H$400)</f>
        <v>0</v>
      </c>
      <c r="S313" s="184">
        <f t="shared" si="28"/>
        <v>0</v>
      </c>
      <c r="T313" s="159" t="str">
        <f t="shared" si="32"/>
        <v/>
      </c>
      <c r="U313" s="162">
        <f>COUNTIFS('Unit Detail'!$Z$8:$Z$400,"1",'Unit Detail'!$D$8:$D$400,'Building Detail'!$B313)</f>
        <v>0</v>
      </c>
      <c r="V313" s="163">
        <f>COUNTIFS('Unit Detail'!$Z$8:$Z$400,"3",'Unit Detail'!$D$8:$D$400,'Building Detail'!$B313)</f>
        <v>0</v>
      </c>
      <c r="W313" s="163">
        <f>COUNTIFS('Unit Detail'!$Z$8:$Z$400,"2",'Unit Detail'!$D$8:$D$400,'Building Detail'!$B313)</f>
        <v>0</v>
      </c>
      <c r="X313" s="176">
        <f t="shared" si="29"/>
        <v>0</v>
      </c>
      <c r="Y313" s="159" t="str">
        <f t="shared" si="31"/>
        <v/>
      </c>
      <c r="Z313" s="338" t="str">
        <f t="shared" si="30"/>
        <v/>
      </c>
      <c r="AB313"/>
      <c r="AC313" s="14"/>
    </row>
    <row r="314" spans="2:29" x14ac:dyDescent="0.25">
      <c r="B314" s="334"/>
      <c r="C314" s="396"/>
      <c r="D314" s="396"/>
      <c r="E314" s="396"/>
      <c r="F314" s="396"/>
      <c r="G314" s="396"/>
      <c r="H314" s="227"/>
      <c r="I314" s="227"/>
      <c r="J314" s="227"/>
      <c r="K314" s="227"/>
      <c r="L314" s="227"/>
      <c r="M314" s="228"/>
      <c r="N314" s="229"/>
      <c r="O314" s="157">
        <f>SUMIFS('Unit Detail'!$H$8:$H$400,'Unit Detail'!$D$8:$D$400,'Building Detail'!$B314,'Unit Detail'!$Z$8:$Z$400,1)</f>
        <v>0</v>
      </c>
      <c r="P314" s="125">
        <f>SUMIFS('Unit Detail'!$H$8:$H$400,'Unit Detail'!$D$8:$D$400,'Building Detail'!$B314,'Unit Detail'!$Z$8:$Z$400,3)</f>
        <v>0</v>
      </c>
      <c r="Q314" s="180">
        <f>SUMIFS('Unit Detail'!$H$8:$H$400,'Unit Detail'!$D$8:$D$400,'Building Detail'!$B314,'Unit Detail'!$Z$8:$Z$400,2)</f>
        <v>0</v>
      </c>
      <c r="R314" s="185">
        <f>SUMIF('Unit Detail'!$D$8:$D$400,$B314,'Unit Detail'!$H$8:$H$400)</f>
        <v>0</v>
      </c>
      <c r="S314" s="184">
        <f t="shared" si="28"/>
        <v>0</v>
      </c>
      <c r="T314" s="159" t="str">
        <f t="shared" si="32"/>
        <v/>
      </c>
      <c r="U314" s="162">
        <f>COUNTIFS('Unit Detail'!$Z$8:$Z$400,"1",'Unit Detail'!$D$8:$D$400,'Building Detail'!$B314)</f>
        <v>0</v>
      </c>
      <c r="V314" s="163">
        <f>COUNTIFS('Unit Detail'!$Z$8:$Z$400,"3",'Unit Detail'!$D$8:$D$400,'Building Detail'!$B314)</f>
        <v>0</v>
      </c>
      <c r="W314" s="163">
        <f>COUNTIFS('Unit Detail'!$Z$8:$Z$400,"2",'Unit Detail'!$D$8:$D$400,'Building Detail'!$B314)</f>
        <v>0</v>
      </c>
      <c r="X314" s="176">
        <f t="shared" si="29"/>
        <v>0</v>
      </c>
      <c r="Y314" s="159" t="str">
        <f t="shared" si="31"/>
        <v/>
      </c>
      <c r="Z314" s="338" t="str">
        <f t="shared" si="30"/>
        <v/>
      </c>
      <c r="AB314"/>
      <c r="AC314" s="14"/>
    </row>
    <row r="315" spans="2:29" x14ac:dyDescent="0.25">
      <c r="B315" s="334"/>
      <c r="C315" s="396"/>
      <c r="D315" s="396"/>
      <c r="E315" s="396"/>
      <c r="F315" s="396"/>
      <c r="G315" s="396"/>
      <c r="H315" s="227"/>
      <c r="I315" s="227"/>
      <c r="J315" s="227"/>
      <c r="K315" s="227"/>
      <c r="L315" s="227"/>
      <c r="M315" s="228"/>
      <c r="N315" s="229"/>
      <c r="O315" s="157">
        <f>SUMIFS('Unit Detail'!$H$8:$H$400,'Unit Detail'!$D$8:$D$400,'Building Detail'!$B315,'Unit Detail'!$Z$8:$Z$400,1)</f>
        <v>0</v>
      </c>
      <c r="P315" s="125">
        <f>SUMIFS('Unit Detail'!$H$8:$H$400,'Unit Detail'!$D$8:$D$400,'Building Detail'!$B315,'Unit Detail'!$Z$8:$Z$400,3)</f>
        <v>0</v>
      </c>
      <c r="Q315" s="180">
        <f>SUMIFS('Unit Detail'!$H$8:$H$400,'Unit Detail'!$D$8:$D$400,'Building Detail'!$B315,'Unit Detail'!$Z$8:$Z$400,2)</f>
        <v>0</v>
      </c>
      <c r="R315" s="185">
        <f>SUMIF('Unit Detail'!$D$8:$D$400,$B315,'Unit Detail'!$H$8:$H$400)</f>
        <v>0</v>
      </c>
      <c r="S315" s="184">
        <f t="shared" si="28"/>
        <v>0</v>
      </c>
      <c r="T315" s="159" t="str">
        <f t="shared" si="32"/>
        <v/>
      </c>
      <c r="U315" s="162">
        <f>COUNTIFS('Unit Detail'!$Z$8:$Z$400,"1",'Unit Detail'!$D$8:$D$400,'Building Detail'!$B315)</f>
        <v>0</v>
      </c>
      <c r="V315" s="163">
        <f>COUNTIFS('Unit Detail'!$Z$8:$Z$400,"3",'Unit Detail'!$D$8:$D$400,'Building Detail'!$B315)</f>
        <v>0</v>
      </c>
      <c r="W315" s="163">
        <f>COUNTIFS('Unit Detail'!$Z$8:$Z$400,"2",'Unit Detail'!$D$8:$D$400,'Building Detail'!$B315)</f>
        <v>0</v>
      </c>
      <c r="X315" s="176">
        <f t="shared" si="29"/>
        <v>0</v>
      </c>
      <c r="Y315" s="159" t="str">
        <f t="shared" si="31"/>
        <v/>
      </c>
      <c r="Z315" s="338" t="str">
        <f t="shared" si="30"/>
        <v/>
      </c>
      <c r="AB315"/>
      <c r="AC315" s="14"/>
    </row>
    <row r="316" spans="2:29" x14ac:dyDescent="0.25">
      <c r="B316" s="334"/>
      <c r="C316" s="396"/>
      <c r="D316" s="396"/>
      <c r="E316" s="396"/>
      <c r="F316" s="396"/>
      <c r="G316" s="396"/>
      <c r="H316" s="227"/>
      <c r="I316" s="227"/>
      <c r="J316" s="227"/>
      <c r="K316" s="227"/>
      <c r="L316" s="227"/>
      <c r="M316" s="228"/>
      <c r="N316" s="229"/>
      <c r="O316" s="157">
        <f>SUMIFS('Unit Detail'!$H$8:$H$400,'Unit Detail'!$D$8:$D$400,'Building Detail'!$B316,'Unit Detail'!$Z$8:$Z$400,1)</f>
        <v>0</v>
      </c>
      <c r="P316" s="125">
        <f>SUMIFS('Unit Detail'!$H$8:$H$400,'Unit Detail'!$D$8:$D$400,'Building Detail'!$B316,'Unit Detail'!$Z$8:$Z$400,3)</f>
        <v>0</v>
      </c>
      <c r="Q316" s="180">
        <f>SUMIFS('Unit Detail'!$H$8:$H$400,'Unit Detail'!$D$8:$D$400,'Building Detail'!$B316,'Unit Detail'!$Z$8:$Z$400,2)</f>
        <v>0</v>
      </c>
      <c r="R316" s="185">
        <f>SUMIF('Unit Detail'!$D$8:$D$400,$B316,'Unit Detail'!$H$8:$H$400)</f>
        <v>0</v>
      </c>
      <c r="S316" s="184">
        <f t="shared" si="28"/>
        <v>0</v>
      </c>
      <c r="T316" s="159" t="str">
        <f t="shared" si="32"/>
        <v/>
      </c>
      <c r="U316" s="162">
        <f>COUNTIFS('Unit Detail'!$Z$8:$Z$400,"1",'Unit Detail'!$D$8:$D$400,'Building Detail'!$B316)</f>
        <v>0</v>
      </c>
      <c r="V316" s="163">
        <f>COUNTIFS('Unit Detail'!$Z$8:$Z$400,"3",'Unit Detail'!$D$8:$D$400,'Building Detail'!$B316)</f>
        <v>0</v>
      </c>
      <c r="W316" s="163">
        <f>COUNTIFS('Unit Detail'!$Z$8:$Z$400,"2",'Unit Detail'!$D$8:$D$400,'Building Detail'!$B316)</f>
        <v>0</v>
      </c>
      <c r="X316" s="176">
        <f t="shared" si="29"/>
        <v>0</v>
      </c>
      <c r="Y316" s="159" t="str">
        <f t="shared" si="31"/>
        <v/>
      </c>
      <c r="Z316" s="338" t="str">
        <f t="shared" si="30"/>
        <v/>
      </c>
      <c r="AB316"/>
      <c r="AC316" s="14"/>
    </row>
    <row r="317" spans="2:29" x14ac:dyDescent="0.25">
      <c r="B317" s="334"/>
      <c r="C317" s="396"/>
      <c r="D317" s="396"/>
      <c r="E317" s="396"/>
      <c r="F317" s="396"/>
      <c r="G317" s="396"/>
      <c r="H317" s="227"/>
      <c r="I317" s="227"/>
      <c r="J317" s="227"/>
      <c r="K317" s="227"/>
      <c r="L317" s="227"/>
      <c r="M317" s="228"/>
      <c r="N317" s="229"/>
      <c r="O317" s="157">
        <f>SUMIFS('Unit Detail'!$H$8:$H$400,'Unit Detail'!$D$8:$D$400,'Building Detail'!$B317,'Unit Detail'!$Z$8:$Z$400,1)</f>
        <v>0</v>
      </c>
      <c r="P317" s="125">
        <f>SUMIFS('Unit Detail'!$H$8:$H$400,'Unit Detail'!$D$8:$D$400,'Building Detail'!$B317,'Unit Detail'!$Z$8:$Z$400,3)</f>
        <v>0</v>
      </c>
      <c r="Q317" s="180">
        <f>SUMIFS('Unit Detail'!$H$8:$H$400,'Unit Detail'!$D$8:$D$400,'Building Detail'!$B317,'Unit Detail'!$Z$8:$Z$400,2)</f>
        <v>0</v>
      </c>
      <c r="R317" s="185">
        <f>SUMIF('Unit Detail'!$D$8:$D$400,$B317,'Unit Detail'!$H$8:$H$400)</f>
        <v>0</v>
      </c>
      <c r="S317" s="184">
        <f t="shared" si="28"/>
        <v>0</v>
      </c>
      <c r="T317" s="159" t="str">
        <f t="shared" si="32"/>
        <v/>
      </c>
      <c r="U317" s="162">
        <f>COUNTIFS('Unit Detail'!$Z$8:$Z$400,"1",'Unit Detail'!$D$8:$D$400,'Building Detail'!$B317)</f>
        <v>0</v>
      </c>
      <c r="V317" s="163">
        <f>COUNTIFS('Unit Detail'!$Z$8:$Z$400,"3",'Unit Detail'!$D$8:$D$400,'Building Detail'!$B317)</f>
        <v>0</v>
      </c>
      <c r="W317" s="163">
        <f>COUNTIFS('Unit Detail'!$Z$8:$Z$400,"2",'Unit Detail'!$D$8:$D$400,'Building Detail'!$B317)</f>
        <v>0</v>
      </c>
      <c r="X317" s="176">
        <f t="shared" si="29"/>
        <v>0</v>
      </c>
      <c r="Y317" s="159" t="str">
        <f t="shared" si="31"/>
        <v/>
      </c>
      <c r="Z317" s="338" t="str">
        <f t="shared" si="30"/>
        <v/>
      </c>
      <c r="AB317"/>
      <c r="AC317" s="14"/>
    </row>
    <row r="318" spans="2:29" x14ac:dyDescent="0.25">
      <c r="B318" s="334"/>
      <c r="C318" s="396"/>
      <c r="D318" s="396"/>
      <c r="E318" s="396"/>
      <c r="F318" s="396"/>
      <c r="G318" s="396"/>
      <c r="H318" s="227"/>
      <c r="I318" s="227"/>
      <c r="J318" s="227"/>
      <c r="K318" s="227"/>
      <c r="L318" s="227"/>
      <c r="M318" s="228"/>
      <c r="N318" s="229"/>
      <c r="O318" s="157">
        <f>SUMIFS('Unit Detail'!$H$8:$H$400,'Unit Detail'!$D$8:$D$400,'Building Detail'!$B318,'Unit Detail'!$Z$8:$Z$400,1)</f>
        <v>0</v>
      </c>
      <c r="P318" s="125">
        <f>SUMIFS('Unit Detail'!$H$8:$H$400,'Unit Detail'!$D$8:$D$400,'Building Detail'!$B318,'Unit Detail'!$Z$8:$Z$400,3)</f>
        <v>0</v>
      </c>
      <c r="Q318" s="180">
        <f>SUMIFS('Unit Detail'!$H$8:$H$400,'Unit Detail'!$D$8:$D$400,'Building Detail'!$B318,'Unit Detail'!$Z$8:$Z$400,2)</f>
        <v>0</v>
      </c>
      <c r="R318" s="185">
        <f>SUMIF('Unit Detail'!$D$8:$D$400,$B318,'Unit Detail'!$H$8:$H$400)</f>
        <v>0</v>
      </c>
      <c r="S318" s="184">
        <f t="shared" si="28"/>
        <v>0</v>
      </c>
      <c r="T318" s="159" t="str">
        <f t="shared" si="32"/>
        <v/>
      </c>
      <c r="U318" s="162">
        <f>COUNTIFS('Unit Detail'!$Z$8:$Z$400,"1",'Unit Detail'!$D$8:$D$400,'Building Detail'!$B318)</f>
        <v>0</v>
      </c>
      <c r="V318" s="163">
        <f>COUNTIFS('Unit Detail'!$Z$8:$Z$400,"3",'Unit Detail'!$D$8:$D$400,'Building Detail'!$B318)</f>
        <v>0</v>
      </c>
      <c r="W318" s="163">
        <f>COUNTIFS('Unit Detail'!$Z$8:$Z$400,"2",'Unit Detail'!$D$8:$D$400,'Building Detail'!$B318)</f>
        <v>0</v>
      </c>
      <c r="X318" s="176">
        <f t="shared" si="29"/>
        <v>0</v>
      </c>
      <c r="Y318" s="159" t="str">
        <f t="shared" si="31"/>
        <v/>
      </c>
      <c r="Z318" s="338" t="str">
        <f t="shared" si="30"/>
        <v/>
      </c>
      <c r="AB318"/>
      <c r="AC318" s="14"/>
    </row>
    <row r="319" spans="2:29" x14ac:dyDescent="0.25">
      <c r="B319" s="334"/>
      <c r="C319" s="396"/>
      <c r="D319" s="396"/>
      <c r="E319" s="396"/>
      <c r="F319" s="396"/>
      <c r="G319" s="396"/>
      <c r="H319" s="227"/>
      <c r="I319" s="227"/>
      <c r="J319" s="227"/>
      <c r="K319" s="227"/>
      <c r="L319" s="227"/>
      <c r="M319" s="228"/>
      <c r="N319" s="229"/>
      <c r="O319" s="157">
        <f>SUMIFS('Unit Detail'!$H$8:$H$400,'Unit Detail'!$D$8:$D$400,'Building Detail'!$B319,'Unit Detail'!$Z$8:$Z$400,1)</f>
        <v>0</v>
      </c>
      <c r="P319" s="125">
        <f>SUMIFS('Unit Detail'!$H$8:$H$400,'Unit Detail'!$D$8:$D$400,'Building Detail'!$B319,'Unit Detail'!$Z$8:$Z$400,3)</f>
        <v>0</v>
      </c>
      <c r="Q319" s="180">
        <f>SUMIFS('Unit Detail'!$H$8:$H$400,'Unit Detail'!$D$8:$D$400,'Building Detail'!$B319,'Unit Detail'!$Z$8:$Z$400,2)</f>
        <v>0</v>
      </c>
      <c r="R319" s="185">
        <f>SUMIF('Unit Detail'!$D$8:$D$400,$B319,'Unit Detail'!$H$8:$H$400)</f>
        <v>0</v>
      </c>
      <c r="S319" s="184">
        <f t="shared" si="28"/>
        <v>0</v>
      </c>
      <c r="T319" s="159" t="str">
        <f t="shared" si="32"/>
        <v/>
      </c>
      <c r="U319" s="162">
        <f>COUNTIFS('Unit Detail'!$Z$8:$Z$400,"1",'Unit Detail'!$D$8:$D$400,'Building Detail'!$B319)</f>
        <v>0</v>
      </c>
      <c r="V319" s="163">
        <f>COUNTIFS('Unit Detail'!$Z$8:$Z$400,"3",'Unit Detail'!$D$8:$D$400,'Building Detail'!$B319)</f>
        <v>0</v>
      </c>
      <c r="W319" s="163">
        <f>COUNTIFS('Unit Detail'!$Z$8:$Z$400,"2",'Unit Detail'!$D$8:$D$400,'Building Detail'!$B319)</f>
        <v>0</v>
      </c>
      <c r="X319" s="176">
        <f t="shared" si="29"/>
        <v>0</v>
      </c>
      <c r="Y319" s="159" t="str">
        <f t="shared" si="31"/>
        <v/>
      </c>
      <c r="Z319" s="338" t="str">
        <f t="shared" si="30"/>
        <v/>
      </c>
      <c r="AB319"/>
      <c r="AC319" s="14"/>
    </row>
    <row r="320" spans="2:29" x14ac:dyDescent="0.25">
      <c r="B320" s="334"/>
      <c r="C320" s="396"/>
      <c r="D320" s="396"/>
      <c r="E320" s="396"/>
      <c r="F320" s="396"/>
      <c r="G320" s="396"/>
      <c r="H320" s="227"/>
      <c r="I320" s="227"/>
      <c r="J320" s="227"/>
      <c r="K320" s="227"/>
      <c r="L320" s="227"/>
      <c r="M320" s="228"/>
      <c r="N320" s="229"/>
      <c r="O320" s="157">
        <f>SUMIFS('Unit Detail'!$H$8:$H$400,'Unit Detail'!$D$8:$D$400,'Building Detail'!$B320,'Unit Detail'!$Z$8:$Z$400,1)</f>
        <v>0</v>
      </c>
      <c r="P320" s="125">
        <f>SUMIFS('Unit Detail'!$H$8:$H$400,'Unit Detail'!$D$8:$D$400,'Building Detail'!$B320,'Unit Detail'!$Z$8:$Z$400,3)</f>
        <v>0</v>
      </c>
      <c r="Q320" s="180">
        <f>SUMIFS('Unit Detail'!$H$8:$H$400,'Unit Detail'!$D$8:$D$400,'Building Detail'!$B320,'Unit Detail'!$Z$8:$Z$400,2)</f>
        <v>0</v>
      </c>
      <c r="R320" s="185">
        <f>SUMIF('Unit Detail'!$D$8:$D$400,$B320,'Unit Detail'!$H$8:$H$400)</f>
        <v>0</v>
      </c>
      <c r="S320" s="184">
        <f t="shared" si="28"/>
        <v>0</v>
      </c>
      <c r="T320" s="159" t="str">
        <f t="shared" si="32"/>
        <v/>
      </c>
      <c r="U320" s="162">
        <f>COUNTIFS('Unit Detail'!$Z$8:$Z$400,"1",'Unit Detail'!$D$8:$D$400,'Building Detail'!$B320)</f>
        <v>0</v>
      </c>
      <c r="V320" s="163">
        <f>COUNTIFS('Unit Detail'!$Z$8:$Z$400,"3",'Unit Detail'!$D$8:$D$400,'Building Detail'!$B320)</f>
        <v>0</v>
      </c>
      <c r="W320" s="163">
        <f>COUNTIFS('Unit Detail'!$Z$8:$Z$400,"2",'Unit Detail'!$D$8:$D$400,'Building Detail'!$B320)</f>
        <v>0</v>
      </c>
      <c r="X320" s="176">
        <f t="shared" si="29"/>
        <v>0</v>
      </c>
      <c r="Y320" s="159" t="str">
        <f t="shared" si="31"/>
        <v/>
      </c>
      <c r="Z320" s="338" t="str">
        <f t="shared" si="30"/>
        <v/>
      </c>
      <c r="AB320"/>
      <c r="AC320" s="14"/>
    </row>
    <row r="321" spans="2:29" x14ac:dyDescent="0.25">
      <c r="B321" s="334"/>
      <c r="C321" s="396"/>
      <c r="D321" s="396"/>
      <c r="E321" s="396"/>
      <c r="F321" s="396"/>
      <c r="G321" s="396"/>
      <c r="H321" s="227"/>
      <c r="I321" s="227"/>
      <c r="J321" s="227"/>
      <c r="K321" s="227"/>
      <c r="L321" s="227"/>
      <c r="M321" s="228"/>
      <c r="N321" s="229"/>
      <c r="O321" s="157">
        <f>SUMIFS('Unit Detail'!$H$8:$H$400,'Unit Detail'!$D$8:$D$400,'Building Detail'!$B321,'Unit Detail'!$Z$8:$Z$400,1)</f>
        <v>0</v>
      </c>
      <c r="P321" s="125">
        <f>SUMIFS('Unit Detail'!$H$8:$H$400,'Unit Detail'!$D$8:$D$400,'Building Detail'!$B321,'Unit Detail'!$Z$8:$Z$400,3)</f>
        <v>0</v>
      </c>
      <c r="Q321" s="180">
        <f>SUMIFS('Unit Detail'!$H$8:$H$400,'Unit Detail'!$D$8:$D$400,'Building Detail'!$B321,'Unit Detail'!$Z$8:$Z$400,2)</f>
        <v>0</v>
      </c>
      <c r="R321" s="185">
        <f>SUMIF('Unit Detail'!$D$8:$D$400,$B321,'Unit Detail'!$H$8:$H$400)</f>
        <v>0</v>
      </c>
      <c r="S321" s="184">
        <f t="shared" si="28"/>
        <v>0</v>
      </c>
      <c r="T321" s="159" t="str">
        <f t="shared" si="32"/>
        <v/>
      </c>
      <c r="U321" s="162">
        <f>COUNTIFS('Unit Detail'!$Z$8:$Z$400,"1",'Unit Detail'!$D$8:$D$400,'Building Detail'!$B321)</f>
        <v>0</v>
      </c>
      <c r="V321" s="163">
        <f>COUNTIFS('Unit Detail'!$Z$8:$Z$400,"3",'Unit Detail'!$D$8:$D$400,'Building Detail'!$B321)</f>
        <v>0</v>
      </c>
      <c r="W321" s="163">
        <f>COUNTIFS('Unit Detail'!$Z$8:$Z$400,"2",'Unit Detail'!$D$8:$D$400,'Building Detail'!$B321)</f>
        <v>0</v>
      </c>
      <c r="X321" s="176">
        <f t="shared" si="29"/>
        <v>0</v>
      </c>
      <c r="Y321" s="159" t="str">
        <f t="shared" si="31"/>
        <v/>
      </c>
      <c r="Z321" s="338" t="str">
        <f t="shared" si="30"/>
        <v/>
      </c>
      <c r="AB321"/>
      <c r="AC321" s="14"/>
    </row>
    <row r="322" spans="2:29" x14ac:dyDescent="0.25">
      <c r="B322" s="334"/>
      <c r="C322" s="396"/>
      <c r="D322" s="396"/>
      <c r="E322" s="396"/>
      <c r="F322" s="396"/>
      <c r="G322" s="396"/>
      <c r="H322" s="227"/>
      <c r="I322" s="227"/>
      <c r="J322" s="227"/>
      <c r="K322" s="227"/>
      <c r="L322" s="227"/>
      <c r="M322" s="228"/>
      <c r="N322" s="229"/>
      <c r="O322" s="157">
        <f>SUMIFS('Unit Detail'!$H$8:$H$400,'Unit Detail'!$D$8:$D$400,'Building Detail'!$B322,'Unit Detail'!$Z$8:$Z$400,1)</f>
        <v>0</v>
      </c>
      <c r="P322" s="125">
        <f>SUMIFS('Unit Detail'!$H$8:$H$400,'Unit Detail'!$D$8:$D$400,'Building Detail'!$B322,'Unit Detail'!$Z$8:$Z$400,3)</f>
        <v>0</v>
      </c>
      <c r="Q322" s="180">
        <f>SUMIFS('Unit Detail'!$H$8:$H$400,'Unit Detail'!$D$8:$D$400,'Building Detail'!$B322,'Unit Detail'!$Z$8:$Z$400,2)</f>
        <v>0</v>
      </c>
      <c r="R322" s="185">
        <f>SUMIF('Unit Detail'!$D$8:$D$400,$B322,'Unit Detail'!$H$8:$H$400)</f>
        <v>0</v>
      </c>
      <c r="S322" s="184">
        <f t="shared" si="28"/>
        <v>0</v>
      </c>
      <c r="T322" s="159" t="str">
        <f t="shared" si="32"/>
        <v/>
      </c>
      <c r="U322" s="162">
        <f>COUNTIFS('Unit Detail'!$Z$8:$Z$400,"1",'Unit Detail'!$D$8:$D$400,'Building Detail'!$B322)</f>
        <v>0</v>
      </c>
      <c r="V322" s="163">
        <f>COUNTIFS('Unit Detail'!$Z$8:$Z$400,"3",'Unit Detail'!$D$8:$D$400,'Building Detail'!$B322)</f>
        <v>0</v>
      </c>
      <c r="W322" s="163">
        <f>COUNTIFS('Unit Detail'!$Z$8:$Z$400,"2",'Unit Detail'!$D$8:$D$400,'Building Detail'!$B322)</f>
        <v>0</v>
      </c>
      <c r="X322" s="176">
        <f t="shared" si="29"/>
        <v>0</v>
      </c>
      <c r="Y322" s="159" t="str">
        <f t="shared" si="31"/>
        <v/>
      </c>
      <c r="Z322" s="338" t="str">
        <f t="shared" si="30"/>
        <v/>
      </c>
      <c r="AB322"/>
      <c r="AC322" s="14"/>
    </row>
    <row r="323" spans="2:29" x14ac:dyDescent="0.25">
      <c r="B323" s="334"/>
      <c r="C323" s="396"/>
      <c r="D323" s="396"/>
      <c r="E323" s="396"/>
      <c r="F323" s="396"/>
      <c r="G323" s="396"/>
      <c r="H323" s="227"/>
      <c r="I323" s="227"/>
      <c r="J323" s="227"/>
      <c r="K323" s="227"/>
      <c r="L323" s="227"/>
      <c r="M323" s="228"/>
      <c r="N323" s="229"/>
      <c r="O323" s="157">
        <f>SUMIFS('Unit Detail'!$H$8:$H$400,'Unit Detail'!$D$8:$D$400,'Building Detail'!$B323,'Unit Detail'!$Z$8:$Z$400,1)</f>
        <v>0</v>
      </c>
      <c r="P323" s="125">
        <f>SUMIFS('Unit Detail'!$H$8:$H$400,'Unit Detail'!$D$8:$D$400,'Building Detail'!$B323,'Unit Detail'!$Z$8:$Z$400,3)</f>
        <v>0</v>
      </c>
      <c r="Q323" s="180">
        <f>SUMIFS('Unit Detail'!$H$8:$H$400,'Unit Detail'!$D$8:$D$400,'Building Detail'!$B323,'Unit Detail'!$Z$8:$Z$400,2)</f>
        <v>0</v>
      </c>
      <c r="R323" s="185">
        <f>SUMIF('Unit Detail'!$D$8:$D$400,$B323,'Unit Detail'!$H$8:$H$400)</f>
        <v>0</v>
      </c>
      <c r="S323" s="184">
        <f t="shared" ref="S323:S386" si="33">SUM(M323,N323,R323)</f>
        <v>0</v>
      </c>
      <c r="T323" s="159" t="str">
        <f t="shared" si="32"/>
        <v/>
      </c>
      <c r="U323" s="162">
        <f>COUNTIFS('Unit Detail'!$Z$8:$Z$400,"1",'Unit Detail'!$D$8:$D$400,'Building Detail'!$B323)</f>
        <v>0</v>
      </c>
      <c r="V323" s="163">
        <f>COUNTIFS('Unit Detail'!$Z$8:$Z$400,"3",'Unit Detail'!$D$8:$D$400,'Building Detail'!$B323)</f>
        <v>0</v>
      </c>
      <c r="W323" s="163">
        <f>COUNTIFS('Unit Detail'!$Z$8:$Z$400,"2",'Unit Detail'!$D$8:$D$400,'Building Detail'!$B323)</f>
        <v>0</v>
      </c>
      <c r="X323" s="176">
        <f t="shared" ref="X323:X386" si="34">SUM(U323:W323)</f>
        <v>0</v>
      </c>
      <c r="Y323" s="159" t="str">
        <f t="shared" si="31"/>
        <v/>
      </c>
      <c r="Z323" s="338" t="str">
        <f t="shared" si="30"/>
        <v/>
      </c>
      <c r="AB323"/>
      <c r="AC323" s="14"/>
    </row>
    <row r="324" spans="2:29" x14ac:dyDescent="0.25">
      <c r="B324" s="334"/>
      <c r="C324" s="396"/>
      <c r="D324" s="396"/>
      <c r="E324" s="396"/>
      <c r="F324" s="396"/>
      <c r="G324" s="396"/>
      <c r="H324" s="227"/>
      <c r="I324" s="227"/>
      <c r="J324" s="227"/>
      <c r="K324" s="227"/>
      <c r="L324" s="227"/>
      <c r="M324" s="228"/>
      <c r="N324" s="229"/>
      <c r="O324" s="157">
        <f>SUMIFS('Unit Detail'!$H$8:$H$400,'Unit Detail'!$D$8:$D$400,'Building Detail'!$B324,'Unit Detail'!$Z$8:$Z$400,1)</f>
        <v>0</v>
      </c>
      <c r="P324" s="125">
        <f>SUMIFS('Unit Detail'!$H$8:$H$400,'Unit Detail'!$D$8:$D$400,'Building Detail'!$B324,'Unit Detail'!$Z$8:$Z$400,3)</f>
        <v>0</v>
      </c>
      <c r="Q324" s="180">
        <f>SUMIFS('Unit Detail'!$H$8:$H$400,'Unit Detail'!$D$8:$D$400,'Building Detail'!$B324,'Unit Detail'!$Z$8:$Z$400,2)</f>
        <v>0</v>
      </c>
      <c r="R324" s="185">
        <f>SUMIF('Unit Detail'!$D$8:$D$400,$B324,'Unit Detail'!$H$8:$H$400)</f>
        <v>0</v>
      </c>
      <c r="S324" s="184">
        <f t="shared" si="33"/>
        <v>0</v>
      </c>
      <c r="T324" s="159" t="str">
        <f t="shared" si="32"/>
        <v/>
      </c>
      <c r="U324" s="162">
        <f>COUNTIFS('Unit Detail'!$Z$8:$Z$400,"1",'Unit Detail'!$D$8:$D$400,'Building Detail'!$B324)</f>
        <v>0</v>
      </c>
      <c r="V324" s="163">
        <f>COUNTIFS('Unit Detail'!$Z$8:$Z$400,"3",'Unit Detail'!$D$8:$D$400,'Building Detail'!$B324)</f>
        <v>0</v>
      </c>
      <c r="W324" s="163">
        <f>COUNTIFS('Unit Detail'!$Z$8:$Z$400,"2",'Unit Detail'!$D$8:$D$400,'Building Detail'!$B324)</f>
        <v>0</v>
      </c>
      <c r="X324" s="176">
        <f t="shared" si="34"/>
        <v>0</v>
      </c>
      <c r="Y324" s="159" t="str">
        <f t="shared" si="31"/>
        <v/>
      </c>
      <c r="Z324" s="338" t="str">
        <f t="shared" si="30"/>
        <v/>
      </c>
      <c r="AB324"/>
      <c r="AC324" s="14"/>
    </row>
    <row r="325" spans="2:29" x14ac:dyDescent="0.25">
      <c r="B325" s="334"/>
      <c r="C325" s="396"/>
      <c r="D325" s="396"/>
      <c r="E325" s="396"/>
      <c r="F325" s="396"/>
      <c r="G325" s="396"/>
      <c r="H325" s="227"/>
      <c r="I325" s="227"/>
      <c r="J325" s="227"/>
      <c r="K325" s="227"/>
      <c r="L325" s="227"/>
      <c r="M325" s="228"/>
      <c r="N325" s="229"/>
      <c r="O325" s="157">
        <f>SUMIFS('Unit Detail'!$H$8:$H$400,'Unit Detail'!$D$8:$D$400,'Building Detail'!$B325,'Unit Detail'!$Z$8:$Z$400,1)</f>
        <v>0</v>
      </c>
      <c r="P325" s="125">
        <f>SUMIFS('Unit Detail'!$H$8:$H$400,'Unit Detail'!$D$8:$D$400,'Building Detail'!$B325,'Unit Detail'!$Z$8:$Z$400,3)</f>
        <v>0</v>
      </c>
      <c r="Q325" s="180">
        <f>SUMIFS('Unit Detail'!$H$8:$H$400,'Unit Detail'!$D$8:$D$400,'Building Detail'!$B325,'Unit Detail'!$Z$8:$Z$400,2)</f>
        <v>0</v>
      </c>
      <c r="R325" s="185">
        <f>SUMIF('Unit Detail'!$D$8:$D$400,$B325,'Unit Detail'!$H$8:$H$400)</f>
        <v>0</v>
      </c>
      <c r="S325" s="184">
        <f t="shared" si="33"/>
        <v>0</v>
      </c>
      <c r="T325" s="159" t="str">
        <f t="shared" si="32"/>
        <v/>
      </c>
      <c r="U325" s="162">
        <f>COUNTIFS('Unit Detail'!$Z$8:$Z$400,"1",'Unit Detail'!$D$8:$D$400,'Building Detail'!$B325)</f>
        <v>0</v>
      </c>
      <c r="V325" s="163">
        <f>COUNTIFS('Unit Detail'!$Z$8:$Z$400,"3",'Unit Detail'!$D$8:$D$400,'Building Detail'!$B325)</f>
        <v>0</v>
      </c>
      <c r="W325" s="163">
        <f>COUNTIFS('Unit Detail'!$Z$8:$Z$400,"2",'Unit Detail'!$D$8:$D$400,'Building Detail'!$B325)</f>
        <v>0</v>
      </c>
      <c r="X325" s="176">
        <f t="shared" si="34"/>
        <v>0</v>
      </c>
      <c r="Y325" s="159" t="str">
        <f t="shared" si="31"/>
        <v/>
      </c>
      <c r="Z325" s="338" t="str">
        <f t="shared" si="30"/>
        <v/>
      </c>
      <c r="AB325"/>
      <c r="AC325" s="14"/>
    </row>
    <row r="326" spans="2:29" x14ac:dyDescent="0.25">
      <c r="B326" s="334"/>
      <c r="C326" s="396"/>
      <c r="D326" s="396"/>
      <c r="E326" s="396"/>
      <c r="F326" s="396"/>
      <c r="G326" s="396"/>
      <c r="H326" s="227"/>
      <c r="I326" s="227"/>
      <c r="J326" s="227"/>
      <c r="K326" s="227"/>
      <c r="L326" s="227"/>
      <c r="M326" s="228"/>
      <c r="N326" s="229"/>
      <c r="O326" s="157">
        <f>SUMIFS('Unit Detail'!$H$8:$H$400,'Unit Detail'!$D$8:$D$400,'Building Detail'!$B326,'Unit Detail'!$Z$8:$Z$400,1)</f>
        <v>0</v>
      </c>
      <c r="P326" s="125">
        <f>SUMIFS('Unit Detail'!$H$8:$H$400,'Unit Detail'!$D$8:$D$400,'Building Detail'!$B326,'Unit Detail'!$Z$8:$Z$400,3)</f>
        <v>0</v>
      </c>
      <c r="Q326" s="180">
        <f>SUMIFS('Unit Detail'!$H$8:$H$400,'Unit Detail'!$D$8:$D$400,'Building Detail'!$B326,'Unit Detail'!$Z$8:$Z$400,2)</f>
        <v>0</v>
      </c>
      <c r="R326" s="185">
        <f>SUMIF('Unit Detail'!$D$8:$D$400,$B326,'Unit Detail'!$H$8:$H$400)</f>
        <v>0</v>
      </c>
      <c r="S326" s="184">
        <f t="shared" si="33"/>
        <v>0</v>
      </c>
      <c r="T326" s="159" t="str">
        <f t="shared" si="32"/>
        <v/>
      </c>
      <c r="U326" s="162">
        <f>COUNTIFS('Unit Detail'!$Z$8:$Z$400,"1",'Unit Detail'!$D$8:$D$400,'Building Detail'!$B326)</f>
        <v>0</v>
      </c>
      <c r="V326" s="163">
        <f>COUNTIFS('Unit Detail'!$Z$8:$Z$400,"3",'Unit Detail'!$D$8:$D$400,'Building Detail'!$B326)</f>
        <v>0</v>
      </c>
      <c r="W326" s="163">
        <f>COUNTIFS('Unit Detail'!$Z$8:$Z$400,"2",'Unit Detail'!$D$8:$D$400,'Building Detail'!$B326)</f>
        <v>0</v>
      </c>
      <c r="X326" s="176">
        <f t="shared" si="34"/>
        <v>0</v>
      </c>
      <c r="Y326" s="159" t="str">
        <f t="shared" si="31"/>
        <v/>
      </c>
      <c r="Z326" s="338" t="str">
        <f t="shared" si="30"/>
        <v/>
      </c>
      <c r="AB326"/>
      <c r="AC326" s="14"/>
    </row>
    <row r="327" spans="2:29" x14ac:dyDescent="0.25">
      <c r="B327" s="334"/>
      <c r="C327" s="396"/>
      <c r="D327" s="396"/>
      <c r="E327" s="396"/>
      <c r="F327" s="396"/>
      <c r="G327" s="396"/>
      <c r="H327" s="227"/>
      <c r="I327" s="227"/>
      <c r="J327" s="227"/>
      <c r="K327" s="227"/>
      <c r="L327" s="227"/>
      <c r="M327" s="228"/>
      <c r="N327" s="229"/>
      <c r="O327" s="157">
        <f>SUMIFS('Unit Detail'!$H$8:$H$400,'Unit Detail'!$D$8:$D$400,'Building Detail'!$B327,'Unit Detail'!$Z$8:$Z$400,1)</f>
        <v>0</v>
      </c>
      <c r="P327" s="125">
        <f>SUMIFS('Unit Detail'!$H$8:$H$400,'Unit Detail'!$D$8:$D$400,'Building Detail'!$B327,'Unit Detail'!$Z$8:$Z$400,3)</f>
        <v>0</v>
      </c>
      <c r="Q327" s="180">
        <f>SUMIFS('Unit Detail'!$H$8:$H$400,'Unit Detail'!$D$8:$D$400,'Building Detail'!$B327,'Unit Detail'!$Z$8:$Z$400,2)</f>
        <v>0</v>
      </c>
      <c r="R327" s="185">
        <f>SUMIF('Unit Detail'!$D$8:$D$400,$B327,'Unit Detail'!$H$8:$H$400)</f>
        <v>0</v>
      </c>
      <c r="S327" s="184">
        <f t="shared" si="33"/>
        <v>0</v>
      </c>
      <c r="T327" s="159" t="str">
        <f t="shared" si="32"/>
        <v/>
      </c>
      <c r="U327" s="162">
        <f>COUNTIFS('Unit Detail'!$Z$8:$Z$400,"1",'Unit Detail'!$D$8:$D$400,'Building Detail'!$B327)</f>
        <v>0</v>
      </c>
      <c r="V327" s="163">
        <f>COUNTIFS('Unit Detail'!$Z$8:$Z$400,"3",'Unit Detail'!$D$8:$D$400,'Building Detail'!$B327)</f>
        <v>0</v>
      </c>
      <c r="W327" s="163">
        <f>COUNTIFS('Unit Detail'!$Z$8:$Z$400,"2",'Unit Detail'!$D$8:$D$400,'Building Detail'!$B327)</f>
        <v>0</v>
      </c>
      <c r="X327" s="176">
        <f t="shared" si="34"/>
        <v>0</v>
      </c>
      <c r="Y327" s="159" t="str">
        <f t="shared" si="31"/>
        <v/>
      </c>
      <c r="Z327" s="338" t="str">
        <f t="shared" si="30"/>
        <v/>
      </c>
      <c r="AB327"/>
      <c r="AC327" s="14"/>
    </row>
    <row r="328" spans="2:29" x14ac:dyDescent="0.25">
      <c r="B328" s="334"/>
      <c r="C328" s="396"/>
      <c r="D328" s="396"/>
      <c r="E328" s="396"/>
      <c r="F328" s="396"/>
      <c r="G328" s="396"/>
      <c r="H328" s="227"/>
      <c r="I328" s="227"/>
      <c r="J328" s="227"/>
      <c r="K328" s="227"/>
      <c r="L328" s="227"/>
      <c r="M328" s="228"/>
      <c r="N328" s="229"/>
      <c r="O328" s="157">
        <f>SUMIFS('Unit Detail'!$H$8:$H$400,'Unit Detail'!$D$8:$D$400,'Building Detail'!$B328,'Unit Detail'!$Z$8:$Z$400,1)</f>
        <v>0</v>
      </c>
      <c r="P328" s="125">
        <f>SUMIFS('Unit Detail'!$H$8:$H$400,'Unit Detail'!$D$8:$D$400,'Building Detail'!$B328,'Unit Detail'!$Z$8:$Z$400,3)</f>
        <v>0</v>
      </c>
      <c r="Q328" s="180">
        <f>SUMIFS('Unit Detail'!$H$8:$H$400,'Unit Detail'!$D$8:$D$400,'Building Detail'!$B328,'Unit Detail'!$Z$8:$Z$400,2)</f>
        <v>0</v>
      </c>
      <c r="R328" s="185">
        <f>SUMIF('Unit Detail'!$D$8:$D$400,$B328,'Unit Detail'!$H$8:$H$400)</f>
        <v>0</v>
      </c>
      <c r="S328" s="184">
        <f t="shared" si="33"/>
        <v>0</v>
      </c>
      <c r="T328" s="159" t="str">
        <f t="shared" si="32"/>
        <v/>
      </c>
      <c r="U328" s="162">
        <f>COUNTIFS('Unit Detail'!$Z$8:$Z$400,"1",'Unit Detail'!$D$8:$D$400,'Building Detail'!$B328)</f>
        <v>0</v>
      </c>
      <c r="V328" s="163">
        <f>COUNTIFS('Unit Detail'!$Z$8:$Z$400,"3",'Unit Detail'!$D$8:$D$400,'Building Detail'!$B328)</f>
        <v>0</v>
      </c>
      <c r="W328" s="163">
        <f>COUNTIFS('Unit Detail'!$Z$8:$Z$400,"2",'Unit Detail'!$D$8:$D$400,'Building Detail'!$B328)</f>
        <v>0</v>
      </c>
      <c r="X328" s="176">
        <f t="shared" si="34"/>
        <v>0</v>
      </c>
      <c r="Y328" s="159" t="str">
        <f t="shared" si="31"/>
        <v/>
      </c>
      <c r="Z328" s="338" t="str">
        <f t="shared" si="30"/>
        <v/>
      </c>
      <c r="AB328"/>
      <c r="AC328" s="14"/>
    </row>
    <row r="329" spans="2:29" x14ac:dyDescent="0.25">
      <c r="B329" s="334"/>
      <c r="C329" s="396"/>
      <c r="D329" s="396"/>
      <c r="E329" s="396"/>
      <c r="F329" s="396"/>
      <c r="G329" s="396"/>
      <c r="H329" s="227"/>
      <c r="I329" s="227"/>
      <c r="J329" s="227"/>
      <c r="K329" s="227"/>
      <c r="L329" s="227"/>
      <c r="M329" s="228"/>
      <c r="N329" s="229"/>
      <c r="O329" s="157">
        <f>SUMIFS('Unit Detail'!$H$8:$H$400,'Unit Detail'!$D$8:$D$400,'Building Detail'!$B329,'Unit Detail'!$Z$8:$Z$400,1)</f>
        <v>0</v>
      </c>
      <c r="P329" s="125">
        <f>SUMIFS('Unit Detail'!$H$8:$H$400,'Unit Detail'!$D$8:$D$400,'Building Detail'!$B329,'Unit Detail'!$Z$8:$Z$400,3)</f>
        <v>0</v>
      </c>
      <c r="Q329" s="180">
        <f>SUMIFS('Unit Detail'!$H$8:$H$400,'Unit Detail'!$D$8:$D$400,'Building Detail'!$B329,'Unit Detail'!$Z$8:$Z$400,2)</f>
        <v>0</v>
      </c>
      <c r="R329" s="185">
        <f>SUMIF('Unit Detail'!$D$8:$D$400,$B329,'Unit Detail'!$H$8:$H$400)</f>
        <v>0</v>
      </c>
      <c r="S329" s="184">
        <f t="shared" si="33"/>
        <v>0</v>
      </c>
      <c r="T329" s="159" t="str">
        <f t="shared" si="32"/>
        <v/>
      </c>
      <c r="U329" s="162">
        <f>COUNTIFS('Unit Detail'!$Z$8:$Z$400,"1",'Unit Detail'!$D$8:$D$400,'Building Detail'!$B329)</f>
        <v>0</v>
      </c>
      <c r="V329" s="163">
        <f>COUNTIFS('Unit Detail'!$Z$8:$Z$400,"3",'Unit Detail'!$D$8:$D$400,'Building Detail'!$B329)</f>
        <v>0</v>
      </c>
      <c r="W329" s="163">
        <f>COUNTIFS('Unit Detail'!$Z$8:$Z$400,"2",'Unit Detail'!$D$8:$D$400,'Building Detail'!$B329)</f>
        <v>0</v>
      </c>
      <c r="X329" s="176">
        <f t="shared" si="34"/>
        <v>0</v>
      </c>
      <c r="Y329" s="159" t="str">
        <f t="shared" si="31"/>
        <v/>
      </c>
      <c r="Z329" s="338" t="str">
        <f t="shared" si="30"/>
        <v/>
      </c>
      <c r="AB329"/>
      <c r="AC329" s="14"/>
    </row>
    <row r="330" spans="2:29" x14ac:dyDescent="0.25">
      <c r="B330" s="334"/>
      <c r="C330" s="396"/>
      <c r="D330" s="396"/>
      <c r="E330" s="396"/>
      <c r="F330" s="396"/>
      <c r="G330" s="396"/>
      <c r="H330" s="227"/>
      <c r="I330" s="227"/>
      <c r="J330" s="227"/>
      <c r="K330" s="227"/>
      <c r="L330" s="227"/>
      <c r="M330" s="228"/>
      <c r="N330" s="229"/>
      <c r="O330" s="157">
        <f>SUMIFS('Unit Detail'!$H$8:$H$400,'Unit Detail'!$D$8:$D$400,'Building Detail'!$B330,'Unit Detail'!$Z$8:$Z$400,1)</f>
        <v>0</v>
      </c>
      <c r="P330" s="125">
        <f>SUMIFS('Unit Detail'!$H$8:$H$400,'Unit Detail'!$D$8:$D$400,'Building Detail'!$B330,'Unit Detail'!$Z$8:$Z$400,3)</f>
        <v>0</v>
      </c>
      <c r="Q330" s="180">
        <f>SUMIFS('Unit Detail'!$H$8:$H$400,'Unit Detail'!$D$8:$D$400,'Building Detail'!$B330,'Unit Detail'!$Z$8:$Z$400,2)</f>
        <v>0</v>
      </c>
      <c r="R330" s="185">
        <f>SUMIF('Unit Detail'!$D$8:$D$400,$B330,'Unit Detail'!$H$8:$H$400)</f>
        <v>0</v>
      </c>
      <c r="S330" s="184">
        <f t="shared" si="33"/>
        <v>0</v>
      </c>
      <c r="T330" s="159" t="str">
        <f t="shared" si="32"/>
        <v/>
      </c>
      <c r="U330" s="162">
        <f>COUNTIFS('Unit Detail'!$Z$8:$Z$400,"1",'Unit Detail'!$D$8:$D$400,'Building Detail'!$B330)</f>
        <v>0</v>
      </c>
      <c r="V330" s="163">
        <f>COUNTIFS('Unit Detail'!$Z$8:$Z$400,"3",'Unit Detail'!$D$8:$D$400,'Building Detail'!$B330)</f>
        <v>0</v>
      </c>
      <c r="W330" s="163">
        <f>COUNTIFS('Unit Detail'!$Z$8:$Z$400,"2",'Unit Detail'!$D$8:$D$400,'Building Detail'!$B330)</f>
        <v>0</v>
      </c>
      <c r="X330" s="176">
        <f t="shared" si="34"/>
        <v>0</v>
      </c>
      <c r="Y330" s="159" t="str">
        <f t="shared" si="31"/>
        <v/>
      </c>
      <c r="Z330" s="338" t="str">
        <f t="shared" si="30"/>
        <v/>
      </c>
      <c r="AB330"/>
      <c r="AC330" s="14"/>
    </row>
    <row r="331" spans="2:29" x14ac:dyDescent="0.25">
      <c r="B331" s="334"/>
      <c r="C331" s="396"/>
      <c r="D331" s="396"/>
      <c r="E331" s="396"/>
      <c r="F331" s="396"/>
      <c r="G331" s="396"/>
      <c r="H331" s="227"/>
      <c r="I331" s="227"/>
      <c r="J331" s="227"/>
      <c r="K331" s="227"/>
      <c r="L331" s="227"/>
      <c r="M331" s="228"/>
      <c r="N331" s="229"/>
      <c r="O331" s="157">
        <f>SUMIFS('Unit Detail'!$H$8:$H$400,'Unit Detail'!$D$8:$D$400,'Building Detail'!$B331,'Unit Detail'!$Z$8:$Z$400,1)</f>
        <v>0</v>
      </c>
      <c r="P331" s="125">
        <f>SUMIFS('Unit Detail'!$H$8:$H$400,'Unit Detail'!$D$8:$D$400,'Building Detail'!$B331,'Unit Detail'!$Z$8:$Z$400,3)</f>
        <v>0</v>
      </c>
      <c r="Q331" s="180">
        <f>SUMIFS('Unit Detail'!$H$8:$H$400,'Unit Detail'!$D$8:$D$400,'Building Detail'!$B331,'Unit Detail'!$Z$8:$Z$400,2)</f>
        <v>0</v>
      </c>
      <c r="R331" s="185">
        <f>SUMIF('Unit Detail'!$D$8:$D$400,$B331,'Unit Detail'!$H$8:$H$400)</f>
        <v>0</v>
      </c>
      <c r="S331" s="184">
        <f t="shared" si="33"/>
        <v>0</v>
      </c>
      <c r="T331" s="159" t="str">
        <f t="shared" si="32"/>
        <v/>
      </c>
      <c r="U331" s="162">
        <f>COUNTIFS('Unit Detail'!$Z$8:$Z$400,"1",'Unit Detail'!$D$8:$D$400,'Building Detail'!$B331)</f>
        <v>0</v>
      </c>
      <c r="V331" s="163">
        <f>COUNTIFS('Unit Detail'!$Z$8:$Z$400,"3",'Unit Detail'!$D$8:$D$400,'Building Detail'!$B331)</f>
        <v>0</v>
      </c>
      <c r="W331" s="163">
        <f>COUNTIFS('Unit Detail'!$Z$8:$Z$400,"2",'Unit Detail'!$D$8:$D$400,'Building Detail'!$B331)</f>
        <v>0</v>
      </c>
      <c r="X331" s="176">
        <f t="shared" si="34"/>
        <v>0</v>
      </c>
      <c r="Y331" s="159" t="str">
        <f t="shared" si="31"/>
        <v/>
      </c>
      <c r="Z331" s="338" t="str">
        <f t="shared" si="30"/>
        <v/>
      </c>
      <c r="AB331"/>
      <c r="AC331" s="14"/>
    </row>
    <row r="332" spans="2:29" x14ac:dyDescent="0.25">
      <c r="B332" s="334"/>
      <c r="C332" s="396"/>
      <c r="D332" s="396"/>
      <c r="E332" s="396"/>
      <c r="F332" s="396"/>
      <c r="G332" s="396"/>
      <c r="H332" s="227"/>
      <c r="I332" s="227"/>
      <c r="J332" s="227"/>
      <c r="K332" s="227"/>
      <c r="L332" s="227"/>
      <c r="M332" s="228"/>
      <c r="N332" s="229"/>
      <c r="O332" s="157">
        <f>SUMIFS('Unit Detail'!$H$8:$H$400,'Unit Detail'!$D$8:$D$400,'Building Detail'!$B332,'Unit Detail'!$Z$8:$Z$400,1)</f>
        <v>0</v>
      </c>
      <c r="P332" s="125">
        <f>SUMIFS('Unit Detail'!$H$8:$H$400,'Unit Detail'!$D$8:$D$400,'Building Detail'!$B332,'Unit Detail'!$Z$8:$Z$400,3)</f>
        <v>0</v>
      </c>
      <c r="Q332" s="180">
        <f>SUMIFS('Unit Detail'!$H$8:$H$400,'Unit Detail'!$D$8:$D$400,'Building Detail'!$B332,'Unit Detail'!$Z$8:$Z$400,2)</f>
        <v>0</v>
      </c>
      <c r="R332" s="185">
        <f>SUMIF('Unit Detail'!$D$8:$D$400,$B332,'Unit Detail'!$H$8:$H$400)</f>
        <v>0</v>
      </c>
      <c r="S332" s="184">
        <f t="shared" si="33"/>
        <v>0</v>
      </c>
      <c r="T332" s="159" t="str">
        <f t="shared" si="32"/>
        <v/>
      </c>
      <c r="U332" s="162">
        <f>COUNTIFS('Unit Detail'!$Z$8:$Z$400,"1",'Unit Detail'!$D$8:$D$400,'Building Detail'!$B332)</f>
        <v>0</v>
      </c>
      <c r="V332" s="163">
        <f>COUNTIFS('Unit Detail'!$Z$8:$Z$400,"3",'Unit Detail'!$D$8:$D$400,'Building Detail'!$B332)</f>
        <v>0</v>
      </c>
      <c r="W332" s="163">
        <f>COUNTIFS('Unit Detail'!$Z$8:$Z$400,"2",'Unit Detail'!$D$8:$D$400,'Building Detail'!$B332)</f>
        <v>0</v>
      </c>
      <c r="X332" s="176">
        <f t="shared" si="34"/>
        <v>0</v>
      </c>
      <c r="Y332" s="159" t="str">
        <f t="shared" si="31"/>
        <v/>
      </c>
      <c r="Z332" s="338" t="str">
        <f t="shared" si="30"/>
        <v/>
      </c>
      <c r="AB332"/>
      <c r="AC332" s="14"/>
    </row>
    <row r="333" spans="2:29" x14ac:dyDescent="0.25">
      <c r="B333" s="334"/>
      <c r="C333" s="396"/>
      <c r="D333" s="396"/>
      <c r="E333" s="396"/>
      <c r="F333" s="396"/>
      <c r="G333" s="396"/>
      <c r="H333" s="227"/>
      <c r="I333" s="227"/>
      <c r="J333" s="227"/>
      <c r="K333" s="227"/>
      <c r="L333" s="227"/>
      <c r="M333" s="228"/>
      <c r="N333" s="229"/>
      <c r="O333" s="157">
        <f>SUMIFS('Unit Detail'!$H$8:$H$400,'Unit Detail'!$D$8:$D$400,'Building Detail'!$B333,'Unit Detail'!$Z$8:$Z$400,1)</f>
        <v>0</v>
      </c>
      <c r="P333" s="125">
        <f>SUMIFS('Unit Detail'!$H$8:$H$400,'Unit Detail'!$D$8:$D$400,'Building Detail'!$B333,'Unit Detail'!$Z$8:$Z$400,3)</f>
        <v>0</v>
      </c>
      <c r="Q333" s="180">
        <f>SUMIFS('Unit Detail'!$H$8:$H$400,'Unit Detail'!$D$8:$D$400,'Building Detail'!$B333,'Unit Detail'!$Z$8:$Z$400,2)</f>
        <v>0</v>
      </c>
      <c r="R333" s="185">
        <f>SUMIF('Unit Detail'!$D$8:$D$400,$B333,'Unit Detail'!$H$8:$H$400)</f>
        <v>0</v>
      </c>
      <c r="S333" s="184">
        <f t="shared" si="33"/>
        <v>0</v>
      </c>
      <c r="T333" s="159" t="str">
        <f t="shared" si="32"/>
        <v/>
      </c>
      <c r="U333" s="162">
        <f>COUNTIFS('Unit Detail'!$Z$8:$Z$400,"1",'Unit Detail'!$D$8:$D$400,'Building Detail'!$B333)</f>
        <v>0</v>
      </c>
      <c r="V333" s="163">
        <f>COUNTIFS('Unit Detail'!$Z$8:$Z$400,"3",'Unit Detail'!$D$8:$D$400,'Building Detail'!$B333)</f>
        <v>0</v>
      </c>
      <c r="W333" s="163">
        <f>COUNTIFS('Unit Detail'!$Z$8:$Z$400,"2",'Unit Detail'!$D$8:$D$400,'Building Detail'!$B333)</f>
        <v>0</v>
      </c>
      <c r="X333" s="176">
        <f t="shared" si="34"/>
        <v>0</v>
      </c>
      <c r="Y333" s="159" t="str">
        <f t="shared" si="31"/>
        <v/>
      </c>
      <c r="Z333" s="338" t="str">
        <f t="shared" si="30"/>
        <v/>
      </c>
      <c r="AB333"/>
      <c r="AC333" s="14"/>
    </row>
    <row r="334" spans="2:29" x14ac:dyDescent="0.25">
      <c r="B334" s="334"/>
      <c r="C334" s="396"/>
      <c r="D334" s="396"/>
      <c r="E334" s="396"/>
      <c r="F334" s="396"/>
      <c r="G334" s="396"/>
      <c r="H334" s="227"/>
      <c r="I334" s="227"/>
      <c r="J334" s="227"/>
      <c r="K334" s="227"/>
      <c r="L334" s="227"/>
      <c r="M334" s="228"/>
      <c r="N334" s="229"/>
      <c r="O334" s="157">
        <f>SUMIFS('Unit Detail'!$H$8:$H$400,'Unit Detail'!$D$8:$D$400,'Building Detail'!$B334,'Unit Detail'!$Z$8:$Z$400,1)</f>
        <v>0</v>
      </c>
      <c r="P334" s="125">
        <f>SUMIFS('Unit Detail'!$H$8:$H$400,'Unit Detail'!$D$8:$D$400,'Building Detail'!$B334,'Unit Detail'!$Z$8:$Z$400,3)</f>
        <v>0</v>
      </c>
      <c r="Q334" s="180">
        <f>SUMIFS('Unit Detail'!$H$8:$H$400,'Unit Detail'!$D$8:$D$400,'Building Detail'!$B334,'Unit Detail'!$Z$8:$Z$400,2)</f>
        <v>0</v>
      </c>
      <c r="R334" s="185">
        <f>SUMIF('Unit Detail'!$D$8:$D$400,$B334,'Unit Detail'!$H$8:$H$400)</f>
        <v>0</v>
      </c>
      <c r="S334" s="184">
        <f t="shared" si="33"/>
        <v>0</v>
      </c>
      <c r="T334" s="159" t="str">
        <f t="shared" si="32"/>
        <v/>
      </c>
      <c r="U334" s="162">
        <f>COUNTIFS('Unit Detail'!$Z$8:$Z$400,"1",'Unit Detail'!$D$8:$D$400,'Building Detail'!$B334)</f>
        <v>0</v>
      </c>
      <c r="V334" s="163">
        <f>COUNTIFS('Unit Detail'!$Z$8:$Z$400,"3",'Unit Detail'!$D$8:$D$400,'Building Detail'!$B334)</f>
        <v>0</v>
      </c>
      <c r="W334" s="163">
        <f>COUNTIFS('Unit Detail'!$Z$8:$Z$400,"2",'Unit Detail'!$D$8:$D$400,'Building Detail'!$B334)</f>
        <v>0</v>
      </c>
      <c r="X334" s="176">
        <f t="shared" si="34"/>
        <v>0</v>
      </c>
      <c r="Y334" s="159" t="str">
        <f t="shared" si="31"/>
        <v/>
      </c>
      <c r="Z334" s="338" t="str">
        <f t="shared" si="30"/>
        <v/>
      </c>
      <c r="AB334"/>
      <c r="AC334" s="14"/>
    </row>
    <row r="335" spans="2:29" x14ac:dyDescent="0.25">
      <c r="B335" s="334"/>
      <c r="C335" s="396"/>
      <c r="D335" s="396"/>
      <c r="E335" s="396"/>
      <c r="F335" s="396"/>
      <c r="G335" s="396"/>
      <c r="H335" s="227"/>
      <c r="I335" s="227"/>
      <c r="J335" s="227"/>
      <c r="K335" s="227"/>
      <c r="L335" s="227"/>
      <c r="M335" s="228"/>
      <c r="N335" s="229"/>
      <c r="O335" s="157">
        <f>SUMIFS('Unit Detail'!$H$8:$H$400,'Unit Detail'!$D$8:$D$400,'Building Detail'!$B335,'Unit Detail'!$Z$8:$Z$400,1)</f>
        <v>0</v>
      </c>
      <c r="P335" s="125">
        <f>SUMIFS('Unit Detail'!$H$8:$H$400,'Unit Detail'!$D$8:$D$400,'Building Detail'!$B335,'Unit Detail'!$Z$8:$Z$400,3)</f>
        <v>0</v>
      </c>
      <c r="Q335" s="180">
        <f>SUMIFS('Unit Detail'!$H$8:$H$400,'Unit Detail'!$D$8:$D$400,'Building Detail'!$B335,'Unit Detail'!$Z$8:$Z$400,2)</f>
        <v>0</v>
      </c>
      <c r="R335" s="185">
        <f>SUMIF('Unit Detail'!$D$8:$D$400,$B335,'Unit Detail'!$H$8:$H$400)</f>
        <v>0</v>
      </c>
      <c r="S335" s="184">
        <f t="shared" si="33"/>
        <v>0</v>
      </c>
      <c r="T335" s="159" t="str">
        <f t="shared" si="32"/>
        <v/>
      </c>
      <c r="U335" s="162">
        <f>COUNTIFS('Unit Detail'!$Z$8:$Z$400,"1",'Unit Detail'!$D$8:$D$400,'Building Detail'!$B335)</f>
        <v>0</v>
      </c>
      <c r="V335" s="163">
        <f>COUNTIFS('Unit Detail'!$Z$8:$Z$400,"3",'Unit Detail'!$D$8:$D$400,'Building Detail'!$B335)</f>
        <v>0</v>
      </c>
      <c r="W335" s="163">
        <f>COUNTIFS('Unit Detail'!$Z$8:$Z$400,"2",'Unit Detail'!$D$8:$D$400,'Building Detail'!$B335)</f>
        <v>0</v>
      </c>
      <c r="X335" s="176">
        <f t="shared" si="34"/>
        <v>0</v>
      </c>
      <c r="Y335" s="159" t="str">
        <f t="shared" si="31"/>
        <v/>
      </c>
      <c r="Z335" s="338" t="str">
        <f t="shared" si="30"/>
        <v/>
      </c>
      <c r="AB335"/>
      <c r="AC335" s="14"/>
    </row>
    <row r="336" spans="2:29" x14ac:dyDescent="0.25">
      <c r="B336" s="334"/>
      <c r="C336" s="396"/>
      <c r="D336" s="396"/>
      <c r="E336" s="396"/>
      <c r="F336" s="396"/>
      <c r="G336" s="396"/>
      <c r="H336" s="227"/>
      <c r="I336" s="227"/>
      <c r="J336" s="227"/>
      <c r="K336" s="227"/>
      <c r="L336" s="227"/>
      <c r="M336" s="228"/>
      <c r="N336" s="229"/>
      <c r="O336" s="157">
        <f>SUMIFS('Unit Detail'!$H$8:$H$400,'Unit Detail'!$D$8:$D$400,'Building Detail'!$B336,'Unit Detail'!$Z$8:$Z$400,1)</f>
        <v>0</v>
      </c>
      <c r="P336" s="125">
        <f>SUMIFS('Unit Detail'!$H$8:$H$400,'Unit Detail'!$D$8:$D$400,'Building Detail'!$B336,'Unit Detail'!$Z$8:$Z$400,3)</f>
        <v>0</v>
      </c>
      <c r="Q336" s="180">
        <f>SUMIFS('Unit Detail'!$H$8:$H$400,'Unit Detail'!$D$8:$D$400,'Building Detail'!$B336,'Unit Detail'!$Z$8:$Z$400,2)</f>
        <v>0</v>
      </c>
      <c r="R336" s="185">
        <f>SUMIF('Unit Detail'!$D$8:$D$400,$B336,'Unit Detail'!$H$8:$H$400)</f>
        <v>0</v>
      </c>
      <c r="S336" s="184">
        <f t="shared" si="33"/>
        <v>0</v>
      </c>
      <c r="T336" s="159" t="str">
        <f t="shared" si="32"/>
        <v/>
      </c>
      <c r="U336" s="162">
        <f>COUNTIFS('Unit Detail'!$Z$8:$Z$400,"1",'Unit Detail'!$D$8:$D$400,'Building Detail'!$B336)</f>
        <v>0</v>
      </c>
      <c r="V336" s="163">
        <f>COUNTIFS('Unit Detail'!$Z$8:$Z$400,"3",'Unit Detail'!$D$8:$D$400,'Building Detail'!$B336)</f>
        <v>0</v>
      </c>
      <c r="W336" s="163">
        <f>COUNTIFS('Unit Detail'!$Z$8:$Z$400,"2",'Unit Detail'!$D$8:$D$400,'Building Detail'!$B336)</f>
        <v>0</v>
      </c>
      <c r="X336" s="176">
        <f t="shared" si="34"/>
        <v>0</v>
      </c>
      <c r="Y336" s="159" t="str">
        <f t="shared" si="31"/>
        <v/>
      </c>
      <c r="Z336" s="338" t="str">
        <f t="shared" si="30"/>
        <v/>
      </c>
      <c r="AB336"/>
      <c r="AC336" s="14"/>
    </row>
    <row r="337" spans="2:29" x14ac:dyDescent="0.25">
      <c r="B337" s="334"/>
      <c r="C337" s="396"/>
      <c r="D337" s="396"/>
      <c r="E337" s="396"/>
      <c r="F337" s="396"/>
      <c r="G337" s="396"/>
      <c r="H337" s="227"/>
      <c r="I337" s="227"/>
      <c r="J337" s="227"/>
      <c r="K337" s="227"/>
      <c r="L337" s="227"/>
      <c r="M337" s="228"/>
      <c r="N337" s="229"/>
      <c r="O337" s="157">
        <f>SUMIFS('Unit Detail'!$H$8:$H$400,'Unit Detail'!$D$8:$D$400,'Building Detail'!$B337,'Unit Detail'!$Z$8:$Z$400,1)</f>
        <v>0</v>
      </c>
      <c r="P337" s="125">
        <f>SUMIFS('Unit Detail'!$H$8:$H$400,'Unit Detail'!$D$8:$D$400,'Building Detail'!$B337,'Unit Detail'!$Z$8:$Z$400,3)</f>
        <v>0</v>
      </c>
      <c r="Q337" s="180">
        <f>SUMIFS('Unit Detail'!$H$8:$H$400,'Unit Detail'!$D$8:$D$400,'Building Detail'!$B337,'Unit Detail'!$Z$8:$Z$400,2)</f>
        <v>0</v>
      </c>
      <c r="R337" s="185">
        <f>SUMIF('Unit Detail'!$D$8:$D$400,$B337,'Unit Detail'!$H$8:$H$400)</f>
        <v>0</v>
      </c>
      <c r="S337" s="184">
        <f t="shared" si="33"/>
        <v>0</v>
      </c>
      <c r="T337" s="159" t="str">
        <f t="shared" si="32"/>
        <v/>
      </c>
      <c r="U337" s="162">
        <f>COUNTIFS('Unit Detail'!$Z$8:$Z$400,"1",'Unit Detail'!$D$8:$D$400,'Building Detail'!$B337)</f>
        <v>0</v>
      </c>
      <c r="V337" s="163">
        <f>COUNTIFS('Unit Detail'!$Z$8:$Z$400,"3",'Unit Detail'!$D$8:$D$400,'Building Detail'!$B337)</f>
        <v>0</v>
      </c>
      <c r="W337" s="163">
        <f>COUNTIFS('Unit Detail'!$Z$8:$Z$400,"2",'Unit Detail'!$D$8:$D$400,'Building Detail'!$B337)</f>
        <v>0</v>
      </c>
      <c r="X337" s="176">
        <f t="shared" si="34"/>
        <v>0</v>
      </c>
      <c r="Y337" s="159" t="str">
        <f t="shared" si="31"/>
        <v/>
      </c>
      <c r="Z337" s="338" t="str">
        <f t="shared" si="30"/>
        <v/>
      </c>
      <c r="AB337"/>
      <c r="AC337" s="14"/>
    </row>
    <row r="338" spans="2:29" x14ac:dyDescent="0.25">
      <c r="B338" s="334"/>
      <c r="C338" s="396"/>
      <c r="D338" s="396"/>
      <c r="E338" s="396"/>
      <c r="F338" s="396"/>
      <c r="G338" s="396"/>
      <c r="H338" s="227"/>
      <c r="I338" s="227"/>
      <c r="J338" s="227"/>
      <c r="K338" s="227"/>
      <c r="L338" s="227"/>
      <c r="M338" s="228"/>
      <c r="N338" s="229"/>
      <c r="O338" s="157">
        <f>SUMIFS('Unit Detail'!$H$8:$H$400,'Unit Detail'!$D$8:$D$400,'Building Detail'!$B338,'Unit Detail'!$Z$8:$Z$400,1)</f>
        <v>0</v>
      </c>
      <c r="P338" s="125">
        <f>SUMIFS('Unit Detail'!$H$8:$H$400,'Unit Detail'!$D$8:$D$400,'Building Detail'!$B338,'Unit Detail'!$Z$8:$Z$400,3)</f>
        <v>0</v>
      </c>
      <c r="Q338" s="180">
        <f>SUMIFS('Unit Detail'!$H$8:$H$400,'Unit Detail'!$D$8:$D$400,'Building Detail'!$B338,'Unit Detail'!$Z$8:$Z$400,2)</f>
        <v>0</v>
      </c>
      <c r="R338" s="185">
        <f>SUMIF('Unit Detail'!$D$8:$D$400,$B338,'Unit Detail'!$H$8:$H$400)</f>
        <v>0</v>
      </c>
      <c r="S338" s="184">
        <f t="shared" si="33"/>
        <v>0</v>
      </c>
      <c r="T338" s="159" t="str">
        <f t="shared" si="32"/>
        <v/>
      </c>
      <c r="U338" s="162">
        <f>COUNTIFS('Unit Detail'!$Z$8:$Z$400,"1",'Unit Detail'!$D$8:$D$400,'Building Detail'!$B338)</f>
        <v>0</v>
      </c>
      <c r="V338" s="163">
        <f>COUNTIFS('Unit Detail'!$Z$8:$Z$400,"3",'Unit Detail'!$D$8:$D$400,'Building Detail'!$B338)</f>
        <v>0</v>
      </c>
      <c r="W338" s="163">
        <f>COUNTIFS('Unit Detail'!$Z$8:$Z$400,"2",'Unit Detail'!$D$8:$D$400,'Building Detail'!$B338)</f>
        <v>0</v>
      </c>
      <c r="X338" s="176">
        <f t="shared" si="34"/>
        <v>0</v>
      </c>
      <c r="Y338" s="159" t="str">
        <f t="shared" si="31"/>
        <v/>
      </c>
      <c r="Z338" s="338" t="str">
        <f t="shared" ref="Z338:Z401" si="35">IF(Y338&lt;T338,Y338,T338)</f>
        <v/>
      </c>
      <c r="AB338"/>
      <c r="AC338" s="14"/>
    </row>
    <row r="339" spans="2:29" x14ac:dyDescent="0.25">
      <c r="B339" s="334"/>
      <c r="C339" s="396"/>
      <c r="D339" s="396"/>
      <c r="E339" s="396"/>
      <c r="F339" s="396"/>
      <c r="G339" s="396"/>
      <c r="H339" s="227"/>
      <c r="I339" s="227"/>
      <c r="J339" s="227"/>
      <c r="K339" s="227"/>
      <c r="L339" s="227"/>
      <c r="M339" s="228"/>
      <c r="N339" s="229"/>
      <c r="O339" s="157">
        <f>SUMIFS('Unit Detail'!$H$8:$H$400,'Unit Detail'!$D$8:$D$400,'Building Detail'!$B339,'Unit Detail'!$Z$8:$Z$400,1)</f>
        <v>0</v>
      </c>
      <c r="P339" s="125">
        <f>SUMIFS('Unit Detail'!$H$8:$H$400,'Unit Detail'!$D$8:$D$400,'Building Detail'!$B339,'Unit Detail'!$Z$8:$Z$400,3)</f>
        <v>0</v>
      </c>
      <c r="Q339" s="180">
        <f>SUMIFS('Unit Detail'!$H$8:$H$400,'Unit Detail'!$D$8:$D$400,'Building Detail'!$B339,'Unit Detail'!$Z$8:$Z$400,2)</f>
        <v>0</v>
      </c>
      <c r="R339" s="185">
        <f>SUMIF('Unit Detail'!$D$8:$D$400,$B339,'Unit Detail'!$H$8:$H$400)</f>
        <v>0</v>
      </c>
      <c r="S339" s="184">
        <f t="shared" si="33"/>
        <v>0</v>
      </c>
      <c r="T339" s="159" t="str">
        <f t="shared" si="32"/>
        <v/>
      </c>
      <c r="U339" s="162">
        <f>COUNTIFS('Unit Detail'!$Z$8:$Z$400,"1",'Unit Detail'!$D$8:$D$400,'Building Detail'!$B339)</f>
        <v>0</v>
      </c>
      <c r="V339" s="163">
        <f>COUNTIFS('Unit Detail'!$Z$8:$Z$400,"3",'Unit Detail'!$D$8:$D$400,'Building Detail'!$B339)</f>
        <v>0</v>
      </c>
      <c r="W339" s="163">
        <f>COUNTIFS('Unit Detail'!$Z$8:$Z$400,"2",'Unit Detail'!$D$8:$D$400,'Building Detail'!$B339)</f>
        <v>0</v>
      </c>
      <c r="X339" s="176">
        <f t="shared" si="34"/>
        <v>0</v>
      </c>
      <c r="Y339" s="159" t="str">
        <f t="shared" ref="Y339:Y402" si="36">IF(B339="","",IF($P$15=0,1,U339/X339))</f>
        <v/>
      </c>
      <c r="Z339" s="338" t="str">
        <f t="shared" si="35"/>
        <v/>
      </c>
      <c r="AB339"/>
      <c r="AC339" s="14"/>
    </row>
    <row r="340" spans="2:29" x14ac:dyDescent="0.25">
      <c r="B340" s="334"/>
      <c r="C340" s="396"/>
      <c r="D340" s="396"/>
      <c r="E340" s="396"/>
      <c r="F340" s="396"/>
      <c r="G340" s="396"/>
      <c r="H340" s="227"/>
      <c r="I340" s="227"/>
      <c r="J340" s="227"/>
      <c r="K340" s="227"/>
      <c r="L340" s="227"/>
      <c r="M340" s="228"/>
      <c r="N340" s="229"/>
      <c r="O340" s="157">
        <f>SUMIFS('Unit Detail'!$H$8:$H$400,'Unit Detail'!$D$8:$D$400,'Building Detail'!$B340,'Unit Detail'!$Z$8:$Z$400,1)</f>
        <v>0</v>
      </c>
      <c r="P340" s="125">
        <f>SUMIFS('Unit Detail'!$H$8:$H$400,'Unit Detail'!$D$8:$D$400,'Building Detail'!$B340,'Unit Detail'!$Z$8:$Z$400,3)</f>
        <v>0</v>
      </c>
      <c r="Q340" s="180">
        <f>SUMIFS('Unit Detail'!$H$8:$H$400,'Unit Detail'!$D$8:$D$400,'Building Detail'!$B340,'Unit Detail'!$Z$8:$Z$400,2)</f>
        <v>0</v>
      </c>
      <c r="R340" s="185">
        <f>SUMIF('Unit Detail'!$D$8:$D$400,$B340,'Unit Detail'!$H$8:$H$400)</f>
        <v>0</v>
      </c>
      <c r="S340" s="184">
        <f t="shared" si="33"/>
        <v>0</v>
      </c>
      <c r="T340" s="159" t="str">
        <f t="shared" si="32"/>
        <v/>
      </c>
      <c r="U340" s="162">
        <f>COUNTIFS('Unit Detail'!$Z$8:$Z$400,"1",'Unit Detail'!$D$8:$D$400,'Building Detail'!$B340)</f>
        <v>0</v>
      </c>
      <c r="V340" s="163">
        <f>COUNTIFS('Unit Detail'!$Z$8:$Z$400,"3",'Unit Detail'!$D$8:$D$400,'Building Detail'!$B340)</f>
        <v>0</v>
      </c>
      <c r="W340" s="163">
        <f>COUNTIFS('Unit Detail'!$Z$8:$Z$400,"2",'Unit Detail'!$D$8:$D$400,'Building Detail'!$B340)</f>
        <v>0</v>
      </c>
      <c r="X340" s="176">
        <f t="shared" si="34"/>
        <v>0</v>
      </c>
      <c r="Y340" s="159" t="str">
        <f t="shared" si="36"/>
        <v/>
      </c>
      <c r="Z340" s="338" t="str">
        <f t="shared" si="35"/>
        <v/>
      </c>
      <c r="AB340"/>
      <c r="AC340" s="14"/>
    </row>
    <row r="341" spans="2:29" x14ac:dyDescent="0.25">
      <c r="B341" s="334"/>
      <c r="C341" s="396"/>
      <c r="D341" s="396"/>
      <c r="E341" s="396"/>
      <c r="F341" s="396"/>
      <c r="G341" s="396"/>
      <c r="H341" s="227"/>
      <c r="I341" s="227"/>
      <c r="J341" s="227"/>
      <c r="K341" s="227"/>
      <c r="L341" s="227"/>
      <c r="M341" s="228"/>
      <c r="N341" s="229"/>
      <c r="O341" s="157">
        <f>SUMIFS('Unit Detail'!$H$8:$H$400,'Unit Detail'!$D$8:$D$400,'Building Detail'!$B341,'Unit Detail'!$Z$8:$Z$400,1)</f>
        <v>0</v>
      </c>
      <c r="P341" s="125">
        <f>SUMIFS('Unit Detail'!$H$8:$H$400,'Unit Detail'!$D$8:$D$400,'Building Detail'!$B341,'Unit Detail'!$Z$8:$Z$400,3)</f>
        <v>0</v>
      </c>
      <c r="Q341" s="180">
        <f>SUMIFS('Unit Detail'!$H$8:$H$400,'Unit Detail'!$D$8:$D$400,'Building Detail'!$B341,'Unit Detail'!$Z$8:$Z$400,2)</f>
        <v>0</v>
      </c>
      <c r="R341" s="185">
        <f>SUMIF('Unit Detail'!$D$8:$D$400,$B341,'Unit Detail'!$H$8:$H$400)</f>
        <v>0</v>
      </c>
      <c r="S341" s="184">
        <f t="shared" si="33"/>
        <v>0</v>
      </c>
      <c r="T341" s="159" t="str">
        <f t="shared" ref="T341:T404" si="37">IF(B341="","",IF($P$15=0,1,O341/R341))</f>
        <v/>
      </c>
      <c r="U341" s="162">
        <f>COUNTIFS('Unit Detail'!$Z$8:$Z$400,"1",'Unit Detail'!$D$8:$D$400,'Building Detail'!$B341)</f>
        <v>0</v>
      </c>
      <c r="V341" s="163">
        <f>COUNTIFS('Unit Detail'!$Z$8:$Z$400,"3",'Unit Detail'!$D$8:$D$400,'Building Detail'!$B341)</f>
        <v>0</v>
      </c>
      <c r="W341" s="163">
        <f>COUNTIFS('Unit Detail'!$Z$8:$Z$400,"2",'Unit Detail'!$D$8:$D$400,'Building Detail'!$B341)</f>
        <v>0</v>
      </c>
      <c r="X341" s="176">
        <f t="shared" si="34"/>
        <v>0</v>
      </c>
      <c r="Y341" s="159" t="str">
        <f t="shared" si="36"/>
        <v/>
      </c>
      <c r="Z341" s="338" t="str">
        <f t="shared" si="35"/>
        <v/>
      </c>
      <c r="AB341"/>
      <c r="AC341" s="14"/>
    </row>
    <row r="342" spans="2:29" x14ac:dyDescent="0.25">
      <c r="B342" s="334"/>
      <c r="C342" s="396"/>
      <c r="D342" s="396"/>
      <c r="E342" s="396"/>
      <c r="F342" s="396"/>
      <c r="G342" s="396"/>
      <c r="H342" s="227"/>
      <c r="I342" s="227"/>
      <c r="J342" s="227"/>
      <c r="K342" s="227"/>
      <c r="L342" s="227"/>
      <c r="M342" s="228"/>
      <c r="N342" s="229"/>
      <c r="O342" s="157">
        <f>SUMIFS('Unit Detail'!$H$8:$H$400,'Unit Detail'!$D$8:$D$400,'Building Detail'!$B342,'Unit Detail'!$Z$8:$Z$400,1)</f>
        <v>0</v>
      </c>
      <c r="P342" s="125">
        <f>SUMIFS('Unit Detail'!$H$8:$H$400,'Unit Detail'!$D$8:$D$400,'Building Detail'!$B342,'Unit Detail'!$Z$8:$Z$400,3)</f>
        <v>0</v>
      </c>
      <c r="Q342" s="180">
        <f>SUMIFS('Unit Detail'!$H$8:$H$400,'Unit Detail'!$D$8:$D$400,'Building Detail'!$B342,'Unit Detail'!$Z$8:$Z$400,2)</f>
        <v>0</v>
      </c>
      <c r="R342" s="185">
        <f>SUMIF('Unit Detail'!$D$8:$D$400,$B342,'Unit Detail'!$H$8:$H$400)</f>
        <v>0</v>
      </c>
      <c r="S342" s="184">
        <f t="shared" si="33"/>
        <v>0</v>
      </c>
      <c r="T342" s="159" t="str">
        <f t="shared" si="37"/>
        <v/>
      </c>
      <c r="U342" s="162">
        <f>COUNTIFS('Unit Detail'!$Z$8:$Z$400,"1",'Unit Detail'!$D$8:$D$400,'Building Detail'!$B342)</f>
        <v>0</v>
      </c>
      <c r="V342" s="163">
        <f>COUNTIFS('Unit Detail'!$Z$8:$Z$400,"3",'Unit Detail'!$D$8:$D$400,'Building Detail'!$B342)</f>
        <v>0</v>
      </c>
      <c r="W342" s="163">
        <f>COUNTIFS('Unit Detail'!$Z$8:$Z$400,"2",'Unit Detail'!$D$8:$D$400,'Building Detail'!$B342)</f>
        <v>0</v>
      </c>
      <c r="X342" s="176">
        <f t="shared" si="34"/>
        <v>0</v>
      </c>
      <c r="Y342" s="159" t="str">
        <f t="shared" si="36"/>
        <v/>
      </c>
      <c r="Z342" s="338" t="str">
        <f t="shared" si="35"/>
        <v/>
      </c>
      <c r="AB342"/>
      <c r="AC342" s="14"/>
    </row>
    <row r="343" spans="2:29" x14ac:dyDescent="0.25">
      <c r="B343" s="334"/>
      <c r="C343" s="396"/>
      <c r="D343" s="396"/>
      <c r="E343" s="396"/>
      <c r="F343" s="396"/>
      <c r="G343" s="396"/>
      <c r="H343" s="227"/>
      <c r="I343" s="227"/>
      <c r="J343" s="227"/>
      <c r="K343" s="227"/>
      <c r="L343" s="227"/>
      <c r="M343" s="228"/>
      <c r="N343" s="229"/>
      <c r="O343" s="157">
        <f>SUMIFS('Unit Detail'!$H$8:$H$400,'Unit Detail'!$D$8:$D$400,'Building Detail'!$B343,'Unit Detail'!$Z$8:$Z$400,1)</f>
        <v>0</v>
      </c>
      <c r="P343" s="125">
        <f>SUMIFS('Unit Detail'!$H$8:$H$400,'Unit Detail'!$D$8:$D$400,'Building Detail'!$B343,'Unit Detail'!$Z$8:$Z$400,3)</f>
        <v>0</v>
      </c>
      <c r="Q343" s="180">
        <f>SUMIFS('Unit Detail'!$H$8:$H$400,'Unit Detail'!$D$8:$D$400,'Building Detail'!$B343,'Unit Detail'!$Z$8:$Z$400,2)</f>
        <v>0</v>
      </c>
      <c r="R343" s="185">
        <f>SUMIF('Unit Detail'!$D$8:$D$400,$B343,'Unit Detail'!$H$8:$H$400)</f>
        <v>0</v>
      </c>
      <c r="S343" s="184">
        <f t="shared" si="33"/>
        <v>0</v>
      </c>
      <c r="T343" s="159" t="str">
        <f t="shared" si="37"/>
        <v/>
      </c>
      <c r="U343" s="162">
        <f>COUNTIFS('Unit Detail'!$Z$8:$Z$400,"1",'Unit Detail'!$D$8:$D$400,'Building Detail'!$B343)</f>
        <v>0</v>
      </c>
      <c r="V343" s="163">
        <f>COUNTIFS('Unit Detail'!$Z$8:$Z$400,"3",'Unit Detail'!$D$8:$D$400,'Building Detail'!$B343)</f>
        <v>0</v>
      </c>
      <c r="W343" s="163">
        <f>COUNTIFS('Unit Detail'!$Z$8:$Z$400,"2",'Unit Detail'!$D$8:$D$400,'Building Detail'!$B343)</f>
        <v>0</v>
      </c>
      <c r="X343" s="176">
        <f t="shared" si="34"/>
        <v>0</v>
      </c>
      <c r="Y343" s="159" t="str">
        <f t="shared" si="36"/>
        <v/>
      </c>
      <c r="Z343" s="338" t="str">
        <f t="shared" si="35"/>
        <v/>
      </c>
      <c r="AB343"/>
      <c r="AC343" s="14"/>
    </row>
    <row r="344" spans="2:29" x14ac:dyDescent="0.25">
      <c r="B344" s="334"/>
      <c r="C344" s="396"/>
      <c r="D344" s="396"/>
      <c r="E344" s="396"/>
      <c r="F344" s="396"/>
      <c r="G344" s="396"/>
      <c r="H344" s="227"/>
      <c r="I344" s="227"/>
      <c r="J344" s="227"/>
      <c r="K344" s="227"/>
      <c r="L344" s="227"/>
      <c r="M344" s="228"/>
      <c r="N344" s="229"/>
      <c r="O344" s="157">
        <f>SUMIFS('Unit Detail'!$H$8:$H$400,'Unit Detail'!$D$8:$D$400,'Building Detail'!$B344,'Unit Detail'!$Z$8:$Z$400,1)</f>
        <v>0</v>
      </c>
      <c r="P344" s="125">
        <f>SUMIFS('Unit Detail'!$H$8:$H$400,'Unit Detail'!$D$8:$D$400,'Building Detail'!$B344,'Unit Detail'!$Z$8:$Z$400,3)</f>
        <v>0</v>
      </c>
      <c r="Q344" s="180">
        <f>SUMIFS('Unit Detail'!$H$8:$H$400,'Unit Detail'!$D$8:$D$400,'Building Detail'!$B344,'Unit Detail'!$Z$8:$Z$400,2)</f>
        <v>0</v>
      </c>
      <c r="R344" s="185">
        <f>SUMIF('Unit Detail'!$D$8:$D$400,$B344,'Unit Detail'!$H$8:$H$400)</f>
        <v>0</v>
      </c>
      <c r="S344" s="184">
        <f t="shared" si="33"/>
        <v>0</v>
      </c>
      <c r="T344" s="159" t="str">
        <f t="shared" si="37"/>
        <v/>
      </c>
      <c r="U344" s="162">
        <f>COUNTIFS('Unit Detail'!$Z$8:$Z$400,"1",'Unit Detail'!$D$8:$D$400,'Building Detail'!$B344)</f>
        <v>0</v>
      </c>
      <c r="V344" s="163">
        <f>COUNTIFS('Unit Detail'!$Z$8:$Z$400,"3",'Unit Detail'!$D$8:$D$400,'Building Detail'!$B344)</f>
        <v>0</v>
      </c>
      <c r="W344" s="163">
        <f>COUNTIFS('Unit Detail'!$Z$8:$Z$400,"2",'Unit Detail'!$D$8:$D$400,'Building Detail'!$B344)</f>
        <v>0</v>
      </c>
      <c r="X344" s="176">
        <f t="shared" si="34"/>
        <v>0</v>
      </c>
      <c r="Y344" s="159" t="str">
        <f t="shared" si="36"/>
        <v/>
      </c>
      <c r="Z344" s="338" t="str">
        <f t="shared" si="35"/>
        <v/>
      </c>
      <c r="AB344"/>
      <c r="AC344" s="14"/>
    </row>
    <row r="345" spans="2:29" x14ac:dyDescent="0.25">
      <c r="B345" s="334"/>
      <c r="C345" s="396"/>
      <c r="D345" s="396"/>
      <c r="E345" s="396"/>
      <c r="F345" s="396"/>
      <c r="G345" s="396"/>
      <c r="H345" s="227"/>
      <c r="I345" s="227"/>
      <c r="J345" s="227"/>
      <c r="K345" s="227"/>
      <c r="L345" s="227"/>
      <c r="M345" s="228"/>
      <c r="N345" s="229"/>
      <c r="O345" s="157">
        <f>SUMIFS('Unit Detail'!$H$8:$H$400,'Unit Detail'!$D$8:$D$400,'Building Detail'!$B345,'Unit Detail'!$Z$8:$Z$400,1)</f>
        <v>0</v>
      </c>
      <c r="P345" s="125">
        <f>SUMIFS('Unit Detail'!$H$8:$H$400,'Unit Detail'!$D$8:$D$400,'Building Detail'!$B345,'Unit Detail'!$Z$8:$Z$400,3)</f>
        <v>0</v>
      </c>
      <c r="Q345" s="180">
        <f>SUMIFS('Unit Detail'!$H$8:$H$400,'Unit Detail'!$D$8:$D$400,'Building Detail'!$B345,'Unit Detail'!$Z$8:$Z$400,2)</f>
        <v>0</v>
      </c>
      <c r="R345" s="185">
        <f>SUMIF('Unit Detail'!$D$8:$D$400,$B345,'Unit Detail'!$H$8:$H$400)</f>
        <v>0</v>
      </c>
      <c r="S345" s="184">
        <f t="shared" si="33"/>
        <v>0</v>
      </c>
      <c r="T345" s="159" t="str">
        <f t="shared" si="37"/>
        <v/>
      </c>
      <c r="U345" s="162">
        <f>COUNTIFS('Unit Detail'!$Z$8:$Z$400,"1",'Unit Detail'!$D$8:$D$400,'Building Detail'!$B345)</f>
        <v>0</v>
      </c>
      <c r="V345" s="163">
        <f>COUNTIFS('Unit Detail'!$Z$8:$Z$400,"3",'Unit Detail'!$D$8:$D$400,'Building Detail'!$B345)</f>
        <v>0</v>
      </c>
      <c r="W345" s="163">
        <f>COUNTIFS('Unit Detail'!$Z$8:$Z$400,"2",'Unit Detail'!$D$8:$D$400,'Building Detail'!$B345)</f>
        <v>0</v>
      </c>
      <c r="X345" s="176">
        <f t="shared" si="34"/>
        <v>0</v>
      </c>
      <c r="Y345" s="159" t="str">
        <f t="shared" si="36"/>
        <v/>
      </c>
      <c r="Z345" s="338" t="str">
        <f t="shared" si="35"/>
        <v/>
      </c>
      <c r="AB345"/>
      <c r="AC345" s="14"/>
    </row>
    <row r="346" spans="2:29" x14ac:dyDescent="0.25">
      <c r="B346" s="334"/>
      <c r="C346" s="396"/>
      <c r="D346" s="396"/>
      <c r="E346" s="396"/>
      <c r="F346" s="396"/>
      <c r="G346" s="396"/>
      <c r="H346" s="227"/>
      <c r="I346" s="227"/>
      <c r="J346" s="227"/>
      <c r="K346" s="227"/>
      <c r="L346" s="227"/>
      <c r="M346" s="228"/>
      <c r="N346" s="229"/>
      <c r="O346" s="157">
        <f>SUMIFS('Unit Detail'!$H$8:$H$400,'Unit Detail'!$D$8:$D$400,'Building Detail'!$B346,'Unit Detail'!$Z$8:$Z$400,1)</f>
        <v>0</v>
      </c>
      <c r="P346" s="125">
        <f>SUMIFS('Unit Detail'!$H$8:$H$400,'Unit Detail'!$D$8:$D$400,'Building Detail'!$B346,'Unit Detail'!$Z$8:$Z$400,3)</f>
        <v>0</v>
      </c>
      <c r="Q346" s="180">
        <f>SUMIFS('Unit Detail'!$H$8:$H$400,'Unit Detail'!$D$8:$D$400,'Building Detail'!$B346,'Unit Detail'!$Z$8:$Z$400,2)</f>
        <v>0</v>
      </c>
      <c r="R346" s="185">
        <f>SUMIF('Unit Detail'!$D$8:$D$400,$B346,'Unit Detail'!$H$8:$H$400)</f>
        <v>0</v>
      </c>
      <c r="S346" s="184">
        <f t="shared" si="33"/>
        <v>0</v>
      </c>
      <c r="T346" s="159" t="str">
        <f t="shared" si="37"/>
        <v/>
      </c>
      <c r="U346" s="162">
        <f>COUNTIFS('Unit Detail'!$Z$8:$Z$400,"1",'Unit Detail'!$D$8:$D$400,'Building Detail'!$B346)</f>
        <v>0</v>
      </c>
      <c r="V346" s="163">
        <f>COUNTIFS('Unit Detail'!$Z$8:$Z$400,"3",'Unit Detail'!$D$8:$D$400,'Building Detail'!$B346)</f>
        <v>0</v>
      </c>
      <c r="W346" s="163">
        <f>COUNTIFS('Unit Detail'!$Z$8:$Z$400,"2",'Unit Detail'!$D$8:$D$400,'Building Detail'!$B346)</f>
        <v>0</v>
      </c>
      <c r="X346" s="176">
        <f t="shared" si="34"/>
        <v>0</v>
      </c>
      <c r="Y346" s="159" t="str">
        <f t="shared" si="36"/>
        <v/>
      </c>
      <c r="Z346" s="338" t="str">
        <f t="shared" si="35"/>
        <v/>
      </c>
      <c r="AB346"/>
      <c r="AC346" s="14"/>
    </row>
    <row r="347" spans="2:29" x14ac:dyDescent="0.25">
      <c r="B347" s="334"/>
      <c r="C347" s="396"/>
      <c r="D347" s="396"/>
      <c r="E347" s="396"/>
      <c r="F347" s="396"/>
      <c r="G347" s="396"/>
      <c r="H347" s="227"/>
      <c r="I347" s="227"/>
      <c r="J347" s="227"/>
      <c r="K347" s="227"/>
      <c r="L347" s="227"/>
      <c r="M347" s="228"/>
      <c r="N347" s="229"/>
      <c r="O347" s="157">
        <f>SUMIFS('Unit Detail'!$H$8:$H$400,'Unit Detail'!$D$8:$D$400,'Building Detail'!$B347,'Unit Detail'!$Z$8:$Z$400,1)</f>
        <v>0</v>
      </c>
      <c r="P347" s="125">
        <f>SUMIFS('Unit Detail'!$H$8:$H$400,'Unit Detail'!$D$8:$D$400,'Building Detail'!$B347,'Unit Detail'!$Z$8:$Z$400,3)</f>
        <v>0</v>
      </c>
      <c r="Q347" s="180">
        <f>SUMIFS('Unit Detail'!$H$8:$H$400,'Unit Detail'!$D$8:$D$400,'Building Detail'!$B347,'Unit Detail'!$Z$8:$Z$400,2)</f>
        <v>0</v>
      </c>
      <c r="R347" s="185">
        <f>SUMIF('Unit Detail'!$D$8:$D$400,$B347,'Unit Detail'!$H$8:$H$400)</f>
        <v>0</v>
      </c>
      <c r="S347" s="184">
        <f t="shared" si="33"/>
        <v>0</v>
      </c>
      <c r="T347" s="159" t="str">
        <f t="shared" si="37"/>
        <v/>
      </c>
      <c r="U347" s="162">
        <f>COUNTIFS('Unit Detail'!$Z$8:$Z$400,"1",'Unit Detail'!$D$8:$D$400,'Building Detail'!$B347)</f>
        <v>0</v>
      </c>
      <c r="V347" s="163">
        <f>COUNTIFS('Unit Detail'!$Z$8:$Z$400,"3",'Unit Detail'!$D$8:$D$400,'Building Detail'!$B347)</f>
        <v>0</v>
      </c>
      <c r="W347" s="163">
        <f>COUNTIFS('Unit Detail'!$Z$8:$Z$400,"2",'Unit Detail'!$D$8:$D$400,'Building Detail'!$B347)</f>
        <v>0</v>
      </c>
      <c r="X347" s="176">
        <f t="shared" si="34"/>
        <v>0</v>
      </c>
      <c r="Y347" s="159" t="str">
        <f t="shared" si="36"/>
        <v/>
      </c>
      <c r="Z347" s="338" t="str">
        <f t="shared" si="35"/>
        <v/>
      </c>
      <c r="AB347"/>
      <c r="AC347" s="14"/>
    </row>
    <row r="348" spans="2:29" x14ac:dyDescent="0.25">
      <c r="B348" s="334"/>
      <c r="C348" s="396"/>
      <c r="D348" s="396"/>
      <c r="E348" s="396"/>
      <c r="F348" s="396"/>
      <c r="G348" s="396"/>
      <c r="H348" s="227"/>
      <c r="I348" s="227"/>
      <c r="J348" s="227"/>
      <c r="K348" s="227"/>
      <c r="L348" s="227"/>
      <c r="M348" s="228"/>
      <c r="N348" s="229"/>
      <c r="O348" s="157">
        <f>SUMIFS('Unit Detail'!$H$8:$H$400,'Unit Detail'!$D$8:$D$400,'Building Detail'!$B348,'Unit Detail'!$Z$8:$Z$400,1)</f>
        <v>0</v>
      </c>
      <c r="P348" s="125">
        <f>SUMIFS('Unit Detail'!$H$8:$H$400,'Unit Detail'!$D$8:$D$400,'Building Detail'!$B348,'Unit Detail'!$Z$8:$Z$400,3)</f>
        <v>0</v>
      </c>
      <c r="Q348" s="180">
        <f>SUMIFS('Unit Detail'!$H$8:$H$400,'Unit Detail'!$D$8:$D$400,'Building Detail'!$B348,'Unit Detail'!$Z$8:$Z$400,2)</f>
        <v>0</v>
      </c>
      <c r="R348" s="185">
        <f>SUMIF('Unit Detail'!$D$8:$D$400,$B348,'Unit Detail'!$H$8:$H$400)</f>
        <v>0</v>
      </c>
      <c r="S348" s="184">
        <f t="shared" si="33"/>
        <v>0</v>
      </c>
      <c r="T348" s="159" t="str">
        <f t="shared" si="37"/>
        <v/>
      </c>
      <c r="U348" s="162">
        <f>COUNTIFS('Unit Detail'!$Z$8:$Z$400,"1",'Unit Detail'!$D$8:$D$400,'Building Detail'!$B348)</f>
        <v>0</v>
      </c>
      <c r="V348" s="163">
        <f>COUNTIFS('Unit Detail'!$Z$8:$Z$400,"3",'Unit Detail'!$D$8:$D$400,'Building Detail'!$B348)</f>
        <v>0</v>
      </c>
      <c r="W348" s="163">
        <f>COUNTIFS('Unit Detail'!$Z$8:$Z$400,"2",'Unit Detail'!$D$8:$D$400,'Building Detail'!$B348)</f>
        <v>0</v>
      </c>
      <c r="X348" s="176">
        <f t="shared" si="34"/>
        <v>0</v>
      </c>
      <c r="Y348" s="159" t="str">
        <f t="shared" si="36"/>
        <v/>
      </c>
      <c r="Z348" s="338" t="str">
        <f t="shared" si="35"/>
        <v/>
      </c>
      <c r="AB348"/>
      <c r="AC348" s="14"/>
    </row>
    <row r="349" spans="2:29" x14ac:dyDescent="0.25">
      <c r="B349" s="334"/>
      <c r="C349" s="396"/>
      <c r="D349" s="396"/>
      <c r="E349" s="396"/>
      <c r="F349" s="396"/>
      <c r="G349" s="396"/>
      <c r="H349" s="227"/>
      <c r="I349" s="227"/>
      <c r="J349" s="227"/>
      <c r="K349" s="227"/>
      <c r="L349" s="227"/>
      <c r="M349" s="228"/>
      <c r="N349" s="229"/>
      <c r="O349" s="157">
        <f>SUMIFS('Unit Detail'!$H$8:$H$400,'Unit Detail'!$D$8:$D$400,'Building Detail'!$B349,'Unit Detail'!$Z$8:$Z$400,1)</f>
        <v>0</v>
      </c>
      <c r="P349" s="125">
        <f>SUMIFS('Unit Detail'!$H$8:$H$400,'Unit Detail'!$D$8:$D$400,'Building Detail'!$B349,'Unit Detail'!$Z$8:$Z$400,3)</f>
        <v>0</v>
      </c>
      <c r="Q349" s="180">
        <f>SUMIFS('Unit Detail'!$H$8:$H$400,'Unit Detail'!$D$8:$D$400,'Building Detail'!$B349,'Unit Detail'!$Z$8:$Z$400,2)</f>
        <v>0</v>
      </c>
      <c r="R349" s="185">
        <f>SUMIF('Unit Detail'!$D$8:$D$400,$B349,'Unit Detail'!$H$8:$H$400)</f>
        <v>0</v>
      </c>
      <c r="S349" s="184">
        <f t="shared" si="33"/>
        <v>0</v>
      </c>
      <c r="T349" s="159" t="str">
        <f t="shared" si="37"/>
        <v/>
      </c>
      <c r="U349" s="162">
        <f>COUNTIFS('Unit Detail'!$Z$8:$Z$400,"1",'Unit Detail'!$D$8:$D$400,'Building Detail'!$B349)</f>
        <v>0</v>
      </c>
      <c r="V349" s="163">
        <f>COUNTIFS('Unit Detail'!$Z$8:$Z$400,"3",'Unit Detail'!$D$8:$D$400,'Building Detail'!$B349)</f>
        <v>0</v>
      </c>
      <c r="W349" s="163">
        <f>COUNTIFS('Unit Detail'!$Z$8:$Z$400,"2",'Unit Detail'!$D$8:$D$400,'Building Detail'!$B349)</f>
        <v>0</v>
      </c>
      <c r="X349" s="176">
        <f t="shared" si="34"/>
        <v>0</v>
      </c>
      <c r="Y349" s="159" t="str">
        <f t="shared" si="36"/>
        <v/>
      </c>
      <c r="Z349" s="338" t="str">
        <f t="shared" si="35"/>
        <v/>
      </c>
      <c r="AB349"/>
      <c r="AC349" s="14"/>
    </row>
    <row r="350" spans="2:29" x14ac:dyDescent="0.25">
      <c r="B350" s="334"/>
      <c r="C350" s="396"/>
      <c r="D350" s="396"/>
      <c r="E350" s="396"/>
      <c r="F350" s="396"/>
      <c r="G350" s="396"/>
      <c r="H350" s="227"/>
      <c r="I350" s="227"/>
      <c r="J350" s="227"/>
      <c r="K350" s="227"/>
      <c r="L350" s="227"/>
      <c r="M350" s="228"/>
      <c r="N350" s="229"/>
      <c r="O350" s="157">
        <f>SUMIFS('Unit Detail'!$H$8:$H$400,'Unit Detail'!$D$8:$D$400,'Building Detail'!$B350,'Unit Detail'!$Z$8:$Z$400,1)</f>
        <v>0</v>
      </c>
      <c r="P350" s="125">
        <f>SUMIFS('Unit Detail'!$H$8:$H$400,'Unit Detail'!$D$8:$D$400,'Building Detail'!$B350,'Unit Detail'!$Z$8:$Z$400,3)</f>
        <v>0</v>
      </c>
      <c r="Q350" s="180">
        <f>SUMIFS('Unit Detail'!$H$8:$H$400,'Unit Detail'!$D$8:$D$400,'Building Detail'!$B350,'Unit Detail'!$Z$8:$Z$400,2)</f>
        <v>0</v>
      </c>
      <c r="R350" s="185">
        <f>SUMIF('Unit Detail'!$D$8:$D$400,$B350,'Unit Detail'!$H$8:$H$400)</f>
        <v>0</v>
      </c>
      <c r="S350" s="184">
        <f t="shared" si="33"/>
        <v>0</v>
      </c>
      <c r="T350" s="159" t="str">
        <f t="shared" si="37"/>
        <v/>
      </c>
      <c r="U350" s="162">
        <f>COUNTIFS('Unit Detail'!$Z$8:$Z$400,"1",'Unit Detail'!$D$8:$D$400,'Building Detail'!$B350)</f>
        <v>0</v>
      </c>
      <c r="V350" s="163">
        <f>COUNTIFS('Unit Detail'!$Z$8:$Z$400,"3",'Unit Detail'!$D$8:$D$400,'Building Detail'!$B350)</f>
        <v>0</v>
      </c>
      <c r="W350" s="163">
        <f>COUNTIFS('Unit Detail'!$Z$8:$Z$400,"2",'Unit Detail'!$D$8:$D$400,'Building Detail'!$B350)</f>
        <v>0</v>
      </c>
      <c r="X350" s="176">
        <f t="shared" si="34"/>
        <v>0</v>
      </c>
      <c r="Y350" s="159" t="str">
        <f t="shared" si="36"/>
        <v/>
      </c>
      <c r="Z350" s="338" t="str">
        <f t="shared" si="35"/>
        <v/>
      </c>
      <c r="AB350"/>
      <c r="AC350" s="14"/>
    </row>
    <row r="351" spans="2:29" x14ac:dyDescent="0.25">
      <c r="B351" s="334"/>
      <c r="C351" s="396"/>
      <c r="D351" s="396"/>
      <c r="E351" s="396"/>
      <c r="F351" s="396"/>
      <c r="G351" s="396"/>
      <c r="H351" s="227"/>
      <c r="I351" s="227"/>
      <c r="J351" s="227"/>
      <c r="K351" s="227"/>
      <c r="L351" s="227"/>
      <c r="M351" s="228"/>
      <c r="N351" s="229"/>
      <c r="O351" s="157">
        <f>SUMIFS('Unit Detail'!$H$8:$H$400,'Unit Detail'!$D$8:$D$400,'Building Detail'!$B351,'Unit Detail'!$Z$8:$Z$400,1)</f>
        <v>0</v>
      </c>
      <c r="P351" s="125">
        <f>SUMIFS('Unit Detail'!$H$8:$H$400,'Unit Detail'!$D$8:$D$400,'Building Detail'!$B351,'Unit Detail'!$Z$8:$Z$400,3)</f>
        <v>0</v>
      </c>
      <c r="Q351" s="180">
        <f>SUMIFS('Unit Detail'!$H$8:$H$400,'Unit Detail'!$D$8:$D$400,'Building Detail'!$B351,'Unit Detail'!$Z$8:$Z$400,2)</f>
        <v>0</v>
      </c>
      <c r="R351" s="185">
        <f>SUMIF('Unit Detail'!$D$8:$D$400,$B351,'Unit Detail'!$H$8:$H$400)</f>
        <v>0</v>
      </c>
      <c r="S351" s="184">
        <f t="shared" si="33"/>
        <v>0</v>
      </c>
      <c r="T351" s="159" t="str">
        <f t="shared" si="37"/>
        <v/>
      </c>
      <c r="U351" s="162">
        <f>COUNTIFS('Unit Detail'!$Z$8:$Z$400,"1",'Unit Detail'!$D$8:$D$400,'Building Detail'!$B351)</f>
        <v>0</v>
      </c>
      <c r="V351" s="163">
        <f>COUNTIFS('Unit Detail'!$Z$8:$Z$400,"3",'Unit Detail'!$D$8:$D$400,'Building Detail'!$B351)</f>
        <v>0</v>
      </c>
      <c r="W351" s="163">
        <f>COUNTIFS('Unit Detail'!$Z$8:$Z$400,"2",'Unit Detail'!$D$8:$D$400,'Building Detail'!$B351)</f>
        <v>0</v>
      </c>
      <c r="X351" s="176">
        <f t="shared" si="34"/>
        <v>0</v>
      </c>
      <c r="Y351" s="159" t="str">
        <f t="shared" si="36"/>
        <v/>
      </c>
      <c r="Z351" s="338" t="str">
        <f t="shared" si="35"/>
        <v/>
      </c>
      <c r="AB351"/>
      <c r="AC351" s="14"/>
    </row>
    <row r="352" spans="2:29" x14ac:dyDescent="0.25">
      <c r="B352" s="334"/>
      <c r="C352" s="396"/>
      <c r="D352" s="396"/>
      <c r="E352" s="396"/>
      <c r="F352" s="396"/>
      <c r="G352" s="396"/>
      <c r="H352" s="227"/>
      <c r="I352" s="227"/>
      <c r="J352" s="227"/>
      <c r="K352" s="227"/>
      <c r="L352" s="227"/>
      <c r="M352" s="228"/>
      <c r="N352" s="229"/>
      <c r="O352" s="157">
        <f>SUMIFS('Unit Detail'!$H$8:$H$400,'Unit Detail'!$D$8:$D$400,'Building Detail'!$B352,'Unit Detail'!$Z$8:$Z$400,1)</f>
        <v>0</v>
      </c>
      <c r="P352" s="125">
        <f>SUMIFS('Unit Detail'!$H$8:$H$400,'Unit Detail'!$D$8:$D$400,'Building Detail'!$B352,'Unit Detail'!$Z$8:$Z$400,3)</f>
        <v>0</v>
      </c>
      <c r="Q352" s="180">
        <f>SUMIFS('Unit Detail'!$H$8:$H$400,'Unit Detail'!$D$8:$D$400,'Building Detail'!$B352,'Unit Detail'!$Z$8:$Z$400,2)</f>
        <v>0</v>
      </c>
      <c r="R352" s="185">
        <f>SUMIF('Unit Detail'!$D$8:$D$400,$B352,'Unit Detail'!$H$8:$H$400)</f>
        <v>0</v>
      </c>
      <c r="S352" s="184">
        <f t="shared" si="33"/>
        <v>0</v>
      </c>
      <c r="T352" s="159" t="str">
        <f t="shared" si="37"/>
        <v/>
      </c>
      <c r="U352" s="162">
        <f>COUNTIFS('Unit Detail'!$Z$8:$Z$400,"1",'Unit Detail'!$D$8:$D$400,'Building Detail'!$B352)</f>
        <v>0</v>
      </c>
      <c r="V352" s="163">
        <f>COUNTIFS('Unit Detail'!$Z$8:$Z$400,"3",'Unit Detail'!$D$8:$D$400,'Building Detail'!$B352)</f>
        <v>0</v>
      </c>
      <c r="W352" s="163">
        <f>COUNTIFS('Unit Detail'!$Z$8:$Z$400,"2",'Unit Detail'!$D$8:$D$400,'Building Detail'!$B352)</f>
        <v>0</v>
      </c>
      <c r="X352" s="176">
        <f t="shared" si="34"/>
        <v>0</v>
      </c>
      <c r="Y352" s="159" t="str">
        <f t="shared" si="36"/>
        <v/>
      </c>
      <c r="Z352" s="338" t="str">
        <f t="shared" si="35"/>
        <v/>
      </c>
      <c r="AB352"/>
      <c r="AC352" s="14"/>
    </row>
    <row r="353" spans="2:29" x14ac:dyDescent="0.25">
      <c r="B353" s="334"/>
      <c r="C353" s="396"/>
      <c r="D353" s="396"/>
      <c r="E353" s="396"/>
      <c r="F353" s="396"/>
      <c r="G353" s="396"/>
      <c r="H353" s="227"/>
      <c r="I353" s="227"/>
      <c r="J353" s="227"/>
      <c r="K353" s="227"/>
      <c r="L353" s="227"/>
      <c r="M353" s="228"/>
      <c r="N353" s="229"/>
      <c r="O353" s="157">
        <f>SUMIFS('Unit Detail'!$H$8:$H$400,'Unit Detail'!$D$8:$D$400,'Building Detail'!$B353,'Unit Detail'!$Z$8:$Z$400,1)</f>
        <v>0</v>
      </c>
      <c r="P353" s="125">
        <f>SUMIFS('Unit Detail'!$H$8:$H$400,'Unit Detail'!$D$8:$D$400,'Building Detail'!$B353,'Unit Detail'!$Z$8:$Z$400,3)</f>
        <v>0</v>
      </c>
      <c r="Q353" s="180">
        <f>SUMIFS('Unit Detail'!$H$8:$H$400,'Unit Detail'!$D$8:$D$400,'Building Detail'!$B353,'Unit Detail'!$Z$8:$Z$400,2)</f>
        <v>0</v>
      </c>
      <c r="R353" s="185">
        <f>SUMIF('Unit Detail'!$D$8:$D$400,$B353,'Unit Detail'!$H$8:$H$400)</f>
        <v>0</v>
      </c>
      <c r="S353" s="184">
        <f t="shared" si="33"/>
        <v>0</v>
      </c>
      <c r="T353" s="159" t="str">
        <f t="shared" si="37"/>
        <v/>
      </c>
      <c r="U353" s="162">
        <f>COUNTIFS('Unit Detail'!$Z$8:$Z$400,"1",'Unit Detail'!$D$8:$D$400,'Building Detail'!$B353)</f>
        <v>0</v>
      </c>
      <c r="V353" s="163">
        <f>COUNTIFS('Unit Detail'!$Z$8:$Z$400,"3",'Unit Detail'!$D$8:$D$400,'Building Detail'!$B353)</f>
        <v>0</v>
      </c>
      <c r="W353" s="163">
        <f>COUNTIFS('Unit Detail'!$Z$8:$Z$400,"2",'Unit Detail'!$D$8:$D$400,'Building Detail'!$B353)</f>
        <v>0</v>
      </c>
      <c r="X353" s="176">
        <f t="shared" si="34"/>
        <v>0</v>
      </c>
      <c r="Y353" s="159" t="str">
        <f t="shared" si="36"/>
        <v/>
      </c>
      <c r="Z353" s="338" t="str">
        <f t="shared" si="35"/>
        <v/>
      </c>
      <c r="AB353"/>
      <c r="AC353" s="14"/>
    </row>
    <row r="354" spans="2:29" x14ac:dyDescent="0.25">
      <c r="B354" s="334"/>
      <c r="C354" s="396"/>
      <c r="D354" s="396"/>
      <c r="E354" s="396"/>
      <c r="F354" s="396"/>
      <c r="G354" s="396"/>
      <c r="H354" s="227"/>
      <c r="I354" s="227"/>
      <c r="J354" s="227"/>
      <c r="K354" s="227"/>
      <c r="L354" s="227"/>
      <c r="M354" s="228"/>
      <c r="N354" s="229"/>
      <c r="O354" s="157">
        <f>SUMIFS('Unit Detail'!$H$8:$H$400,'Unit Detail'!$D$8:$D$400,'Building Detail'!$B354,'Unit Detail'!$Z$8:$Z$400,1)</f>
        <v>0</v>
      </c>
      <c r="P354" s="125">
        <f>SUMIFS('Unit Detail'!$H$8:$H$400,'Unit Detail'!$D$8:$D$400,'Building Detail'!$B354,'Unit Detail'!$Z$8:$Z$400,3)</f>
        <v>0</v>
      </c>
      <c r="Q354" s="180">
        <f>SUMIFS('Unit Detail'!$H$8:$H$400,'Unit Detail'!$D$8:$D$400,'Building Detail'!$B354,'Unit Detail'!$Z$8:$Z$400,2)</f>
        <v>0</v>
      </c>
      <c r="R354" s="185">
        <f>SUMIF('Unit Detail'!$D$8:$D$400,$B354,'Unit Detail'!$H$8:$H$400)</f>
        <v>0</v>
      </c>
      <c r="S354" s="184">
        <f t="shared" si="33"/>
        <v>0</v>
      </c>
      <c r="T354" s="159" t="str">
        <f t="shared" si="37"/>
        <v/>
      </c>
      <c r="U354" s="162">
        <f>COUNTIFS('Unit Detail'!$Z$8:$Z$400,"1",'Unit Detail'!$D$8:$D$400,'Building Detail'!$B354)</f>
        <v>0</v>
      </c>
      <c r="V354" s="163">
        <f>COUNTIFS('Unit Detail'!$Z$8:$Z$400,"3",'Unit Detail'!$D$8:$D$400,'Building Detail'!$B354)</f>
        <v>0</v>
      </c>
      <c r="W354" s="163">
        <f>COUNTIFS('Unit Detail'!$Z$8:$Z$400,"2",'Unit Detail'!$D$8:$D$400,'Building Detail'!$B354)</f>
        <v>0</v>
      </c>
      <c r="X354" s="176">
        <f t="shared" si="34"/>
        <v>0</v>
      </c>
      <c r="Y354" s="159" t="str">
        <f t="shared" si="36"/>
        <v/>
      </c>
      <c r="Z354" s="338" t="str">
        <f t="shared" si="35"/>
        <v/>
      </c>
      <c r="AB354"/>
      <c r="AC354" s="14"/>
    </row>
    <row r="355" spans="2:29" x14ac:dyDescent="0.25">
      <c r="B355" s="334"/>
      <c r="C355" s="396"/>
      <c r="D355" s="396"/>
      <c r="E355" s="396"/>
      <c r="F355" s="396"/>
      <c r="G355" s="396"/>
      <c r="H355" s="227"/>
      <c r="I355" s="227"/>
      <c r="J355" s="227"/>
      <c r="K355" s="227"/>
      <c r="L355" s="227"/>
      <c r="M355" s="228"/>
      <c r="N355" s="229"/>
      <c r="O355" s="157">
        <f>SUMIFS('Unit Detail'!$H$8:$H$400,'Unit Detail'!$D$8:$D$400,'Building Detail'!$B355,'Unit Detail'!$Z$8:$Z$400,1)</f>
        <v>0</v>
      </c>
      <c r="P355" s="125">
        <f>SUMIFS('Unit Detail'!$H$8:$H$400,'Unit Detail'!$D$8:$D$400,'Building Detail'!$B355,'Unit Detail'!$Z$8:$Z$400,3)</f>
        <v>0</v>
      </c>
      <c r="Q355" s="180">
        <f>SUMIFS('Unit Detail'!$H$8:$H$400,'Unit Detail'!$D$8:$D$400,'Building Detail'!$B355,'Unit Detail'!$Z$8:$Z$400,2)</f>
        <v>0</v>
      </c>
      <c r="R355" s="185">
        <f>SUMIF('Unit Detail'!$D$8:$D$400,$B355,'Unit Detail'!$H$8:$H$400)</f>
        <v>0</v>
      </c>
      <c r="S355" s="184">
        <f t="shared" si="33"/>
        <v>0</v>
      </c>
      <c r="T355" s="159" t="str">
        <f t="shared" si="37"/>
        <v/>
      </c>
      <c r="U355" s="162">
        <f>COUNTIFS('Unit Detail'!$Z$8:$Z$400,"1",'Unit Detail'!$D$8:$D$400,'Building Detail'!$B355)</f>
        <v>0</v>
      </c>
      <c r="V355" s="163">
        <f>COUNTIFS('Unit Detail'!$Z$8:$Z$400,"3",'Unit Detail'!$D$8:$D$400,'Building Detail'!$B355)</f>
        <v>0</v>
      </c>
      <c r="W355" s="163">
        <f>COUNTIFS('Unit Detail'!$Z$8:$Z$400,"2",'Unit Detail'!$D$8:$D$400,'Building Detail'!$B355)</f>
        <v>0</v>
      </c>
      <c r="X355" s="176">
        <f t="shared" si="34"/>
        <v>0</v>
      </c>
      <c r="Y355" s="159" t="str">
        <f t="shared" si="36"/>
        <v/>
      </c>
      <c r="Z355" s="338" t="str">
        <f t="shared" si="35"/>
        <v/>
      </c>
      <c r="AB355"/>
      <c r="AC355" s="14"/>
    </row>
    <row r="356" spans="2:29" x14ac:dyDescent="0.25">
      <c r="B356" s="334"/>
      <c r="C356" s="396"/>
      <c r="D356" s="396"/>
      <c r="E356" s="396"/>
      <c r="F356" s="396"/>
      <c r="G356" s="396"/>
      <c r="H356" s="227"/>
      <c r="I356" s="227"/>
      <c r="J356" s="227"/>
      <c r="K356" s="227"/>
      <c r="L356" s="227"/>
      <c r="M356" s="228"/>
      <c r="N356" s="229"/>
      <c r="O356" s="157">
        <f>SUMIFS('Unit Detail'!$H$8:$H$400,'Unit Detail'!$D$8:$D$400,'Building Detail'!$B356,'Unit Detail'!$Z$8:$Z$400,1)</f>
        <v>0</v>
      </c>
      <c r="P356" s="125">
        <f>SUMIFS('Unit Detail'!$H$8:$H$400,'Unit Detail'!$D$8:$D$400,'Building Detail'!$B356,'Unit Detail'!$Z$8:$Z$400,3)</f>
        <v>0</v>
      </c>
      <c r="Q356" s="180">
        <f>SUMIFS('Unit Detail'!$H$8:$H$400,'Unit Detail'!$D$8:$D$400,'Building Detail'!$B356,'Unit Detail'!$Z$8:$Z$400,2)</f>
        <v>0</v>
      </c>
      <c r="R356" s="185">
        <f>SUMIF('Unit Detail'!$D$8:$D$400,$B356,'Unit Detail'!$H$8:$H$400)</f>
        <v>0</v>
      </c>
      <c r="S356" s="184">
        <f t="shared" si="33"/>
        <v>0</v>
      </c>
      <c r="T356" s="159" t="str">
        <f t="shared" si="37"/>
        <v/>
      </c>
      <c r="U356" s="162">
        <f>COUNTIFS('Unit Detail'!$Z$8:$Z$400,"1",'Unit Detail'!$D$8:$D$400,'Building Detail'!$B356)</f>
        <v>0</v>
      </c>
      <c r="V356" s="163">
        <f>COUNTIFS('Unit Detail'!$Z$8:$Z$400,"3",'Unit Detail'!$D$8:$D$400,'Building Detail'!$B356)</f>
        <v>0</v>
      </c>
      <c r="W356" s="163">
        <f>COUNTIFS('Unit Detail'!$Z$8:$Z$400,"2",'Unit Detail'!$D$8:$D$400,'Building Detail'!$B356)</f>
        <v>0</v>
      </c>
      <c r="X356" s="176">
        <f t="shared" si="34"/>
        <v>0</v>
      </c>
      <c r="Y356" s="159" t="str">
        <f t="shared" si="36"/>
        <v/>
      </c>
      <c r="Z356" s="338" t="str">
        <f t="shared" si="35"/>
        <v/>
      </c>
      <c r="AB356"/>
      <c r="AC356" s="14"/>
    </row>
    <row r="357" spans="2:29" x14ac:dyDescent="0.25">
      <c r="B357" s="334"/>
      <c r="C357" s="396"/>
      <c r="D357" s="396"/>
      <c r="E357" s="396"/>
      <c r="F357" s="396"/>
      <c r="G357" s="396"/>
      <c r="H357" s="227"/>
      <c r="I357" s="227"/>
      <c r="J357" s="227"/>
      <c r="K357" s="227"/>
      <c r="L357" s="227"/>
      <c r="M357" s="228"/>
      <c r="N357" s="229"/>
      <c r="O357" s="157">
        <f>SUMIFS('Unit Detail'!$H$8:$H$400,'Unit Detail'!$D$8:$D$400,'Building Detail'!$B357,'Unit Detail'!$Z$8:$Z$400,1)</f>
        <v>0</v>
      </c>
      <c r="P357" s="125">
        <f>SUMIFS('Unit Detail'!$H$8:$H$400,'Unit Detail'!$D$8:$D$400,'Building Detail'!$B357,'Unit Detail'!$Z$8:$Z$400,3)</f>
        <v>0</v>
      </c>
      <c r="Q357" s="180">
        <f>SUMIFS('Unit Detail'!$H$8:$H$400,'Unit Detail'!$D$8:$D$400,'Building Detail'!$B357,'Unit Detail'!$Z$8:$Z$400,2)</f>
        <v>0</v>
      </c>
      <c r="R357" s="185">
        <f>SUMIF('Unit Detail'!$D$8:$D$400,$B357,'Unit Detail'!$H$8:$H$400)</f>
        <v>0</v>
      </c>
      <c r="S357" s="184">
        <f t="shared" si="33"/>
        <v>0</v>
      </c>
      <c r="T357" s="159" t="str">
        <f t="shared" si="37"/>
        <v/>
      </c>
      <c r="U357" s="162">
        <f>COUNTIFS('Unit Detail'!$Z$8:$Z$400,"1",'Unit Detail'!$D$8:$D$400,'Building Detail'!$B357)</f>
        <v>0</v>
      </c>
      <c r="V357" s="163">
        <f>COUNTIFS('Unit Detail'!$Z$8:$Z$400,"3",'Unit Detail'!$D$8:$D$400,'Building Detail'!$B357)</f>
        <v>0</v>
      </c>
      <c r="W357" s="163">
        <f>COUNTIFS('Unit Detail'!$Z$8:$Z$400,"2",'Unit Detail'!$D$8:$D$400,'Building Detail'!$B357)</f>
        <v>0</v>
      </c>
      <c r="X357" s="176">
        <f t="shared" si="34"/>
        <v>0</v>
      </c>
      <c r="Y357" s="159" t="str">
        <f t="shared" si="36"/>
        <v/>
      </c>
      <c r="Z357" s="338" t="str">
        <f t="shared" si="35"/>
        <v/>
      </c>
      <c r="AB357"/>
      <c r="AC357" s="14"/>
    </row>
    <row r="358" spans="2:29" x14ac:dyDescent="0.25">
      <c r="B358" s="334"/>
      <c r="C358" s="396"/>
      <c r="D358" s="396"/>
      <c r="E358" s="396"/>
      <c r="F358" s="396"/>
      <c r="G358" s="396"/>
      <c r="H358" s="227"/>
      <c r="I358" s="227"/>
      <c r="J358" s="227"/>
      <c r="K358" s="227"/>
      <c r="L358" s="227"/>
      <c r="M358" s="228"/>
      <c r="N358" s="229"/>
      <c r="O358" s="157">
        <f>SUMIFS('Unit Detail'!$H$8:$H$400,'Unit Detail'!$D$8:$D$400,'Building Detail'!$B358,'Unit Detail'!$Z$8:$Z$400,1)</f>
        <v>0</v>
      </c>
      <c r="P358" s="125">
        <f>SUMIFS('Unit Detail'!$H$8:$H$400,'Unit Detail'!$D$8:$D$400,'Building Detail'!$B358,'Unit Detail'!$Z$8:$Z$400,3)</f>
        <v>0</v>
      </c>
      <c r="Q358" s="180">
        <f>SUMIFS('Unit Detail'!$H$8:$H$400,'Unit Detail'!$D$8:$D$400,'Building Detail'!$B358,'Unit Detail'!$Z$8:$Z$400,2)</f>
        <v>0</v>
      </c>
      <c r="R358" s="185">
        <f>SUMIF('Unit Detail'!$D$8:$D$400,$B358,'Unit Detail'!$H$8:$H$400)</f>
        <v>0</v>
      </c>
      <c r="S358" s="184">
        <f t="shared" si="33"/>
        <v>0</v>
      </c>
      <c r="T358" s="159" t="str">
        <f t="shared" si="37"/>
        <v/>
      </c>
      <c r="U358" s="162">
        <f>COUNTIFS('Unit Detail'!$Z$8:$Z$400,"1",'Unit Detail'!$D$8:$D$400,'Building Detail'!$B358)</f>
        <v>0</v>
      </c>
      <c r="V358" s="163">
        <f>COUNTIFS('Unit Detail'!$Z$8:$Z$400,"3",'Unit Detail'!$D$8:$D$400,'Building Detail'!$B358)</f>
        <v>0</v>
      </c>
      <c r="W358" s="163">
        <f>COUNTIFS('Unit Detail'!$Z$8:$Z$400,"2",'Unit Detail'!$D$8:$D$400,'Building Detail'!$B358)</f>
        <v>0</v>
      </c>
      <c r="X358" s="176">
        <f t="shared" si="34"/>
        <v>0</v>
      </c>
      <c r="Y358" s="159" t="str">
        <f t="shared" si="36"/>
        <v/>
      </c>
      <c r="Z358" s="338" t="str">
        <f t="shared" si="35"/>
        <v/>
      </c>
      <c r="AB358"/>
      <c r="AC358" s="14"/>
    </row>
    <row r="359" spans="2:29" x14ac:dyDescent="0.25">
      <c r="B359" s="334"/>
      <c r="C359" s="396"/>
      <c r="D359" s="396"/>
      <c r="E359" s="396"/>
      <c r="F359" s="396"/>
      <c r="G359" s="396"/>
      <c r="H359" s="227"/>
      <c r="I359" s="227"/>
      <c r="J359" s="227"/>
      <c r="K359" s="227"/>
      <c r="L359" s="227"/>
      <c r="M359" s="228"/>
      <c r="N359" s="229"/>
      <c r="O359" s="157">
        <f>SUMIFS('Unit Detail'!$H$8:$H$400,'Unit Detail'!$D$8:$D$400,'Building Detail'!$B359,'Unit Detail'!$Z$8:$Z$400,1)</f>
        <v>0</v>
      </c>
      <c r="P359" s="125">
        <f>SUMIFS('Unit Detail'!$H$8:$H$400,'Unit Detail'!$D$8:$D$400,'Building Detail'!$B359,'Unit Detail'!$Z$8:$Z$400,3)</f>
        <v>0</v>
      </c>
      <c r="Q359" s="180">
        <f>SUMIFS('Unit Detail'!$H$8:$H$400,'Unit Detail'!$D$8:$D$400,'Building Detail'!$B359,'Unit Detail'!$Z$8:$Z$400,2)</f>
        <v>0</v>
      </c>
      <c r="R359" s="185">
        <f>SUMIF('Unit Detail'!$D$8:$D$400,$B359,'Unit Detail'!$H$8:$H$400)</f>
        <v>0</v>
      </c>
      <c r="S359" s="184">
        <f t="shared" si="33"/>
        <v>0</v>
      </c>
      <c r="T359" s="159" t="str">
        <f t="shared" si="37"/>
        <v/>
      </c>
      <c r="U359" s="162">
        <f>COUNTIFS('Unit Detail'!$Z$8:$Z$400,"1",'Unit Detail'!$D$8:$D$400,'Building Detail'!$B359)</f>
        <v>0</v>
      </c>
      <c r="V359" s="163">
        <f>COUNTIFS('Unit Detail'!$Z$8:$Z$400,"3",'Unit Detail'!$D$8:$D$400,'Building Detail'!$B359)</f>
        <v>0</v>
      </c>
      <c r="W359" s="163">
        <f>COUNTIFS('Unit Detail'!$Z$8:$Z$400,"2",'Unit Detail'!$D$8:$D$400,'Building Detail'!$B359)</f>
        <v>0</v>
      </c>
      <c r="X359" s="176">
        <f t="shared" si="34"/>
        <v>0</v>
      </c>
      <c r="Y359" s="159" t="str">
        <f t="shared" si="36"/>
        <v/>
      </c>
      <c r="Z359" s="338" t="str">
        <f t="shared" si="35"/>
        <v/>
      </c>
      <c r="AB359"/>
      <c r="AC359" s="14"/>
    </row>
    <row r="360" spans="2:29" x14ac:dyDescent="0.25">
      <c r="B360" s="334"/>
      <c r="C360" s="396"/>
      <c r="D360" s="396"/>
      <c r="E360" s="396"/>
      <c r="F360" s="396"/>
      <c r="G360" s="396"/>
      <c r="H360" s="227"/>
      <c r="I360" s="227"/>
      <c r="J360" s="227"/>
      <c r="K360" s="227"/>
      <c r="L360" s="227"/>
      <c r="M360" s="228"/>
      <c r="N360" s="229"/>
      <c r="O360" s="157">
        <f>SUMIFS('Unit Detail'!$H$8:$H$400,'Unit Detail'!$D$8:$D$400,'Building Detail'!$B360,'Unit Detail'!$Z$8:$Z$400,1)</f>
        <v>0</v>
      </c>
      <c r="P360" s="125">
        <f>SUMIFS('Unit Detail'!$H$8:$H$400,'Unit Detail'!$D$8:$D$400,'Building Detail'!$B360,'Unit Detail'!$Z$8:$Z$400,3)</f>
        <v>0</v>
      </c>
      <c r="Q360" s="180">
        <f>SUMIFS('Unit Detail'!$H$8:$H$400,'Unit Detail'!$D$8:$D$400,'Building Detail'!$B360,'Unit Detail'!$Z$8:$Z$400,2)</f>
        <v>0</v>
      </c>
      <c r="R360" s="185">
        <f>SUMIF('Unit Detail'!$D$8:$D$400,$B360,'Unit Detail'!$H$8:$H$400)</f>
        <v>0</v>
      </c>
      <c r="S360" s="184">
        <f t="shared" si="33"/>
        <v>0</v>
      </c>
      <c r="T360" s="159" t="str">
        <f t="shared" si="37"/>
        <v/>
      </c>
      <c r="U360" s="162">
        <f>COUNTIFS('Unit Detail'!$Z$8:$Z$400,"1",'Unit Detail'!$D$8:$D$400,'Building Detail'!$B360)</f>
        <v>0</v>
      </c>
      <c r="V360" s="163">
        <f>COUNTIFS('Unit Detail'!$Z$8:$Z$400,"3",'Unit Detail'!$D$8:$D$400,'Building Detail'!$B360)</f>
        <v>0</v>
      </c>
      <c r="W360" s="163">
        <f>COUNTIFS('Unit Detail'!$Z$8:$Z$400,"2",'Unit Detail'!$D$8:$D$400,'Building Detail'!$B360)</f>
        <v>0</v>
      </c>
      <c r="X360" s="176">
        <f t="shared" si="34"/>
        <v>0</v>
      </c>
      <c r="Y360" s="159" t="str">
        <f t="shared" si="36"/>
        <v/>
      </c>
      <c r="Z360" s="338" t="str">
        <f t="shared" si="35"/>
        <v/>
      </c>
      <c r="AB360"/>
      <c r="AC360" s="14"/>
    </row>
    <row r="361" spans="2:29" x14ac:dyDescent="0.25">
      <c r="B361" s="334"/>
      <c r="C361" s="396"/>
      <c r="D361" s="396"/>
      <c r="E361" s="396"/>
      <c r="F361" s="396"/>
      <c r="G361" s="396"/>
      <c r="H361" s="227"/>
      <c r="I361" s="227"/>
      <c r="J361" s="227"/>
      <c r="K361" s="227"/>
      <c r="L361" s="227"/>
      <c r="M361" s="228"/>
      <c r="N361" s="229"/>
      <c r="O361" s="157">
        <f>SUMIFS('Unit Detail'!$H$8:$H$400,'Unit Detail'!$D$8:$D$400,'Building Detail'!$B361,'Unit Detail'!$Z$8:$Z$400,1)</f>
        <v>0</v>
      </c>
      <c r="P361" s="125">
        <f>SUMIFS('Unit Detail'!$H$8:$H$400,'Unit Detail'!$D$8:$D$400,'Building Detail'!$B361,'Unit Detail'!$Z$8:$Z$400,3)</f>
        <v>0</v>
      </c>
      <c r="Q361" s="180">
        <f>SUMIFS('Unit Detail'!$H$8:$H$400,'Unit Detail'!$D$8:$D$400,'Building Detail'!$B361,'Unit Detail'!$Z$8:$Z$400,2)</f>
        <v>0</v>
      </c>
      <c r="R361" s="185">
        <f>SUMIF('Unit Detail'!$D$8:$D$400,$B361,'Unit Detail'!$H$8:$H$400)</f>
        <v>0</v>
      </c>
      <c r="S361" s="184">
        <f t="shared" si="33"/>
        <v>0</v>
      </c>
      <c r="T361" s="159" t="str">
        <f t="shared" si="37"/>
        <v/>
      </c>
      <c r="U361" s="162">
        <f>COUNTIFS('Unit Detail'!$Z$8:$Z$400,"1",'Unit Detail'!$D$8:$D$400,'Building Detail'!$B361)</f>
        <v>0</v>
      </c>
      <c r="V361" s="163">
        <f>COUNTIFS('Unit Detail'!$Z$8:$Z$400,"3",'Unit Detail'!$D$8:$D$400,'Building Detail'!$B361)</f>
        <v>0</v>
      </c>
      <c r="W361" s="163">
        <f>COUNTIFS('Unit Detail'!$Z$8:$Z$400,"2",'Unit Detail'!$D$8:$D$400,'Building Detail'!$B361)</f>
        <v>0</v>
      </c>
      <c r="X361" s="176">
        <f t="shared" si="34"/>
        <v>0</v>
      </c>
      <c r="Y361" s="159" t="str">
        <f t="shared" si="36"/>
        <v/>
      </c>
      <c r="Z361" s="338" t="str">
        <f t="shared" si="35"/>
        <v/>
      </c>
      <c r="AB361"/>
      <c r="AC361" s="14"/>
    </row>
    <row r="362" spans="2:29" x14ac:dyDescent="0.25">
      <c r="B362" s="334"/>
      <c r="C362" s="396"/>
      <c r="D362" s="396"/>
      <c r="E362" s="396"/>
      <c r="F362" s="396"/>
      <c r="G362" s="396"/>
      <c r="H362" s="227"/>
      <c r="I362" s="227"/>
      <c r="J362" s="227"/>
      <c r="K362" s="227"/>
      <c r="L362" s="227"/>
      <c r="M362" s="228"/>
      <c r="N362" s="229"/>
      <c r="O362" s="157">
        <f>SUMIFS('Unit Detail'!$H$8:$H$400,'Unit Detail'!$D$8:$D$400,'Building Detail'!$B362,'Unit Detail'!$Z$8:$Z$400,1)</f>
        <v>0</v>
      </c>
      <c r="P362" s="125">
        <f>SUMIFS('Unit Detail'!$H$8:$H$400,'Unit Detail'!$D$8:$D$400,'Building Detail'!$B362,'Unit Detail'!$Z$8:$Z$400,3)</f>
        <v>0</v>
      </c>
      <c r="Q362" s="180">
        <f>SUMIFS('Unit Detail'!$H$8:$H$400,'Unit Detail'!$D$8:$D$400,'Building Detail'!$B362,'Unit Detail'!$Z$8:$Z$400,2)</f>
        <v>0</v>
      </c>
      <c r="R362" s="185">
        <f>SUMIF('Unit Detail'!$D$8:$D$400,$B362,'Unit Detail'!$H$8:$H$400)</f>
        <v>0</v>
      </c>
      <c r="S362" s="184">
        <f t="shared" si="33"/>
        <v>0</v>
      </c>
      <c r="T362" s="159" t="str">
        <f t="shared" si="37"/>
        <v/>
      </c>
      <c r="U362" s="162">
        <f>COUNTIFS('Unit Detail'!$Z$8:$Z$400,"1",'Unit Detail'!$D$8:$D$400,'Building Detail'!$B362)</f>
        <v>0</v>
      </c>
      <c r="V362" s="163">
        <f>COUNTIFS('Unit Detail'!$Z$8:$Z$400,"3",'Unit Detail'!$D$8:$D$400,'Building Detail'!$B362)</f>
        <v>0</v>
      </c>
      <c r="W362" s="163">
        <f>COUNTIFS('Unit Detail'!$Z$8:$Z$400,"2",'Unit Detail'!$D$8:$D$400,'Building Detail'!$B362)</f>
        <v>0</v>
      </c>
      <c r="X362" s="176">
        <f t="shared" si="34"/>
        <v>0</v>
      </c>
      <c r="Y362" s="159" t="str">
        <f t="shared" si="36"/>
        <v/>
      </c>
      <c r="Z362" s="338" t="str">
        <f t="shared" si="35"/>
        <v/>
      </c>
      <c r="AB362"/>
      <c r="AC362" s="14"/>
    </row>
    <row r="363" spans="2:29" x14ac:dyDescent="0.25">
      <c r="B363" s="334"/>
      <c r="C363" s="396"/>
      <c r="D363" s="396"/>
      <c r="E363" s="396"/>
      <c r="F363" s="396"/>
      <c r="G363" s="396"/>
      <c r="H363" s="227"/>
      <c r="I363" s="227"/>
      <c r="J363" s="227"/>
      <c r="K363" s="227"/>
      <c r="L363" s="227"/>
      <c r="M363" s="228"/>
      <c r="N363" s="229"/>
      <c r="O363" s="157">
        <f>SUMIFS('Unit Detail'!$H$8:$H$400,'Unit Detail'!$D$8:$D$400,'Building Detail'!$B363,'Unit Detail'!$Z$8:$Z$400,1)</f>
        <v>0</v>
      </c>
      <c r="P363" s="125">
        <f>SUMIFS('Unit Detail'!$H$8:$H$400,'Unit Detail'!$D$8:$D$400,'Building Detail'!$B363,'Unit Detail'!$Z$8:$Z$400,3)</f>
        <v>0</v>
      </c>
      <c r="Q363" s="180">
        <f>SUMIFS('Unit Detail'!$H$8:$H$400,'Unit Detail'!$D$8:$D$400,'Building Detail'!$B363,'Unit Detail'!$Z$8:$Z$400,2)</f>
        <v>0</v>
      </c>
      <c r="R363" s="185">
        <f>SUMIF('Unit Detail'!$D$8:$D$400,$B363,'Unit Detail'!$H$8:$H$400)</f>
        <v>0</v>
      </c>
      <c r="S363" s="184">
        <f t="shared" si="33"/>
        <v>0</v>
      </c>
      <c r="T363" s="159" t="str">
        <f t="shared" si="37"/>
        <v/>
      </c>
      <c r="U363" s="162">
        <f>COUNTIFS('Unit Detail'!$Z$8:$Z$400,"1",'Unit Detail'!$D$8:$D$400,'Building Detail'!$B363)</f>
        <v>0</v>
      </c>
      <c r="V363" s="163">
        <f>COUNTIFS('Unit Detail'!$Z$8:$Z$400,"3",'Unit Detail'!$D$8:$D$400,'Building Detail'!$B363)</f>
        <v>0</v>
      </c>
      <c r="W363" s="163">
        <f>COUNTIFS('Unit Detail'!$Z$8:$Z$400,"2",'Unit Detail'!$D$8:$D$400,'Building Detail'!$B363)</f>
        <v>0</v>
      </c>
      <c r="X363" s="176">
        <f t="shared" si="34"/>
        <v>0</v>
      </c>
      <c r="Y363" s="159" t="str">
        <f t="shared" si="36"/>
        <v/>
      </c>
      <c r="Z363" s="338" t="str">
        <f t="shared" si="35"/>
        <v/>
      </c>
      <c r="AB363"/>
      <c r="AC363" s="14"/>
    </row>
    <row r="364" spans="2:29" x14ac:dyDescent="0.25">
      <c r="B364" s="334"/>
      <c r="C364" s="396"/>
      <c r="D364" s="396"/>
      <c r="E364" s="396"/>
      <c r="F364" s="396"/>
      <c r="G364" s="396"/>
      <c r="H364" s="227"/>
      <c r="I364" s="227"/>
      <c r="J364" s="227"/>
      <c r="K364" s="227"/>
      <c r="L364" s="227"/>
      <c r="M364" s="228"/>
      <c r="N364" s="229"/>
      <c r="O364" s="157">
        <f>SUMIFS('Unit Detail'!$H$8:$H$400,'Unit Detail'!$D$8:$D$400,'Building Detail'!$B364,'Unit Detail'!$Z$8:$Z$400,1)</f>
        <v>0</v>
      </c>
      <c r="P364" s="125">
        <f>SUMIFS('Unit Detail'!$H$8:$H$400,'Unit Detail'!$D$8:$D$400,'Building Detail'!$B364,'Unit Detail'!$Z$8:$Z$400,3)</f>
        <v>0</v>
      </c>
      <c r="Q364" s="180">
        <f>SUMIFS('Unit Detail'!$H$8:$H$400,'Unit Detail'!$D$8:$D$400,'Building Detail'!$B364,'Unit Detail'!$Z$8:$Z$400,2)</f>
        <v>0</v>
      </c>
      <c r="R364" s="185">
        <f>SUMIF('Unit Detail'!$D$8:$D$400,$B364,'Unit Detail'!$H$8:$H$400)</f>
        <v>0</v>
      </c>
      <c r="S364" s="184">
        <f t="shared" si="33"/>
        <v>0</v>
      </c>
      <c r="T364" s="159" t="str">
        <f t="shared" si="37"/>
        <v/>
      </c>
      <c r="U364" s="162">
        <f>COUNTIFS('Unit Detail'!$Z$8:$Z$400,"1",'Unit Detail'!$D$8:$D$400,'Building Detail'!$B364)</f>
        <v>0</v>
      </c>
      <c r="V364" s="163">
        <f>COUNTIFS('Unit Detail'!$Z$8:$Z$400,"3",'Unit Detail'!$D$8:$D$400,'Building Detail'!$B364)</f>
        <v>0</v>
      </c>
      <c r="W364" s="163">
        <f>COUNTIFS('Unit Detail'!$Z$8:$Z$400,"2",'Unit Detail'!$D$8:$D$400,'Building Detail'!$B364)</f>
        <v>0</v>
      </c>
      <c r="X364" s="176">
        <f t="shared" si="34"/>
        <v>0</v>
      </c>
      <c r="Y364" s="159" t="str">
        <f t="shared" si="36"/>
        <v/>
      </c>
      <c r="Z364" s="338" t="str">
        <f t="shared" si="35"/>
        <v/>
      </c>
      <c r="AB364"/>
      <c r="AC364" s="14"/>
    </row>
    <row r="365" spans="2:29" x14ac:dyDescent="0.25">
      <c r="B365" s="334"/>
      <c r="C365" s="396"/>
      <c r="D365" s="396"/>
      <c r="E365" s="396"/>
      <c r="F365" s="396"/>
      <c r="G365" s="396"/>
      <c r="H365" s="227"/>
      <c r="I365" s="227"/>
      <c r="J365" s="227"/>
      <c r="K365" s="227"/>
      <c r="L365" s="227"/>
      <c r="M365" s="228"/>
      <c r="N365" s="229"/>
      <c r="O365" s="157">
        <f>SUMIFS('Unit Detail'!$H$8:$H$400,'Unit Detail'!$D$8:$D$400,'Building Detail'!$B365,'Unit Detail'!$Z$8:$Z$400,1)</f>
        <v>0</v>
      </c>
      <c r="P365" s="125">
        <f>SUMIFS('Unit Detail'!$H$8:$H$400,'Unit Detail'!$D$8:$D$400,'Building Detail'!$B365,'Unit Detail'!$Z$8:$Z$400,3)</f>
        <v>0</v>
      </c>
      <c r="Q365" s="180">
        <f>SUMIFS('Unit Detail'!$H$8:$H$400,'Unit Detail'!$D$8:$D$400,'Building Detail'!$B365,'Unit Detail'!$Z$8:$Z$400,2)</f>
        <v>0</v>
      </c>
      <c r="R365" s="185">
        <f>SUMIF('Unit Detail'!$D$8:$D$400,$B365,'Unit Detail'!$H$8:$H$400)</f>
        <v>0</v>
      </c>
      <c r="S365" s="184">
        <f t="shared" si="33"/>
        <v>0</v>
      </c>
      <c r="T365" s="159" t="str">
        <f t="shared" si="37"/>
        <v/>
      </c>
      <c r="U365" s="162">
        <f>COUNTIFS('Unit Detail'!$Z$8:$Z$400,"1",'Unit Detail'!$D$8:$D$400,'Building Detail'!$B365)</f>
        <v>0</v>
      </c>
      <c r="V365" s="163">
        <f>COUNTIFS('Unit Detail'!$Z$8:$Z$400,"3",'Unit Detail'!$D$8:$D$400,'Building Detail'!$B365)</f>
        <v>0</v>
      </c>
      <c r="W365" s="163">
        <f>COUNTIFS('Unit Detail'!$Z$8:$Z$400,"2",'Unit Detail'!$D$8:$D$400,'Building Detail'!$B365)</f>
        <v>0</v>
      </c>
      <c r="X365" s="176">
        <f t="shared" si="34"/>
        <v>0</v>
      </c>
      <c r="Y365" s="159" t="str">
        <f t="shared" si="36"/>
        <v/>
      </c>
      <c r="Z365" s="338" t="str">
        <f t="shared" si="35"/>
        <v/>
      </c>
      <c r="AB365"/>
      <c r="AC365" s="14"/>
    </row>
    <row r="366" spans="2:29" x14ac:dyDescent="0.25">
      <c r="B366" s="334"/>
      <c r="C366" s="396"/>
      <c r="D366" s="396"/>
      <c r="E366" s="396"/>
      <c r="F366" s="396"/>
      <c r="G366" s="396"/>
      <c r="H366" s="227"/>
      <c r="I366" s="227"/>
      <c r="J366" s="227"/>
      <c r="K366" s="227"/>
      <c r="L366" s="227"/>
      <c r="M366" s="228"/>
      <c r="N366" s="229"/>
      <c r="O366" s="157">
        <f>SUMIFS('Unit Detail'!$H$8:$H$400,'Unit Detail'!$D$8:$D$400,'Building Detail'!$B366,'Unit Detail'!$Z$8:$Z$400,1)</f>
        <v>0</v>
      </c>
      <c r="P366" s="125">
        <f>SUMIFS('Unit Detail'!$H$8:$H$400,'Unit Detail'!$D$8:$D$400,'Building Detail'!$B366,'Unit Detail'!$Z$8:$Z$400,3)</f>
        <v>0</v>
      </c>
      <c r="Q366" s="180">
        <f>SUMIFS('Unit Detail'!$H$8:$H$400,'Unit Detail'!$D$8:$D$400,'Building Detail'!$B366,'Unit Detail'!$Z$8:$Z$400,2)</f>
        <v>0</v>
      </c>
      <c r="R366" s="185">
        <f>SUMIF('Unit Detail'!$D$8:$D$400,$B366,'Unit Detail'!$H$8:$H$400)</f>
        <v>0</v>
      </c>
      <c r="S366" s="184">
        <f t="shared" si="33"/>
        <v>0</v>
      </c>
      <c r="T366" s="159" t="str">
        <f t="shared" si="37"/>
        <v/>
      </c>
      <c r="U366" s="162">
        <f>COUNTIFS('Unit Detail'!$Z$8:$Z$400,"1",'Unit Detail'!$D$8:$D$400,'Building Detail'!$B366)</f>
        <v>0</v>
      </c>
      <c r="V366" s="163">
        <f>COUNTIFS('Unit Detail'!$Z$8:$Z$400,"3",'Unit Detail'!$D$8:$D$400,'Building Detail'!$B366)</f>
        <v>0</v>
      </c>
      <c r="W366" s="163">
        <f>COUNTIFS('Unit Detail'!$Z$8:$Z$400,"2",'Unit Detail'!$D$8:$D$400,'Building Detail'!$B366)</f>
        <v>0</v>
      </c>
      <c r="X366" s="176">
        <f t="shared" si="34"/>
        <v>0</v>
      </c>
      <c r="Y366" s="159" t="str">
        <f t="shared" si="36"/>
        <v/>
      </c>
      <c r="Z366" s="338" t="str">
        <f t="shared" si="35"/>
        <v/>
      </c>
      <c r="AB366"/>
      <c r="AC366" s="14"/>
    </row>
    <row r="367" spans="2:29" x14ac:dyDescent="0.25">
      <c r="B367" s="334"/>
      <c r="C367" s="396"/>
      <c r="D367" s="396"/>
      <c r="E367" s="396"/>
      <c r="F367" s="396"/>
      <c r="G367" s="396"/>
      <c r="H367" s="227"/>
      <c r="I367" s="227"/>
      <c r="J367" s="227"/>
      <c r="K367" s="227"/>
      <c r="L367" s="227"/>
      <c r="M367" s="228"/>
      <c r="N367" s="229"/>
      <c r="O367" s="157">
        <f>SUMIFS('Unit Detail'!$H$8:$H$400,'Unit Detail'!$D$8:$D$400,'Building Detail'!$B367,'Unit Detail'!$Z$8:$Z$400,1)</f>
        <v>0</v>
      </c>
      <c r="P367" s="125">
        <f>SUMIFS('Unit Detail'!$H$8:$H$400,'Unit Detail'!$D$8:$D$400,'Building Detail'!$B367,'Unit Detail'!$Z$8:$Z$400,3)</f>
        <v>0</v>
      </c>
      <c r="Q367" s="180">
        <f>SUMIFS('Unit Detail'!$H$8:$H$400,'Unit Detail'!$D$8:$D$400,'Building Detail'!$B367,'Unit Detail'!$Z$8:$Z$400,2)</f>
        <v>0</v>
      </c>
      <c r="R367" s="185">
        <f>SUMIF('Unit Detail'!$D$8:$D$400,$B367,'Unit Detail'!$H$8:$H$400)</f>
        <v>0</v>
      </c>
      <c r="S367" s="184">
        <f t="shared" si="33"/>
        <v>0</v>
      </c>
      <c r="T367" s="159" t="str">
        <f t="shared" si="37"/>
        <v/>
      </c>
      <c r="U367" s="162">
        <f>COUNTIFS('Unit Detail'!$Z$8:$Z$400,"1",'Unit Detail'!$D$8:$D$400,'Building Detail'!$B367)</f>
        <v>0</v>
      </c>
      <c r="V367" s="163">
        <f>COUNTIFS('Unit Detail'!$Z$8:$Z$400,"3",'Unit Detail'!$D$8:$D$400,'Building Detail'!$B367)</f>
        <v>0</v>
      </c>
      <c r="W367" s="163">
        <f>COUNTIFS('Unit Detail'!$Z$8:$Z$400,"2",'Unit Detail'!$D$8:$D$400,'Building Detail'!$B367)</f>
        <v>0</v>
      </c>
      <c r="X367" s="176">
        <f t="shared" si="34"/>
        <v>0</v>
      </c>
      <c r="Y367" s="159" t="str">
        <f t="shared" si="36"/>
        <v/>
      </c>
      <c r="Z367" s="338" t="str">
        <f t="shared" si="35"/>
        <v/>
      </c>
      <c r="AB367"/>
      <c r="AC367" s="14"/>
    </row>
    <row r="368" spans="2:29" x14ac:dyDescent="0.25">
      <c r="B368" s="334"/>
      <c r="C368" s="396"/>
      <c r="D368" s="396"/>
      <c r="E368" s="396"/>
      <c r="F368" s="396"/>
      <c r="G368" s="396"/>
      <c r="H368" s="227"/>
      <c r="I368" s="227"/>
      <c r="J368" s="227"/>
      <c r="K368" s="227"/>
      <c r="L368" s="227"/>
      <c r="M368" s="228"/>
      <c r="N368" s="229"/>
      <c r="O368" s="157">
        <f>SUMIFS('Unit Detail'!$H$8:$H$400,'Unit Detail'!$D$8:$D$400,'Building Detail'!$B368,'Unit Detail'!$Z$8:$Z$400,1)</f>
        <v>0</v>
      </c>
      <c r="P368" s="125">
        <f>SUMIFS('Unit Detail'!$H$8:$H$400,'Unit Detail'!$D$8:$D$400,'Building Detail'!$B368,'Unit Detail'!$Z$8:$Z$400,3)</f>
        <v>0</v>
      </c>
      <c r="Q368" s="180">
        <f>SUMIFS('Unit Detail'!$H$8:$H$400,'Unit Detail'!$D$8:$D$400,'Building Detail'!$B368,'Unit Detail'!$Z$8:$Z$400,2)</f>
        <v>0</v>
      </c>
      <c r="R368" s="185">
        <f>SUMIF('Unit Detail'!$D$8:$D$400,$B368,'Unit Detail'!$H$8:$H$400)</f>
        <v>0</v>
      </c>
      <c r="S368" s="184">
        <f t="shared" si="33"/>
        <v>0</v>
      </c>
      <c r="T368" s="159" t="str">
        <f t="shared" si="37"/>
        <v/>
      </c>
      <c r="U368" s="162">
        <f>COUNTIFS('Unit Detail'!$Z$8:$Z$400,"1",'Unit Detail'!$D$8:$D$400,'Building Detail'!$B368)</f>
        <v>0</v>
      </c>
      <c r="V368" s="163">
        <f>COUNTIFS('Unit Detail'!$Z$8:$Z$400,"3",'Unit Detail'!$D$8:$D$400,'Building Detail'!$B368)</f>
        <v>0</v>
      </c>
      <c r="W368" s="163">
        <f>COUNTIFS('Unit Detail'!$Z$8:$Z$400,"2",'Unit Detail'!$D$8:$D$400,'Building Detail'!$B368)</f>
        <v>0</v>
      </c>
      <c r="X368" s="176">
        <f t="shared" si="34"/>
        <v>0</v>
      </c>
      <c r="Y368" s="159" t="str">
        <f t="shared" si="36"/>
        <v/>
      </c>
      <c r="Z368" s="338" t="str">
        <f t="shared" si="35"/>
        <v/>
      </c>
      <c r="AB368"/>
      <c r="AC368" s="14"/>
    </row>
    <row r="369" spans="2:29" x14ac:dyDescent="0.25">
      <c r="B369" s="334"/>
      <c r="C369" s="396"/>
      <c r="D369" s="396"/>
      <c r="E369" s="396"/>
      <c r="F369" s="396"/>
      <c r="G369" s="396"/>
      <c r="H369" s="227"/>
      <c r="I369" s="227"/>
      <c r="J369" s="227"/>
      <c r="K369" s="227"/>
      <c r="L369" s="227"/>
      <c r="M369" s="228"/>
      <c r="N369" s="229"/>
      <c r="O369" s="157">
        <f>SUMIFS('Unit Detail'!$H$8:$H$400,'Unit Detail'!$D$8:$D$400,'Building Detail'!$B369,'Unit Detail'!$Z$8:$Z$400,1)</f>
        <v>0</v>
      </c>
      <c r="P369" s="125">
        <f>SUMIFS('Unit Detail'!$H$8:$H$400,'Unit Detail'!$D$8:$D$400,'Building Detail'!$B369,'Unit Detail'!$Z$8:$Z$400,3)</f>
        <v>0</v>
      </c>
      <c r="Q369" s="180">
        <f>SUMIFS('Unit Detail'!$H$8:$H$400,'Unit Detail'!$D$8:$D$400,'Building Detail'!$B369,'Unit Detail'!$Z$8:$Z$400,2)</f>
        <v>0</v>
      </c>
      <c r="R369" s="185">
        <f>SUMIF('Unit Detail'!$D$8:$D$400,$B369,'Unit Detail'!$H$8:$H$400)</f>
        <v>0</v>
      </c>
      <c r="S369" s="184">
        <f t="shared" si="33"/>
        <v>0</v>
      </c>
      <c r="T369" s="159" t="str">
        <f t="shared" si="37"/>
        <v/>
      </c>
      <c r="U369" s="162">
        <f>COUNTIFS('Unit Detail'!$Z$8:$Z$400,"1",'Unit Detail'!$D$8:$D$400,'Building Detail'!$B369)</f>
        <v>0</v>
      </c>
      <c r="V369" s="163">
        <f>COUNTIFS('Unit Detail'!$Z$8:$Z$400,"3",'Unit Detail'!$D$8:$D$400,'Building Detail'!$B369)</f>
        <v>0</v>
      </c>
      <c r="W369" s="163">
        <f>COUNTIFS('Unit Detail'!$Z$8:$Z$400,"2",'Unit Detail'!$D$8:$D$400,'Building Detail'!$B369)</f>
        <v>0</v>
      </c>
      <c r="X369" s="176">
        <f t="shared" si="34"/>
        <v>0</v>
      </c>
      <c r="Y369" s="159" t="str">
        <f t="shared" si="36"/>
        <v/>
      </c>
      <c r="Z369" s="338" t="str">
        <f t="shared" si="35"/>
        <v/>
      </c>
      <c r="AB369"/>
      <c r="AC369" s="14"/>
    </row>
    <row r="370" spans="2:29" x14ac:dyDescent="0.25">
      <c r="B370" s="334"/>
      <c r="C370" s="396"/>
      <c r="D370" s="396"/>
      <c r="E370" s="396"/>
      <c r="F370" s="396"/>
      <c r="G370" s="396"/>
      <c r="H370" s="227"/>
      <c r="I370" s="227"/>
      <c r="J370" s="227"/>
      <c r="K370" s="227"/>
      <c r="L370" s="227"/>
      <c r="M370" s="228"/>
      <c r="N370" s="229"/>
      <c r="O370" s="157">
        <f>SUMIFS('Unit Detail'!$H$8:$H$400,'Unit Detail'!$D$8:$D$400,'Building Detail'!$B370,'Unit Detail'!$Z$8:$Z$400,1)</f>
        <v>0</v>
      </c>
      <c r="P370" s="125">
        <f>SUMIFS('Unit Detail'!$H$8:$H$400,'Unit Detail'!$D$8:$D$400,'Building Detail'!$B370,'Unit Detail'!$Z$8:$Z$400,3)</f>
        <v>0</v>
      </c>
      <c r="Q370" s="180">
        <f>SUMIFS('Unit Detail'!$H$8:$H$400,'Unit Detail'!$D$8:$D$400,'Building Detail'!$B370,'Unit Detail'!$Z$8:$Z$400,2)</f>
        <v>0</v>
      </c>
      <c r="R370" s="185">
        <f>SUMIF('Unit Detail'!$D$8:$D$400,$B370,'Unit Detail'!$H$8:$H$400)</f>
        <v>0</v>
      </c>
      <c r="S370" s="184">
        <f t="shared" si="33"/>
        <v>0</v>
      </c>
      <c r="T370" s="159" t="str">
        <f t="shared" si="37"/>
        <v/>
      </c>
      <c r="U370" s="162">
        <f>COUNTIFS('Unit Detail'!$Z$8:$Z$400,"1",'Unit Detail'!$D$8:$D$400,'Building Detail'!$B370)</f>
        <v>0</v>
      </c>
      <c r="V370" s="163">
        <f>COUNTIFS('Unit Detail'!$Z$8:$Z$400,"3",'Unit Detail'!$D$8:$D$400,'Building Detail'!$B370)</f>
        <v>0</v>
      </c>
      <c r="W370" s="163">
        <f>COUNTIFS('Unit Detail'!$Z$8:$Z$400,"2",'Unit Detail'!$D$8:$D$400,'Building Detail'!$B370)</f>
        <v>0</v>
      </c>
      <c r="X370" s="176">
        <f t="shared" si="34"/>
        <v>0</v>
      </c>
      <c r="Y370" s="159" t="str">
        <f t="shared" si="36"/>
        <v/>
      </c>
      <c r="Z370" s="338" t="str">
        <f t="shared" si="35"/>
        <v/>
      </c>
      <c r="AB370"/>
      <c r="AC370" s="14"/>
    </row>
    <row r="371" spans="2:29" x14ac:dyDescent="0.25">
      <c r="B371" s="334"/>
      <c r="C371" s="396"/>
      <c r="D371" s="396"/>
      <c r="E371" s="396"/>
      <c r="F371" s="396"/>
      <c r="G371" s="396"/>
      <c r="H371" s="227"/>
      <c r="I371" s="227"/>
      <c r="J371" s="227"/>
      <c r="K371" s="227"/>
      <c r="L371" s="227"/>
      <c r="M371" s="228"/>
      <c r="N371" s="229"/>
      <c r="O371" s="157">
        <f>SUMIFS('Unit Detail'!$H$8:$H$400,'Unit Detail'!$D$8:$D$400,'Building Detail'!$B371,'Unit Detail'!$Z$8:$Z$400,1)</f>
        <v>0</v>
      </c>
      <c r="P371" s="125">
        <f>SUMIFS('Unit Detail'!$H$8:$H$400,'Unit Detail'!$D$8:$D$400,'Building Detail'!$B371,'Unit Detail'!$Z$8:$Z$400,3)</f>
        <v>0</v>
      </c>
      <c r="Q371" s="180">
        <f>SUMIFS('Unit Detail'!$H$8:$H$400,'Unit Detail'!$D$8:$D$400,'Building Detail'!$B371,'Unit Detail'!$Z$8:$Z$400,2)</f>
        <v>0</v>
      </c>
      <c r="R371" s="185">
        <f>SUMIF('Unit Detail'!$D$8:$D$400,$B371,'Unit Detail'!$H$8:$H$400)</f>
        <v>0</v>
      </c>
      <c r="S371" s="184">
        <f t="shared" si="33"/>
        <v>0</v>
      </c>
      <c r="T371" s="159" t="str">
        <f t="shared" si="37"/>
        <v/>
      </c>
      <c r="U371" s="162">
        <f>COUNTIFS('Unit Detail'!$Z$8:$Z$400,"1",'Unit Detail'!$D$8:$D$400,'Building Detail'!$B371)</f>
        <v>0</v>
      </c>
      <c r="V371" s="163">
        <f>COUNTIFS('Unit Detail'!$Z$8:$Z$400,"3",'Unit Detail'!$D$8:$D$400,'Building Detail'!$B371)</f>
        <v>0</v>
      </c>
      <c r="W371" s="163">
        <f>COUNTIFS('Unit Detail'!$Z$8:$Z$400,"2",'Unit Detail'!$D$8:$D$400,'Building Detail'!$B371)</f>
        <v>0</v>
      </c>
      <c r="X371" s="176">
        <f t="shared" si="34"/>
        <v>0</v>
      </c>
      <c r="Y371" s="159" t="str">
        <f t="shared" si="36"/>
        <v/>
      </c>
      <c r="Z371" s="338" t="str">
        <f t="shared" si="35"/>
        <v/>
      </c>
      <c r="AB371"/>
      <c r="AC371" s="14"/>
    </row>
    <row r="372" spans="2:29" x14ac:dyDescent="0.25">
      <c r="B372" s="334"/>
      <c r="C372" s="396"/>
      <c r="D372" s="396"/>
      <c r="E372" s="396"/>
      <c r="F372" s="396"/>
      <c r="G372" s="396"/>
      <c r="H372" s="227"/>
      <c r="I372" s="227"/>
      <c r="J372" s="227"/>
      <c r="K372" s="227"/>
      <c r="L372" s="227"/>
      <c r="M372" s="228"/>
      <c r="N372" s="229"/>
      <c r="O372" s="157">
        <f>SUMIFS('Unit Detail'!$H$8:$H$400,'Unit Detail'!$D$8:$D$400,'Building Detail'!$B372,'Unit Detail'!$Z$8:$Z$400,1)</f>
        <v>0</v>
      </c>
      <c r="P372" s="125">
        <f>SUMIFS('Unit Detail'!$H$8:$H$400,'Unit Detail'!$D$8:$D$400,'Building Detail'!$B372,'Unit Detail'!$Z$8:$Z$400,3)</f>
        <v>0</v>
      </c>
      <c r="Q372" s="180">
        <f>SUMIFS('Unit Detail'!$H$8:$H$400,'Unit Detail'!$D$8:$D$400,'Building Detail'!$B372,'Unit Detail'!$Z$8:$Z$400,2)</f>
        <v>0</v>
      </c>
      <c r="R372" s="185">
        <f>SUMIF('Unit Detail'!$D$8:$D$400,$B372,'Unit Detail'!$H$8:$H$400)</f>
        <v>0</v>
      </c>
      <c r="S372" s="184">
        <f t="shared" si="33"/>
        <v>0</v>
      </c>
      <c r="T372" s="159" t="str">
        <f t="shared" si="37"/>
        <v/>
      </c>
      <c r="U372" s="162">
        <f>COUNTIFS('Unit Detail'!$Z$8:$Z$400,"1",'Unit Detail'!$D$8:$D$400,'Building Detail'!$B372)</f>
        <v>0</v>
      </c>
      <c r="V372" s="163">
        <f>COUNTIFS('Unit Detail'!$Z$8:$Z$400,"3",'Unit Detail'!$D$8:$D$400,'Building Detail'!$B372)</f>
        <v>0</v>
      </c>
      <c r="W372" s="163">
        <f>COUNTIFS('Unit Detail'!$Z$8:$Z$400,"2",'Unit Detail'!$D$8:$D$400,'Building Detail'!$B372)</f>
        <v>0</v>
      </c>
      <c r="X372" s="176">
        <f t="shared" si="34"/>
        <v>0</v>
      </c>
      <c r="Y372" s="159" t="str">
        <f t="shared" si="36"/>
        <v/>
      </c>
      <c r="Z372" s="338" t="str">
        <f t="shared" si="35"/>
        <v/>
      </c>
      <c r="AB372"/>
      <c r="AC372" s="14"/>
    </row>
    <row r="373" spans="2:29" x14ac:dyDescent="0.25">
      <c r="B373" s="334"/>
      <c r="C373" s="396"/>
      <c r="D373" s="396"/>
      <c r="E373" s="396"/>
      <c r="F373" s="396"/>
      <c r="G373" s="396"/>
      <c r="H373" s="227"/>
      <c r="I373" s="227"/>
      <c r="J373" s="227"/>
      <c r="K373" s="227"/>
      <c r="L373" s="227"/>
      <c r="M373" s="228"/>
      <c r="N373" s="229"/>
      <c r="O373" s="157">
        <f>SUMIFS('Unit Detail'!$H$8:$H$400,'Unit Detail'!$D$8:$D$400,'Building Detail'!$B373,'Unit Detail'!$Z$8:$Z$400,1)</f>
        <v>0</v>
      </c>
      <c r="P373" s="125">
        <f>SUMIFS('Unit Detail'!$H$8:$H$400,'Unit Detail'!$D$8:$D$400,'Building Detail'!$B373,'Unit Detail'!$Z$8:$Z$400,3)</f>
        <v>0</v>
      </c>
      <c r="Q373" s="180">
        <f>SUMIFS('Unit Detail'!$H$8:$H$400,'Unit Detail'!$D$8:$D$400,'Building Detail'!$B373,'Unit Detail'!$Z$8:$Z$400,2)</f>
        <v>0</v>
      </c>
      <c r="R373" s="185">
        <f>SUMIF('Unit Detail'!$D$8:$D$400,$B373,'Unit Detail'!$H$8:$H$400)</f>
        <v>0</v>
      </c>
      <c r="S373" s="184">
        <f t="shared" si="33"/>
        <v>0</v>
      </c>
      <c r="T373" s="159" t="str">
        <f t="shared" si="37"/>
        <v/>
      </c>
      <c r="U373" s="162">
        <f>COUNTIFS('Unit Detail'!$Z$8:$Z$400,"1",'Unit Detail'!$D$8:$D$400,'Building Detail'!$B373)</f>
        <v>0</v>
      </c>
      <c r="V373" s="163">
        <f>COUNTIFS('Unit Detail'!$Z$8:$Z$400,"3",'Unit Detail'!$D$8:$D$400,'Building Detail'!$B373)</f>
        <v>0</v>
      </c>
      <c r="W373" s="163">
        <f>COUNTIFS('Unit Detail'!$Z$8:$Z$400,"2",'Unit Detail'!$D$8:$D$400,'Building Detail'!$B373)</f>
        <v>0</v>
      </c>
      <c r="X373" s="176">
        <f t="shared" si="34"/>
        <v>0</v>
      </c>
      <c r="Y373" s="159" t="str">
        <f t="shared" si="36"/>
        <v/>
      </c>
      <c r="Z373" s="338" t="str">
        <f t="shared" si="35"/>
        <v/>
      </c>
      <c r="AB373"/>
      <c r="AC373" s="14"/>
    </row>
    <row r="374" spans="2:29" x14ac:dyDescent="0.25">
      <c r="B374" s="334"/>
      <c r="C374" s="396"/>
      <c r="D374" s="396"/>
      <c r="E374" s="396"/>
      <c r="F374" s="396"/>
      <c r="G374" s="396"/>
      <c r="H374" s="227"/>
      <c r="I374" s="227"/>
      <c r="J374" s="227"/>
      <c r="K374" s="227"/>
      <c r="L374" s="227"/>
      <c r="M374" s="228"/>
      <c r="N374" s="229"/>
      <c r="O374" s="157">
        <f>SUMIFS('Unit Detail'!$H$8:$H$400,'Unit Detail'!$D$8:$D$400,'Building Detail'!$B374,'Unit Detail'!$Z$8:$Z$400,1)</f>
        <v>0</v>
      </c>
      <c r="P374" s="125">
        <f>SUMIFS('Unit Detail'!$H$8:$H$400,'Unit Detail'!$D$8:$D$400,'Building Detail'!$B374,'Unit Detail'!$Z$8:$Z$400,3)</f>
        <v>0</v>
      </c>
      <c r="Q374" s="180">
        <f>SUMIFS('Unit Detail'!$H$8:$H$400,'Unit Detail'!$D$8:$D$400,'Building Detail'!$B374,'Unit Detail'!$Z$8:$Z$400,2)</f>
        <v>0</v>
      </c>
      <c r="R374" s="185">
        <f>SUMIF('Unit Detail'!$D$8:$D$400,$B374,'Unit Detail'!$H$8:$H$400)</f>
        <v>0</v>
      </c>
      <c r="S374" s="184">
        <f t="shared" si="33"/>
        <v>0</v>
      </c>
      <c r="T374" s="159" t="str">
        <f t="shared" si="37"/>
        <v/>
      </c>
      <c r="U374" s="162">
        <f>COUNTIFS('Unit Detail'!$Z$8:$Z$400,"1",'Unit Detail'!$D$8:$D$400,'Building Detail'!$B374)</f>
        <v>0</v>
      </c>
      <c r="V374" s="163">
        <f>COUNTIFS('Unit Detail'!$Z$8:$Z$400,"3",'Unit Detail'!$D$8:$D$400,'Building Detail'!$B374)</f>
        <v>0</v>
      </c>
      <c r="W374" s="163">
        <f>COUNTIFS('Unit Detail'!$Z$8:$Z$400,"2",'Unit Detail'!$D$8:$D$400,'Building Detail'!$B374)</f>
        <v>0</v>
      </c>
      <c r="X374" s="176">
        <f t="shared" si="34"/>
        <v>0</v>
      </c>
      <c r="Y374" s="159" t="str">
        <f t="shared" si="36"/>
        <v/>
      </c>
      <c r="Z374" s="338" t="str">
        <f t="shared" si="35"/>
        <v/>
      </c>
      <c r="AB374"/>
      <c r="AC374" s="14"/>
    </row>
    <row r="375" spans="2:29" x14ac:dyDescent="0.25">
      <c r="B375" s="334"/>
      <c r="C375" s="396"/>
      <c r="D375" s="396"/>
      <c r="E375" s="396"/>
      <c r="F375" s="396"/>
      <c r="G375" s="396"/>
      <c r="H375" s="227"/>
      <c r="I375" s="227"/>
      <c r="J375" s="227"/>
      <c r="K375" s="227"/>
      <c r="L375" s="227"/>
      <c r="M375" s="228"/>
      <c r="N375" s="229"/>
      <c r="O375" s="157">
        <f>SUMIFS('Unit Detail'!$H$8:$H$400,'Unit Detail'!$D$8:$D$400,'Building Detail'!$B375,'Unit Detail'!$Z$8:$Z$400,1)</f>
        <v>0</v>
      </c>
      <c r="P375" s="125">
        <f>SUMIFS('Unit Detail'!$H$8:$H$400,'Unit Detail'!$D$8:$D$400,'Building Detail'!$B375,'Unit Detail'!$Z$8:$Z$400,3)</f>
        <v>0</v>
      </c>
      <c r="Q375" s="180">
        <f>SUMIFS('Unit Detail'!$H$8:$H$400,'Unit Detail'!$D$8:$D$400,'Building Detail'!$B375,'Unit Detail'!$Z$8:$Z$400,2)</f>
        <v>0</v>
      </c>
      <c r="R375" s="185">
        <f>SUMIF('Unit Detail'!$D$8:$D$400,$B375,'Unit Detail'!$H$8:$H$400)</f>
        <v>0</v>
      </c>
      <c r="S375" s="184">
        <f t="shared" si="33"/>
        <v>0</v>
      </c>
      <c r="T375" s="159" t="str">
        <f t="shared" si="37"/>
        <v/>
      </c>
      <c r="U375" s="162">
        <f>COUNTIFS('Unit Detail'!$Z$8:$Z$400,"1",'Unit Detail'!$D$8:$D$400,'Building Detail'!$B375)</f>
        <v>0</v>
      </c>
      <c r="V375" s="163">
        <f>COUNTIFS('Unit Detail'!$Z$8:$Z$400,"3",'Unit Detail'!$D$8:$D$400,'Building Detail'!$B375)</f>
        <v>0</v>
      </c>
      <c r="W375" s="163">
        <f>COUNTIFS('Unit Detail'!$Z$8:$Z$400,"2",'Unit Detail'!$D$8:$D$400,'Building Detail'!$B375)</f>
        <v>0</v>
      </c>
      <c r="X375" s="176">
        <f t="shared" si="34"/>
        <v>0</v>
      </c>
      <c r="Y375" s="159" t="str">
        <f t="shared" si="36"/>
        <v/>
      </c>
      <c r="Z375" s="338" t="str">
        <f t="shared" si="35"/>
        <v/>
      </c>
      <c r="AB375"/>
      <c r="AC375" s="14"/>
    </row>
    <row r="376" spans="2:29" x14ac:dyDescent="0.25">
      <c r="B376" s="334"/>
      <c r="C376" s="396"/>
      <c r="D376" s="396"/>
      <c r="E376" s="396"/>
      <c r="F376" s="396"/>
      <c r="G376" s="396"/>
      <c r="H376" s="227"/>
      <c r="I376" s="227"/>
      <c r="J376" s="227"/>
      <c r="K376" s="227"/>
      <c r="L376" s="227"/>
      <c r="M376" s="228"/>
      <c r="N376" s="229"/>
      <c r="O376" s="157">
        <f>SUMIFS('Unit Detail'!$H$8:$H$400,'Unit Detail'!$D$8:$D$400,'Building Detail'!$B376,'Unit Detail'!$Z$8:$Z$400,1)</f>
        <v>0</v>
      </c>
      <c r="P376" s="125">
        <f>SUMIFS('Unit Detail'!$H$8:$H$400,'Unit Detail'!$D$8:$D$400,'Building Detail'!$B376,'Unit Detail'!$Z$8:$Z$400,3)</f>
        <v>0</v>
      </c>
      <c r="Q376" s="180">
        <f>SUMIFS('Unit Detail'!$H$8:$H$400,'Unit Detail'!$D$8:$D$400,'Building Detail'!$B376,'Unit Detail'!$Z$8:$Z$400,2)</f>
        <v>0</v>
      </c>
      <c r="R376" s="185">
        <f>SUMIF('Unit Detail'!$D$8:$D$400,$B376,'Unit Detail'!$H$8:$H$400)</f>
        <v>0</v>
      </c>
      <c r="S376" s="184">
        <f t="shared" si="33"/>
        <v>0</v>
      </c>
      <c r="T376" s="159" t="str">
        <f t="shared" si="37"/>
        <v/>
      </c>
      <c r="U376" s="162">
        <f>COUNTIFS('Unit Detail'!$Z$8:$Z$400,"1",'Unit Detail'!$D$8:$D$400,'Building Detail'!$B376)</f>
        <v>0</v>
      </c>
      <c r="V376" s="163">
        <f>COUNTIFS('Unit Detail'!$Z$8:$Z$400,"3",'Unit Detail'!$D$8:$D$400,'Building Detail'!$B376)</f>
        <v>0</v>
      </c>
      <c r="W376" s="163">
        <f>COUNTIFS('Unit Detail'!$Z$8:$Z$400,"2",'Unit Detail'!$D$8:$D$400,'Building Detail'!$B376)</f>
        <v>0</v>
      </c>
      <c r="X376" s="176">
        <f t="shared" si="34"/>
        <v>0</v>
      </c>
      <c r="Y376" s="159" t="str">
        <f t="shared" si="36"/>
        <v/>
      </c>
      <c r="Z376" s="338" t="str">
        <f t="shared" si="35"/>
        <v/>
      </c>
      <c r="AB376"/>
      <c r="AC376" s="14"/>
    </row>
    <row r="377" spans="2:29" x14ac:dyDescent="0.25">
      <c r="B377" s="334"/>
      <c r="C377" s="396"/>
      <c r="D377" s="396"/>
      <c r="E377" s="396"/>
      <c r="F377" s="396"/>
      <c r="G377" s="396"/>
      <c r="H377" s="227"/>
      <c r="I377" s="227"/>
      <c r="J377" s="227"/>
      <c r="K377" s="227"/>
      <c r="L377" s="227"/>
      <c r="M377" s="230"/>
      <c r="N377" s="231"/>
      <c r="O377" s="157">
        <f>SUMIFS('Unit Detail'!$H$8:$H$400,'Unit Detail'!$D$8:$D$400,'Building Detail'!$B377,'Unit Detail'!$Z$8:$Z$400,1)</f>
        <v>0</v>
      </c>
      <c r="P377" s="125">
        <f>SUMIFS('Unit Detail'!$H$8:$H$400,'Unit Detail'!$D$8:$D$400,'Building Detail'!$B377,'Unit Detail'!$Z$8:$Z$400,3)</f>
        <v>0</v>
      </c>
      <c r="Q377" s="180">
        <f>SUMIFS('Unit Detail'!$H$8:$H$400,'Unit Detail'!$D$8:$D$400,'Building Detail'!$B377,'Unit Detail'!$Z$8:$Z$400,2)</f>
        <v>0</v>
      </c>
      <c r="R377" s="185">
        <f>SUMIF('Unit Detail'!$D$8:$D$400,$B377,'Unit Detail'!$H$8:$H$400)</f>
        <v>0</v>
      </c>
      <c r="S377" s="184">
        <f t="shared" si="33"/>
        <v>0</v>
      </c>
      <c r="T377" s="159" t="str">
        <f t="shared" si="37"/>
        <v/>
      </c>
      <c r="U377" s="162">
        <f>COUNTIFS('Unit Detail'!$Z$8:$Z$400,"1",'Unit Detail'!$D$8:$D$400,'Building Detail'!$B377)</f>
        <v>0</v>
      </c>
      <c r="V377" s="163">
        <f>COUNTIFS('Unit Detail'!$Z$8:$Z$400,"3",'Unit Detail'!$D$8:$D$400,'Building Detail'!$B377)</f>
        <v>0</v>
      </c>
      <c r="W377" s="163">
        <f>COUNTIFS('Unit Detail'!$Z$8:$Z$400,"2",'Unit Detail'!$D$8:$D$400,'Building Detail'!$B377)</f>
        <v>0</v>
      </c>
      <c r="X377" s="176">
        <f t="shared" si="34"/>
        <v>0</v>
      </c>
      <c r="Y377" s="159" t="str">
        <f t="shared" si="36"/>
        <v/>
      </c>
      <c r="Z377" s="338" t="str">
        <f t="shared" si="35"/>
        <v/>
      </c>
      <c r="AB377"/>
      <c r="AC377" s="14"/>
    </row>
    <row r="378" spans="2:29" x14ac:dyDescent="0.25">
      <c r="B378" s="334"/>
      <c r="C378" s="396"/>
      <c r="D378" s="396"/>
      <c r="E378" s="396"/>
      <c r="F378" s="396"/>
      <c r="G378" s="396"/>
      <c r="H378" s="227"/>
      <c r="I378" s="227"/>
      <c r="J378" s="227"/>
      <c r="K378" s="227"/>
      <c r="L378" s="227"/>
      <c r="M378" s="230"/>
      <c r="N378" s="231"/>
      <c r="O378" s="157">
        <f>SUMIFS('Unit Detail'!$H$8:$H$400,'Unit Detail'!$D$8:$D$400,'Building Detail'!$B378,'Unit Detail'!$Z$8:$Z$400,1)</f>
        <v>0</v>
      </c>
      <c r="P378" s="125">
        <f>SUMIFS('Unit Detail'!$H$8:$H$400,'Unit Detail'!$D$8:$D$400,'Building Detail'!$B378,'Unit Detail'!$Z$8:$Z$400,3)</f>
        <v>0</v>
      </c>
      <c r="Q378" s="180">
        <f>SUMIFS('Unit Detail'!$H$8:$H$400,'Unit Detail'!$D$8:$D$400,'Building Detail'!$B378,'Unit Detail'!$Z$8:$Z$400,2)</f>
        <v>0</v>
      </c>
      <c r="R378" s="185">
        <f>SUMIF('Unit Detail'!$D$8:$D$400,$B378,'Unit Detail'!$H$8:$H$400)</f>
        <v>0</v>
      </c>
      <c r="S378" s="184">
        <f t="shared" si="33"/>
        <v>0</v>
      </c>
      <c r="T378" s="159" t="str">
        <f t="shared" si="37"/>
        <v/>
      </c>
      <c r="U378" s="162">
        <f>COUNTIFS('Unit Detail'!$Z$8:$Z$400,"1",'Unit Detail'!$D$8:$D$400,'Building Detail'!$B378)</f>
        <v>0</v>
      </c>
      <c r="V378" s="163">
        <f>COUNTIFS('Unit Detail'!$Z$8:$Z$400,"3",'Unit Detail'!$D$8:$D$400,'Building Detail'!$B378)</f>
        <v>0</v>
      </c>
      <c r="W378" s="163">
        <f>COUNTIFS('Unit Detail'!$Z$8:$Z$400,"2",'Unit Detail'!$D$8:$D$400,'Building Detail'!$B378)</f>
        <v>0</v>
      </c>
      <c r="X378" s="176">
        <f t="shared" si="34"/>
        <v>0</v>
      </c>
      <c r="Y378" s="159" t="str">
        <f t="shared" si="36"/>
        <v/>
      </c>
      <c r="Z378" s="338" t="str">
        <f t="shared" si="35"/>
        <v/>
      </c>
      <c r="AB378"/>
      <c r="AC378" s="14"/>
    </row>
    <row r="379" spans="2:29" x14ac:dyDescent="0.25">
      <c r="B379" s="334"/>
      <c r="C379" s="396"/>
      <c r="D379" s="396"/>
      <c r="E379" s="396"/>
      <c r="F379" s="396"/>
      <c r="G379" s="396"/>
      <c r="H379" s="227"/>
      <c r="I379" s="227"/>
      <c r="J379" s="227"/>
      <c r="K379" s="227"/>
      <c r="L379" s="227"/>
      <c r="M379" s="230"/>
      <c r="N379" s="231"/>
      <c r="O379" s="157">
        <f>SUMIFS('Unit Detail'!$H$8:$H$400,'Unit Detail'!$D$8:$D$400,'Building Detail'!$B379,'Unit Detail'!$Z$8:$Z$400,1)</f>
        <v>0</v>
      </c>
      <c r="P379" s="125">
        <f>SUMIFS('Unit Detail'!$H$8:$H$400,'Unit Detail'!$D$8:$D$400,'Building Detail'!$B379,'Unit Detail'!$Z$8:$Z$400,3)</f>
        <v>0</v>
      </c>
      <c r="Q379" s="180">
        <f>SUMIFS('Unit Detail'!$H$8:$H$400,'Unit Detail'!$D$8:$D$400,'Building Detail'!$B379,'Unit Detail'!$Z$8:$Z$400,2)</f>
        <v>0</v>
      </c>
      <c r="R379" s="185">
        <f>SUMIF('Unit Detail'!$D$8:$D$400,$B379,'Unit Detail'!$H$8:$H$400)</f>
        <v>0</v>
      </c>
      <c r="S379" s="184">
        <f t="shared" si="33"/>
        <v>0</v>
      </c>
      <c r="T379" s="159" t="str">
        <f t="shared" si="37"/>
        <v/>
      </c>
      <c r="U379" s="162">
        <f>COUNTIFS('Unit Detail'!$Z$8:$Z$400,"1",'Unit Detail'!$D$8:$D$400,'Building Detail'!$B379)</f>
        <v>0</v>
      </c>
      <c r="V379" s="163">
        <f>COUNTIFS('Unit Detail'!$Z$8:$Z$400,"3",'Unit Detail'!$D$8:$D$400,'Building Detail'!$B379)</f>
        <v>0</v>
      </c>
      <c r="W379" s="163">
        <f>COUNTIFS('Unit Detail'!$Z$8:$Z$400,"2",'Unit Detail'!$D$8:$D$400,'Building Detail'!$B379)</f>
        <v>0</v>
      </c>
      <c r="X379" s="176">
        <f t="shared" si="34"/>
        <v>0</v>
      </c>
      <c r="Y379" s="159" t="str">
        <f t="shared" si="36"/>
        <v/>
      </c>
      <c r="Z379" s="338" t="str">
        <f t="shared" si="35"/>
        <v/>
      </c>
      <c r="AB379"/>
      <c r="AC379" s="14"/>
    </row>
    <row r="380" spans="2:29" x14ac:dyDescent="0.25">
      <c r="B380" s="334"/>
      <c r="C380" s="396"/>
      <c r="D380" s="396"/>
      <c r="E380" s="396"/>
      <c r="F380" s="396"/>
      <c r="G380" s="396"/>
      <c r="H380" s="227"/>
      <c r="I380" s="227"/>
      <c r="J380" s="227"/>
      <c r="K380" s="227"/>
      <c r="L380" s="227"/>
      <c r="M380" s="230"/>
      <c r="N380" s="231"/>
      <c r="O380" s="157">
        <f>SUMIFS('Unit Detail'!$H$8:$H$400,'Unit Detail'!$D$8:$D$400,'Building Detail'!$B380,'Unit Detail'!$Z$8:$Z$400,1)</f>
        <v>0</v>
      </c>
      <c r="P380" s="125">
        <f>SUMIFS('Unit Detail'!$H$8:$H$400,'Unit Detail'!$D$8:$D$400,'Building Detail'!$B380,'Unit Detail'!$Z$8:$Z$400,3)</f>
        <v>0</v>
      </c>
      <c r="Q380" s="180">
        <f>SUMIFS('Unit Detail'!$H$8:$H$400,'Unit Detail'!$D$8:$D$400,'Building Detail'!$B380,'Unit Detail'!$Z$8:$Z$400,2)</f>
        <v>0</v>
      </c>
      <c r="R380" s="185">
        <f>SUMIF('Unit Detail'!$D$8:$D$400,$B380,'Unit Detail'!$H$8:$H$400)</f>
        <v>0</v>
      </c>
      <c r="S380" s="184">
        <f t="shared" si="33"/>
        <v>0</v>
      </c>
      <c r="T380" s="159" t="str">
        <f t="shared" si="37"/>
        <v/>
      </c>
      <c r="U380" s="162">
        <f>COUNTIFS('Unit Detail'!$Z$8:$Z$400,"1",'Unit Detail'!$D$8:$D$400,'Building Detail'!$B380)</f>
        <v>0</v>
      </c>
      <c r="V380" s="163">
        <f>COUNTIFS('Unit Detail'!$Z$8:$Z$400,"3",'Unit Detail'!$D$8:$D$400,'Building Detail'!$B380)</f>
        <v>0</v>
      </c>
      <c r="W380" s="163">
        <f>COUNTIFS('Unit Detail'!$Z$8:$Z$400,"2",'Unit Detail'!$D$8:$D$400,'Building Detail'!$B380)</f>
        <v>0</v>
      </c>
      <c r="X380" s="176">
        <f t="shared" si="34"/>
        <v>0</v>
      </c>
      <c r="Y380" s="159" t="str">
        <f t="shared" si="36"/>
        <v/>
      </c>
      <c r="Z380" s="338" t="str">
        <f t="shared" si="35"/>
        <v/>
      </c>
      <c r="AB380"/>
      <c r="AC380" s="14"/>
    </row>
    <row r="381" spans="2:29" x14ac:dyDescent="0.25">
      <c r="B381" s="334"/>
      <c r="C381" s="396"/>
      <c r="D381" s="396"/>
      <c r="E381" s="396"/>
      <c r="F381" s="396"/>
      <c r="G381" s="396"/>
      <c r="H381" s="227"/>
      <c r="I381" s="227"/>
      <c r="J381" s="227"/>
      <c r="K381" s="227"/>
      <c r="L381" s="227"/>
      <c r="M381" s="230"/>
      <c r="N381" s="231"/>
      <c r="O381" s="157">
        <f>SUMIFS('Unit Detail'!$H$8:$H$400,'Unit Detail'!$D$8:$D$400,'Building Detail'!$B381,'Unit Detail'!$Z$8:$Z$400,1)</f>
        <v>0</v>
      </c>
      <c r="P381" s="125">
        <f>SUMIFS('Unit Detail'!$H$8:$H$400,'Unit Detail'!$D$8:$D$400,'Building Detail'!$B381,'Unit Detail'!$Z$8:$Z$400,3)</f>
        <v>0</v>
      </c>
      <c r="Q381" s="180">
        <f>SUMIFS('Unit Detail'!$H$8:$H$400,'Unit Detail'!$D$8:$D$400,'Building Detail'!$B381,'Unit Detail'!$Z$8:$Z$400,2)</f>
        <v>0</v>
      </c>
      <c r="R381" s="185">
        <f>SUMIF('Unit Detail'!$D$8:$D$400,$B381,'Unit Detail'!$H$8:$H$400)</f>
        <v>0</v>
      </c>
      <c r="S381" s="184">
        <f t="shared" si="33"/>
        <v>0</v>
      </c>
      <c r="T381" s="159" t="str">
        <f t="shared" si="37"/>
        <v/>
      </c>
      <c r="U381" s="162">
        <f>COUNTIFS('Unit Detail'!$Z$8:$Z$400,"1",'Unit Detail'!$D$8:$D$400,'Building Detail'!$B381)</f>
        <v>0</v>
      </c>
      <c r="V381" s="163">
        <f>COUNTIFS('Unit Detail'!$Z$8:$Z$400,"3",'Unit Detail'!$D$8:$D$400,'Building Detail'!$B381)</f>
        <v>0</v>
      </c>
      <c r="W381" s="163">
        <f>COUNTIFS('Unit Detail'!$Z$8:$Z$400,"2",'Unit Detail'!$D$8:$D$400,'Building Detail'!$B381)</f>
        <v>0</v>
      </c>
      <c r="X381" s="176">
        <f t="shared" si="34"/>
        <v>0</v>
      </c>
      <c r="Y381" s="159" t="str">
        <f t="shared" si="36"/>
        <v/>
      </c>
      <c r="Z381" s="338" t="str">
        <f t="shared" si="35"/>
        <v/>
      </c>
      <c r="AB381"/>
      <c r="AC381" s="14"/>
    </row>
    <row r="382" spans="2:29" x14ac:dyDescent="0.25">
      <c r="B382" s="334"/>
      <c r="C382" s="396"/>
      <c r="D382" s="396"/>
      <c r="E382" s="396"/>
      <c r="F382" s="396"/>
      <c r="G382" s="396"/>
      <c r="H382" s="227"/>
      <c r="I382" s="227"/>
      <c r="J382" s="227"/>
      <c r="K382" s="227"/>
      <c r="L382" s="227"/>
      <c r="M382" s="230"/>
      <c r="N382" s="231"/>
      <c r="O382" s="157">
        <f>SUMIFS('Unit Detail'!$H$8:$H$400,'Unit Detail'!$D$8:$D$400,'Building Detail'!$B382,'Unit Detail'!$Z$8:$Z$400,1)</f>
        <v>0</v>
      </c>
      <c r="P382" s="125">
        <f>SUMIFS('Unit Detail'!$H$8:$H$400,'Unit Detail'!$D$8:$D$400,'Building Detail'!$B382,'Unit Detail'!$Z$8:$Z$400,3)</f>
        <v>0</v>
      </c>
      <c r="Q382" s="180">
        <f>SUMIFS('Unit Detail'!$H$8:$H$400,'Unit Detail'!$D$8:$D$400,'Building Detail'!$B382,'Unit Detail'!$Z$8:$Z$400,2)</f>
        <v>0</v>
      </c>
      <c r="R382" s="185">
        <f>SUMIF('Unit Detail'!$D$8:$D$400,$B382,'Unit Detail'!$H$8:$H$400)</f>
        <v>0</v>
      </c>
      <c r="S382" s="184">
        <f t="shared" si="33"/>
        <v>0</v>
      </c>
      <c r="T382" s="159" t="str">
        <f t="shared" si="37"/>
        <v/>
      </c>
      <c r="U382" s="162">
        <f>COUNTIFS('Unit Detail'!$Z$8:$Z$400,"1",'Unit Detail'!$D$8:$D$400,'Building Detail'!$B382)</f>
        <v>0</v>
      </c>
      <c r="V382" s="163">
        <f>COUNTIFS('Unit Detail'!$Z$8:$Z$400,"3",'Unit Detail'!$D$8:$D$400,'Building Detail'!$B382)</f>
        <v>0</v>
      </c>
      <c r="W382" s="163">
        <f>COUNTIFS('Unit Detail'!$Z$8:$Z$400,"2",'Unit Detail'!$D$8:$D$400,'Building Detail'!$B382)</f>
        <v>0</v>
      </c>
      <c r="X382" s="176">
        <f t="shared" si="34"/>
        <v>0</v>
      </c>
      <c r="Y382" s="159" t="str">
        <f t="shared" si="36"/>
        <v/>
      </c>
      <c r="Z382" s="338" t="str">
        <f t="shared" si="35"/>
        <v/>
      </c>
      <c r="AB382"/>
      <c r="AC382" s="14"/>
    </row>
    <row r="383" spans="2:29" x14ac:dyDescent="0.25">
      <c r="B383" s="334"/>
      <c r="C383" s="396"/>
      <c r="D383" s="396"/>
      <c r="E383" s="396"/>
      <c r="F383" s="396"/>
      <c r="G383" s="396"/>
      <c r="H383" s="227"/>
      <c r="I383" s="227"/>
      <c r="J383" s="227"/>
      <c r="K383" s="227"/>
      <c r="L383" s="227"/>
      <c r="M383" s="230"/>
      <c r="N383" s="231"/>
      <c r="O383" s="157">
        <f>SUMIFS('Unit Detail'!$H$8:$H$400,'Unit Detail'!$D$8:$D$400,'Building Detail'!$B383,'Unit Detail'!$Z$8:$Z$400,1)</f>
        <v>0</v>
      </c>
      <c r="P383" s="125">
        <f>SUMIFS('Unit Detail'!$H$8:$H$400,'Unit Detail'!$D$8:$D$400,'Building Detail'!$B383,'Unit Detail'!$Z$8:$Z$400,3)</f>
        <v>0</v>
      </c>
      <c r="Q383" s="180">
        <f>SUMIFS('Unit Detail'!$H$8:$H$400,'Unit Detail'!$D$8:$D$400,'Building Detail'!$B383,'Unit Detail'!$Z$8:$Z$400,2)</f>
        <v>0</v>
      </c>
      <c r="R383" s="185">
        <f>SUMIF('Unit Detail'!$D$8:$D$400,$B383,'Unit Detail'!$H$8:$H$400)</f>
        <v>0</v>
      </c>
      <c r="S383" s="184">
        <f t="shared" si="33"/>
        <v>0</v>
      </c>
      <c r="T383" s="159" t="str">
        <f t="shared" si="37"/>
        <v/>
      </c>
      <c r="U383" s="162">
        <f>COUNTIFS('Unit Detail'!$Z$8:$Z$400,"1",'Unit Detail'!$D$8:$D$400,'Building Detail'!$B383)</f>
        <v>0</v>
      </c>
      <c r="V383" s="163">
        <f>COUNTIFS('Unit Detail'!$Z$8:$Z$400,"3",'Unit Detail'!$D$8:$D$400,'Building Detail'!$B383)</f>
        <v>0</v>
      </c>
      <c r="W383" s="163">
        <f>COUNTIFS('Unit Detail'!$Z$8:$Z$400,"2",'Unit Detail'!$D$8:$D$400,'Building Detail'!$B383)</f>
        <v>0</v>
      </c>
      <c r="X383" s="176">
        <f t="shared" si="34"/>
        <v>0</v>
      </c>
      <c r="Y383" s="159" t="str">
        <f t="shared" si="36"/>
        <v/>
      </c>
      <c r="Z383" s="338" t="str">
        <f t="shared" si="35"/>
        <v/>
      </c>
      <c r="AB383"/>
      <c r="AC383" s="14"/>
    </row>
    <row r="384" spans="2:29" x14ac:dyDescent="0.25">
      <c r="B384" s="334"/>
      <c r="C384" s="396"/>
      <c r="D384" s="396"/>
      <c r="E384" s="396"/>
      <c r="F384" s="396"/>
      <c r="G384" s="396"/>
      <c r="H384" s="227"/>
      <c r="I384" s="227"/>
      <c r="J384" s="227"/>
      <c r="K384" s="227"/>
      <c r="L384" s="227"/>
      <c r="M384" s="230"/>
      <c r="N384" s="231"/>
      <c r="O384" s="157">
        <f>SUMIFS('Unit Detail'!$H$8:$H$400,'Unit Detail'!$D$8:$D$400,'Building Detail'!$B384,'Unit Detail'!$Z$8:$Z$400,1)</f>
        <v>0</v>
      </c>
      <c r="P384" s="125">
        <f>SUMIFS('Unit Detail'!$H$8:$H$400,'Unit Detail'!$D$8:$D$400,'Building Detail'!$B384,'Unit Detail'!$Z$8:$Z$400,3)</f>
        <v>0</v>
      </c>
      <c r="Q384" s="180">
        <f>SUMIFS('Unit Detail'!$H$8:$H$400,'Unit Detail'!$D$8:$D$400,'Building Detail'!$B384,'Unit Detail'!$Z$8:$Z$400,2)</f>
        <v>0</v>
      </c>
      <c r="R384" s="185">
        <f>SUMIF('Unit Detail'!$D$8:$D$400,$B384,'Unit Detail'!$H$8:$H$400)</f>
        <v>0</v>
      </c>
      <c r="S384" s="184">
        <f t="shared" si="33"/>
        <v>0</v>
      </c>
      <c r="T384" s="159" t="str">
        <f t="shared" si="37"/>
        <v/>
      </c>
      <c r="U384" s="162">
        <f>COUNTIFS('Unit Detail'!$Z$8:$Z$400,"1",'Unit Detail'!$D$8:$D$400,'Building Detail'!$B384)</f>
        <v>0</v>
      </c>
      <c r="V384" s="163">
        <f>COUNTIFS('Unit Detail'!$Z$8:$Z$400,"3",'Unit Detail'!$D$8:$D$400,'Building Detail'!$B384)</f>
        <v>0</v>
      </c>
      <c r="W384" s="163">
        <f>COUNTIFS('Unit Detail'!$Z$8:$Z$400,"2",'Unit Detail'!$D$8:$D$400,'Building Detail'!$B384)</f>
        <v>0</v>
      </c>
      <c r="X384" s="176">
        <f t="shared" si="34"/>
        <v>0</v>
      </c>
      <c r="Y384" s="159" t="str">
        <f t="shared" si="36"/>
        <v/>
      </c>
      <c r="Z384" s="338" t="str">
        <f t="shared" si="35"/>
        <v/>
      </c>
      <c r="AB384"/>
      <c r="AC384" s="14"/>
    </row>
    <row r="385" spans="2:29" x14ac:dyDescent="0.25">
      <c r="B385" s="334"/>
      <c r="C385" s="396"/>
      <c r="D385" s="396"/>
      <c r="E385" s="396"/>
      <c r="F385" s="396"/>
      <c r="G385" s="396"/>
      <c r="H385" s="227"/>
      <c r="I385" s="227"/>
      <c r="J385" s="227"/>
      <c r="K385" s="227"/>
      <c r="L385" s="227"/>
      <c r="M385" s="230"/>
      <c r="N385" s="231"/>
      <c r="O385" s="157">
        <f>SUMIFS('Unit Detail'!$H$8:$H$400,'Unit Detail'!$D$8:$D$400,'Building Detail'!$B385,'Unit Detail'!$Z$8:$Z$400,1)</f>
        <v>0</v>
      </c>
      <c r="P385" s="125">
        <f>SUMIFS('Unit Detail'!$H$8:$H$400,'Unit Detail'!$D$8:$D$400,'Building Detail'!$B385,'Unit Detail'!$Z$8:$Z$400,3)</f>
        <v>0</v>
      </c>
      <c r="Q385" s="180">
        <f>SUMIFS('Unit Detail'!$H$8:$H$400,'Unit Detail'!$D$8:$D$400,'Building Detail'!$B385,'Unit Detail'!$Z$8:$Z$400,2)</f>
        <v>0</v>
      </c>
      <c r="R385" s="185">
        <f>SUMIF('Unit Detail'!$D$8:$D$400,$B385,'Unit Detail'!$H$8:$H$400)</f>
        <v>0</v>
      </c>
      <c r="S385" s="184">
        <f t="shared" si="33"/>
        <v>0</v>
      </c>
      <c r="T385" s="159" t="str">
        <f t="shared" si="37"/>
        <v/>
      </c>
      <c r="U385" s="162">
        <f>COUNTIFS('Unit Detail'!$Z$8:$Z$400,"1",'Unit Detail'!$D$8:$D$400,'Building Detail'!$B385)</f>
        <v>0</v>
      </c>
      <c r="V385" s="163">
        <f>COUNTIFS('Unit Detail'!$Z$8:$Z$400,"3",'Unit Detail'!$D$8:$D$400,'Building Detail'!$B385)</f>
        <v>0</v>
      </c>
      <c r="W385" s="163">
        <f>COUNTIFS('Unit Detail'!$Z$8:$Z$400,"2",'Unit Detail'!$D$8:$D$400,'Building Detail'!$B385)</f>
        <v>0</v>
      </c>
      <c r="X385" s="176">
        <f t="shared" si="34"/>
        <v>0</v>
      </c>
      <c r="Y385" s="159" t="str">
        <f t="shared" si="36"/>
        <v/>
      </c>
      <c r="Z385" s="338" t="str">
        <f t="shared" si="35"/>
        <v/>
      </c>
      <c r="AB385"/>
      <c r="AC385" s="14"/>
    </row>
    <row r="386" spans="2:29" x14ac:dyDescent="0.25">
      <c r="B386" s="334"/>
      <c r="C386" s="396"/>
      <c r="D386" s="396"/>
      <c r="E386" s="396"/>
      <c r="F386" s="396"/>
      <c r="G386" s="396"/>
      <c r="H386" s="227"/>
      <c r="I386" s="227"/>
      <c r="J386" s="227"/>
      <c r="K386" s="227"/>
      <c r="L386" s="227"/>
      <c r="M386" s="230"/>
      <c r="N386" s="231"/>
      <c r="O386" s="157">
        <f>SUMIFS('Unit Detail'!$H$8:$H$400,'Unit Detail'!$D$8:$D$400,'Building Detail'!$B386,'Unit Detail'!$Z$8:$Z$400,1)</f>
        <v>0</v>
      </c>
      <c r="P386" s="125">
        <f>SUMIFS('Unit Detail'!$H$8:$H$400,'Unit Detail'!$D$8:$D$400,'Building Detail'!$B386,'Unit Detail'!$Z$8:$Z$400,3)</f>
        <v>0</v>
      </c>
      <c r="Q386" s="180">
        <f>SUMIFS('Unit Detail'!$H$8:$H$400,'Unit Detail'!$D$8:$D$400,'Building Detail'!$B386,'Unit Detail'!$Z$8:$Z$400,2)</f>
        <v>0</v>
      </c>
      <c r="R386" s="185">
        <f>SUMIF('Unit Detail'!$D$8:$D$400,$B386,'Unit Detail'!$H$8:$H$400)</f>
        <v>0</v>
      </c>
      <c r="S386" s="184">
        <f t="shared" si="33"/>
        <v>0</v>
      </c>
      <c r="T386" s="159" t="str">
        <f t="shared" si="37"/>
        <v/>
      </c>
      <c r="U386" s="162">
        <f>COUNTIFS('Unit Detail'!$Z$8:$Z$400,"1",'Unit Detail'!$D$8:$D$400,'Building Detail'!$B386)</f>
        <v>0</v>
      </c>
      <c r="V386" s="163">
        <f>COUNTIFS('Unit Detail'!$Z$8:$Z$400,"3",'Unit Detail'!$D$8:$D$400,'Building Detail'!$B386)</f>
        <v>0</v>
      </c>
      <c r="W386" s="163">
        <f>COUNTIFS('Unit Detail'!$Z$8:$Z$400,"2",'Unit Detail'!$D$8:$D$400,'Building Detail'!$B386)</f>
        <v>0</v>
      </c>
      <c r="X386" s="176">
        <f t="shared" si="34"/>
        <v>0</v>
      </c>
      <c r="Y386" s="159" t="str">
        <f t="shared" si="36"/>
        <v/>
      </c>
      <c r="Z386" s="338" t="str">
        <f t="shared" si="35"/>
        <v/>
      </c>
      <c r="AB386"/>
      <c r="AC386" s="14"/>
    </row>
    <row r="387" spans="2:29" x14ac:dyDescent="0.25">
      <c r="B387" s="334"/>
      <c r="C387" s="396"/>
      <c r="D387" s="396"/>
      <c r="E387" s="396"/>
      <c r="F387" s="396"/>
      <c r="G387" s="396"/>
      <c r="H387" s="227"/>
      <c r="I387" s="227"/>
      <c r="J387" s="227"/>
      <c r="K387" s="227"/>
      <c r="L387" s="227"/>
      <c r="M387" s="230"/>
      <c r="N387" s="231"/>
      <c r="O387" s="157">
        <f>SUMIFS('Unit Detail'!$H$8:$H$400,'Unit Detail'!$D$8:$D$400,'Building Detail'!$B387,'Unit Detail'!$Z$8:$Z$400,1)</f>
        <v>0</v>
      </c>
      <c r="P387" s="125">
        <f>SUMIFS('Unit Detail'!$H$8:$H$400,'Unit Detail'!$D$8:$D$400,'Building Detail'!$B387,'Unit Detail'!$Z$8:$Z$400,3)</f>
        <v>0</v>
      </c>
      <c r="Q387" s="180">
        <f>SUMIFS('Unit Detail'!$H$8:$H$400,'Unit Detail'!$D$8:$D$400,'Building Detail'!$B387,'Unit Detail'!$Z$8:$Z$400,2)</f>
        <v>0</v>
      </c>
      <c r="R387" s="185">
        <f>SUMIF('Unit Detail'!$D$8:$D$400,$B387,'Unit Detail'!$H$8:$H$400)</f>
        <v>0</v>
      </c>
      <c r="S387" s="184">
        <f t="shared" ref="S387:S450" si="38">SUM(M387,N387,R387)</f>
        <v>0</v>
      </c>
      <c r="T387" s="159" t="str">
        <f t="shared" si="37"/>
        <v/>
      </c>
      <c r="U387" s="162">
        <f>COUNTIFS('Unit Detail'!$Z$8:$Z$400,"1",'Unit Detail'!$D$8:$D$400,'Building Detail'!$B387)</f>
        <v>0</v>
      </c>
      <c r="V387" s="163">
        <f>COUNTIFS('Unit Detail'!$Z$8:$Z$400,"3",'Unit Detail'!$D$8:$D$400,'Building Detail'!$B387)</f>
        <v>0</v>
      </c>
      <c r="W387" s="163">
        <f>COUNTIFS('Unit Detail'!$Z$8:$Z$400,"2",'Unit Detail'!$D$8:$D$400,'Building Detail'!$B387)</f>
        <v>0</v>
      </c>
      <c r="X387" s="176">
        <f t="shared" ref="X387:X450" si="39">SUM(U387:W387)</f>
        <v>0</v>
      </c>
      <c r="Y387" s="159" t="str">
        <f t="shared" si="36"/>
        <v/>
      </c>
      <c r="Z387" s="338" t="str">
        <f t="shared" si="35"/>
        <v/>
      </c>
      <c r="AB387"/>
      <c r="AC387" s="14"/>
    </row>
    <row r="388" spans="2:29" x14ac:dyDescent="0.25">
      <c r="B388" s="334"/>
      <c r="C388" s="396"/>
      <c r="D388" s="396"/>
      <c r="E388" s="396"/>
      <c r="F388" s="396"/>
      <c r="G388" s="396"/>
      <c r="H388" s="227"/>
      <c r="I388" s="227"/>
      <c r="J388" s="227"/>
      <c r="K388" s="227"/>
      <c r="L388" s="227"/>
      <c r="M388" s="230"/>
      <c r="N388" s="231"/>
      <c r="O388" s="157">
        <f>SUMIFS('Unit Detail'!$H$8:$H$400,'Unit Detail'!$D$8:$D$400,'Building Detail'!$B388,'Unit Detail'!$Z$8:$Z$400,1)</f>
        <v>0</v>
      </c>
      <c r="P388" s="125">
        <f>SUMIFS('Unit Detail'!$H$8:$H$400,'Unit Detail'!$D$8:$D$400,'Building Detail'!$B388,'Unit Detail'!$Z$8:$Z$400,3)</f>
        <v>0</v>
      </c>
      <c r="Q388" s="180">
        <f>SUMIFS('Unit Detail'!$H$8:$H$400,'Unit Detail'!$D$8:$D$400,'Building Detail'!$B388,'Unit Detail'!$Z$8:$Z$400,2)</f>
        <v>0</v>
      </c>
      <c r="R388" s="185">
        <f>SUMIF('Unit Detail'!$D$8:$D$400,$B388,'Unit Detail'!$H$8:$H$400)</f>
        <v>0</v>
      </c>
      <c r="S388" s="184">
        <f t="shared" si="38"/>
        <v>0</v>
      </c>
      <c r="T388" s="159" t="str">
        <f t="shared" si="37"/>
        <v/>
      </c>
      <c r="U388" s="162">
        <f>COUNTIFS('Unit Detail'!$Z$8:$Z$400,"1",'Unit Detail'!$D$8:$D$400,'Building Detail'!$B388)</f>
        <v>0</v>
      </c>
      <c r="V388" s="163">
        <f>COUNTIFS('Unit Detail'!$Z$8:$Z$400,"3",'Unit Detail'!$D$8:$D$400,'Building Detail'!$B388)</f>
        <v>0</v>
      </c>
      <c r="W388" s="163">
        <f>COUNTIFS('Unit Detail'!$Z$8:$Z$400,"2",'Unit Detail'!$D$8:$D$400,'Building Detail'!$B388)</f>
        <v>0</v>
      </c>
      <c r="X388" s="176">
        <f t="shared" si="39"/>
        <v>0</v>
      </c>
      <c r="Y388" s="159" t="str">
        <f t="shared" si="36"/>
        <v/>
      </c>
      <c r="Z388" s="338" t="str">
        <f t="shared" si="35"/>
        <v/>
      </c>
      <c r="AB388"/>
      <c r="AC388" s="14"/>
    </row>
    <row r="389" spans="2:29" x14ac:dyDescent="0.25">
      <c r="B389" s="334"/>
      <c r="C389" s="396"/>
      <c r="D389" s="396"/>
      <c r="E389" s="396"/>
      <c r="F389" s="396"/>
      <c r="G389" s="396"/>
      <c r="H389" s="227"/>
      <c r="I389" s="227"/>
      <c r="J389" s="227"/>
      <c r="K389" s="227"/>
      <c r="L389" s="227"/>
      <c r="M389" s="230"/>
      <c r="N389" s="231"/>
      <c r="O389" s="157">
        <f>SUMIFS('Unit Detail'!$H$8:$H$400,'Unit Detail'!$D$8:$D$400,'Building Detail'!$B389,'Unit Detail'!$Z$8:$Z$400,1)</f>
        <v>0</v>
      </c>
      <c r="P389" s="125">
        <f>SUMIFS('Unit Detail'!$H$8:$H$400,'Unit Detail'!$D$8:$D$400,'Building Detail'!$B389,'Unit Detail'!$Z$8:$Z$400,3)</f>
        <v>0</v>
      </c>
      <c r="Q389" s="180">
        <f>SUMIFS('Unit Detail'!$H$8:$H$400,'Unit Detail'!$D$8:$D$400,'Building Detail'!$B389,'Unit Detail'!$Z$8:$Z$400,2)</f>
        <v>0</v>
      </c>
      <c r="R389" s="185">
        <f>SUMIF('Unit Detail'!$D$8:$D$400,$B389,'Unit Detail'!$H$8:$H$400)</f>
        <v>0</v>
      </c>
      <c r="S389" s="184">
        <f t="shared" si="38"/>
        <v>0</v>
      </c>
      <c r="T389" s="159" t="str">
        <f t="shared" si="37"/>
        <v/>
      </c>
      <c r="U389" s="162">
        <f>COUNTIFS('Unit Detail'!$Z$8:$Z$400,"1",'Unit Detail'!$D$8:$D$400,'Building Detail'!$B389)</f>
        <v>0</v>
      </c>
      <c r="V389" s="163">
        <f>COUNTIFS('Unit Detail'!$Z$8:$Z$400,"3",'Unit Detail'!$D$8:$D$400,'Building Detail'!$B389)</f>
        <v>0</v>
      </c>
      <c r="W389" s="163">
        <f>COUNTIFS('Unit Detail'!$Z$8:$Z$400,"2",'Unit Detail'!$D$8:$D$400,'Building Detail'!$B389)</f>
        <v>0</v>
      </c>
      <c r="X389" s="176">
        <f t="shared" si="39"/>
        <v>0</v>
      </c>
      <c r="Y389" s="159" t="str">
        <f t="shared" si="36"/>
        <v/>
      </c>
      <c r="Z389" s="338" t="str">
        <f t="shared" si="35"/>
        <v/>
      </c>
      <c r="AB389"/>
      <c r="AC389" s="14"/>
    </row>
    <row r="390" spans="2:29" x14ac:dyDescent="0.25">
      <c r="B390" s="334"/>
      <c r="C390" s="396"/>
      <c r="D390" s="396"/>
      <c r="E390" s="396"/>
      <c r="F390" s="396"/>
      <c r="G390" s="396"/>
      <c r="H390" s="227"/>
      <c r="I390" s="227"/>
      <c r="J390" s="227"/>
      <c r="K390" s="227"/>
      <c r="L390" s="227"/>
      <c r="M390" s="230"/>
      <c r="N390" s="231"/>
      <c r="O390" s="157">
        <f>SUMIFS('Unit Detail'!$H$8:$H$400,'Unit Detail'!$D$8:$D$400,'Building Detail'!$B390,'Unit Detail'!$Z$8:$Z$400,1)</f>
        <v>0</v>
      </c>
      <c r="P390" s="125">
        <f>SUMIFS('Unit Detail'!$H$8:$H$400,'Unit Detail'!$D$8:$D$400,'Building Detail'!$B390,'Unit Detail'!$Z$8:$Z$400,3)</f>
        <v>0</v>
      </c>
      <c r="Q390" s="180">
        <f>SUMIFS('Unit Detail'!$H$8:$H$400,'Unit Detail'!$D$8:$D$400,'Building Detail'!$B390,'Unit Detail'!$Z$8:$Z$400,2)</f>
        <v>0</v>
      </c>
      <c r="R390" s="185">
        <f>SUMIF('Unit Detail'!$D$8:$D$400,$B390,'Unit Detail'!$H$8:$H$400)</f>
        <v>0</v>
      </c>
      <c r="S390" s="184">
        <f t="shared" si="38"/>
        <v>0</v>
      </c>
      <c r="T390" s="159" t="str">
        <f t="shared" si="37"/>
        <v/>
      </c>
      <c r="U390" s="162">
        <f>COUNTIFS('Unit Detail'!$Z$8:$Z$400,"1",'Unit Detail'!$D$8:$D$400,'Building Detail'!$B390)</f>
        <v>0</v>
      </c>
      <c r="V390" s="163">
        <f>COUNTIFS('Unit Detail'!$Z$8:$Z$400,"3",'Unit Detail'!$D$8:$D$400,'Building Detail'!$B390)</f>
        <v>0</v>
      </c>
      <c r="W390" s="163">
        <f>COUNTIFS('Unit Detail'!$Z$8:$Z$400,"2",'Unit Detail'!$D$8:$D$400,'Building Detail'!$B390)</f>
        <v>0</v>
      </c>
      <c r="X390" s="176">
        <f t="shared" si="39"/>
        <v>0</v>
      </c>
      <c r="Y390" s="159" t="str">
        <f t="shared" si="36"/>
        <v/>
      </c>
      <c r="Z390" s="338" t="str">
        <f t="shared" si="35"/>
        <v/>
      </c>
      <c r="AB390"/>
      <c r="AC390" s="14"/>
    </row>
    <row r="391" spans="2:29" x14ac:dyDescent="0.25">
      <c r="B391" s="334"/>
      <c r="C391" s="396"/>
      <c r="D391" s="396"/>
      <c r="E391" s="396"/>
      <c r="F391" s="396"/>
      <c r="G391" s="396"/>
      <c r="H391" s="227"/>
      <c r="I391" s="227"/>
      <c r="J391" s="227"/>
      <c r="K391" s="227"/>
      <c r="L391" s="227"/>
      <c r="M391" s="230"/>
      <c r="N391" s="231"/>
      <c r="O391" s="157">
        <f>SUMIFS('Unit Detail'!$H$8:$H$400,'Unit Detail'!$D$8:$D$400,'Building Detail'!$B391,'Unit Detail'!$Z$8:$Z$400,1)</f>
        <v>0</v>
      </c>
      <c r="P391" s="125">
        <f>SUMIFS('Unit Detail'!$H$8:$H$400,'Unit Detail'!$D$8:$D$400,'Building Detail'!$B391,'Unit Detail'!$Z$8:$Z$400,3)</f>
        <v>0</v>
      </c>
      <c r="Q391" s="180">
        <f>SUMIFS('Unit Detail'!$H$8:$H$400,'Unit Detail'!$D$8:$D$400,'Building Detail'!$B391,'Unit Detail'!$Z$8:$Z$400,2)</f>
        <v>0</v>
      </c>
      <c r="R391" s="185">
        <f>SUMIF('Unit Detail'!$D$8:$D$400,$B391,'Unit Detail'!$H$8:$H$400)</f>
        <v>0</v>
      </c>
      <c r="S391" s="184">
        <f t="shared" si="38"/>
        <v>0</v>
      </c>
      <c r="T391" s="159" t="str">
        <f t="shared" si="37"/>
        <v/>
      </c>
      <c r="U391" s="162">
        <f>COUNTIFS('Unit Detail'!$Z$8:$Z$400,"1",'Unit Detail'!$D$8:$D$400,'Building Detail'!$B391)</f>
        <v>0</v>
      </c>
      <c r="V391" s="163">
        <f>COUNTIFS('Unit Detail'!$Z$8:$Z$400,"3",'Unit Detail'!$D$8:$D$400,'Building Detail'!$B391)</f>
        <v>0</v>
      </c>
      <c r="W391" s="163">
        <f>COUNTIFS('Unit Detail'!$Z$8:$Z$400,"2",'Unit Detail'!$D$8:$D$400,'Building Detail'!$B391)</f>
        <v>0</v>
      </c>
      <c r="X391" s="176">
        <f t="shared" si="39"/>
        <v>0</v>
      </c>
      <c r="Y391" s="159" t="str">
        <f t="shared" si="36"/>
        <v/>
      </c>
      <c r="Z391" s="338" t="str">
        <f t="shared" si="35"/>
        <v/>
      </c>
      <c r="AB391"/>
      <c r="AC391" s="14"/>
    </row>
    <row r="392" spans="2:29" x14ac:dyDescent="0.25">
      <c r="B392" s="334"/>
      <c r="C392" s="396"/>
      <c r="D392" s="396"/>
      <c r="E392" s="396"/>
      <c r="F392" s="396"/>
      <c r="G392" s="396"/>
      <c r="H392" s="227"/>
      <c r="I392" s="227"/>
      <c r="J392" s="227"/>
      <c r="K392" s="227"/>
      <c r="L392" s="227"/>
      <c r="M392" s="230"/>
      <c r="N392" s="231"/>
      <c r="O392" s="157">
        <f>SUMIFS('Unit Detail'!$H$8:$H$400,'Unit Detail'!$D$8:$D$400,'Building Detail'!$B392,'Unit Detail'!$Z$8:$Z$400,1)</f>
        <v>0</v>
      </c>
      <c r="P392" s="125">
        <f>SUMIFS('Unit Detail'!$H$8:$H$400,'Unit Detail'!$D$8:$D$400,'Building Detail'!$B392,'Unit Detail'!$Z$8:$Z$400,3)</f>
        <v>0</v>
      </c>
      <c r="Q392" s="180">
        <f>SUMIFS('Unit Detail'!$H$8:$H$400,'Unit Detail'!$D$8:$D$400,'Building Detail'!$B392,'Unit Detail'!$Z$8:$Z$400,2)</f>
        <v>0</v>
      </c>
      <c r="R392" s="185">
        <f>SUMIF('Unit Detail'!$D$8:$D$400,$B392,'Unit Detail'!$H$8:$H$400)</f>
        <v>0</v>
      </c>
      <c r="S392" s="184">
        <f t="shared" si="38"/>
        <v>0</v>
      </c>
      <c r="T392" s="159" t="str">
        <f t="shared" si="37"/>
        <v/>
      </c>
      <c r="U392" s="162">
        <f>COUNTIFS('Unit Detail'!$Z$8:$Z$400,"1",'Unit Detail'!$D$8:$D$400,'Building Detail'!$B392)</f>
        <v>0</v>
      </c>
      <c r="V392" s="163">
        <f>COUNTIFS('Unit Detail'!$Z$8:$Z$400,"3",'Unit Detail'!$D$8:$D$400,'Building Detail'!$B392)</f>
        <v>0</v>
      </c>
      <c r="W392" s="163">
        <f>COUNTIFS('Unit Detail'!$Z$8:$Z$400,"2",'Unit Detail'!$D$8:$D$400,'Building Detail'!$B392)</f>
        <v>0</v>
      </c>
      <c r="X392" s="176">
        <f t="shared" si="39"/>
        <v>0</v>
      </c>
      <c r="Y392" s="159" t="str">
        <f t="shared" si="36"/>
        <v/>
      </c>
      <c r="Z392" s="338" t="str">
        <f t="shared" si="35"/>
        <v/>
      </c>
      <c r="AB392"/>
      <c r="AC392" s="14"/>
    </row>
    <row r="393" spans="2:29" x14ac:dyDescent="0.25">
      <c r="B393" s="334"/>
      <c r="C393" s="396"/>
      <c r="D393" s="396"/>
      <c r="E393" s="396"/>
      <c r="F393" s="396"/>
      <c r="G393" s="396"/>
      <c r="H393" s="227"/>
      <c r="I393" s="227"/>
      <c r="J393" s="227"/>
      <c r="K393" s="227"/>
      <c r="L393" s="227"/>
      <c r="M393" s="230"/>
      <c r="N393" s="231"/>
      <c r="O393" s="157">
        <f>SUMIFS('Unit Detail'!$H$8:$H$400,'Unit Detail'!$D$8:$D$400,'Building Detail'!$B393,'Unit Detail'!$Z$8:$Z$400,1)</f>
        <v>0</v>
      </c>
      <c r="P393" s="125">
        <f>SUMIFS('Unit Detail'!$H$8:$H$400,'Unit Detail'!$D$8:$D$400,'Building Detail'!$B393,'Unit Detail'!$Z$8:$Z$400,3)</f>
        <v>0</v>
      </c>
      <c r="Q393" s="180">
        <f>SUMIFS('Unit Detail'!$H$8:$H$400,'Unit Detail'!$D$8:$D$400,'Building Detail'!$B393,'Unit Detail'!$Z$8:$Z$400,2)</f>
        <v>0</v>
      </c>
      <c r="R393" s="185">
        <f>SUMIF('Unit Detail'!$D$8:$D$400,$B393,'Unit Detail'!$H$8:$H$400)</f>
        <v>0</v>
      </c>
      <c r="S393" s="184">
        <f t="shared" si="38"/>
        <v>0</v>
      </c>
      <c r="T393" s="159" t="str">
        <f t="shared" si="37"/>
        <v/>
      </c>
      <c r="U393" s="162">
        <f>COUNTIFS('Unit Detail'!$Z$8:$Z$400,"1",'Unit Detail'!$D$8:$D$400,'Building Detail'!$B393)</f>
        <v>0</v>
      </c>
      <c r="V393" s="163">
        <f>COUNTIFS('Unit Detail'!$Z$8:$Z$400,"3",'Unit Detail'!$D$8:$D$400,'Building Detail'!$B393)</f>
        <v>0</v>
      </c>
      <c r="W393" s="163">
        <f>COUNTIFS('Unit Detail'!$Z$8:$Z$400,"2",'Unit Detail'!$D$8:$D$400,'Building Detail'!$B393)</f>
        <v>0</v>
      </c>
      <c r="X393" s="176">
        <f t="shared" si="39"/>
        <v>0</v>
      </c>
      <c r="Y393" s="159" t="str">
        <f t="shared" si="36"/>
        <v/>
      </c>
      <c r="Z393" s="338" t="str">
        <f t="shared" si="35"/>
        <v/>
      </c>
      <c r="AB393"/>
      <c r="AC393" s="14"/>
    </row>
    <row r="394" spans="2:29" x14ac:dyDescent="0.25">
      <c r="B394" s="334"/>
      <c r="C394" s="396"/>
      <c r="D394" s="396"/>
      <c r="E394" s="396"/>
      <c r="F394" s="396"/>
      <c r="G394" s="396"/>
      <c r="H394" s="227"/>
      <c r="I394" s="227"/>
      <c r="J394" s="227"/>
      <c r="K394" s="227"/>
      <c r="L394" s="227"/>
      <c r="M394" s="230"/>
      <c r="N394" s="231"/>
      <c r="O394" s="157">
        <f>SUMIFS('Unit Detail'!$H$8:$H$400,'Unit Detail'!$D$8:$D$400,'Building Detail'!$B394,'Unit Detail'!$Z$8:$Z$400,1)</f>
        <v>0</v>
      </c>
      <c r="P394" s="125">
        <f>SUMIFS('Unit Detail'!$H$8:$H$400,'Unit Detail'!$D$8:$D$400,'Building Detail'!$B394,'Unit Detail'!$Z$8:$Z$400,3)</f>
        <v>0</v>
      </c>
      <c r="Q394" s="180">
        <f>SUMIFS('Unit Detail'!$H$8:$H$400,'Unit Detail'!$D$8:$D$400,'Building Detail'!$B394,'Unit Detail'!$Z$8:$Z$400,2)</f>
        <v>0</v>
      </c>
      <c r="R394" s="185">
        <f>SUMIF('Unit Detail'!$D$8:$D$400,$B394,'Unit Detail'!$H$8:$H$400)</f>
        <v>0</v>
      </c>
      <c r="S394" s="184">
        <f t="shared" si="38"/>
        <v>0</v>
      </c>
      <c r="T394" s="159" t="str">
        <f t="shared" si="37"/>
        <v/>
      </c>
      <c r="U394" s="162">
        <f>COUNTIFS('Unit Detail'!$Z$8:$Z$400,"1",'Unit Detail'!$D$8:$D$400,'Building Detail'!$B394)</f>
        <v>0</v>
      </c>
      <c r="V394" s="163">
        <f>COUNTIFS('Unit Detail'!$Z$8:$Z$400,"3",'Unit Detail'!$D$8:$D$400,'Building Detail'!$B394)</f>
        <v>0</v>
      </c>
      <c r="W394" s="163">
        <f>COUNTIFS('Unit Detail'!$Z$8:$Z$400,"2",'Unit Detail'!$D$8:$D$400,'Building Detail'!$B394)</f>
        <v>0</v>
      </c>
      <c r="X394" s="176">
        <f t="shared" si="39"/>
        <v>0</v>
      </c>
      <c r="Y394" s="159" t="str">
        <f t="shared" si="36"/>
        <v/>
      </c>
      <c r="Z394" s="338" t="str">
        <f t="shared" si="35"/>
        <v/>
      </c>
      <c r="AB394"/>
      <c r="AC394" s="14"/>
    </row>
    <row r="395" spans="2:29" x14ac:dyDescent="0.25">
      <c r="B395" s="334"/>
      <c r="C395" s="396"/>
      <c r="D395" s="396"/>
      <c r="E395" s="396"/>
      <c r="F395" s="396"/>
      <c r="G395" s="396"/>
      <c r="H395" s="227"/>
      <c r="I395" s="227"/>
      <c r="J395" s="227"/>
      <c r="K395" s="227"/>
      <c r="L395" s="227"/>
      <c r="M395" s="230"/>
      <c r="N395" s="231"/>
      <c r="O395" s="157">
        <f>SUMIFS('Unit Detail'!$H$8:$H$400,'Unit Detail'!$D$8:$D$400,'Building Detail'!$B395,'Unit Detail'!$Z$8:$Z$400,1)</f>
        <v>0</v>
      </c>
      <c r="P395" s="125">
        <f>SUMIFS('Unit Detail'!$H$8:$H$400,'Unit Detail'!$D$8:$D$400,'Building Detail'!$B395,'Unit Detail'!$Z$8:$Z$400,3)</f>
        <v>0</v>
      </c>
      <c r="Q395" s="180">
        <f>SUMIFS('Unit Detail'!$H$8:$H$400,'Unit Detail'!$D$8:$D$400,'Building Detail'!$B395,'Unit Detail'!$Z$8:$Z$400,2)</f>
        <v>0</v>
      </c>
      <c r="R395" s="185">
        <f>SUMIF('Unit Detail'!$D$8:$D$400,$B395,'Unit Detail'!$H$8:$H$400)</f>
        <v>0</v>
      </c>
      <c r="S395" s="184">
        <f t="shared" si="38"/>
        <v>0</v>
      </c>
      <c r="T395" s="159" t="str">
        <f t="shared" si="37"/>
        <v/>
      </c>
      <c r="U395" s="162">
        <f>COUNTIFS('Unit Detail'!$Z$8:$Z$400,"1",'Unit Detail'!$D$8:$D$400,'Building Detail'!$B395)</f>
        <v>0</v>
      </c>
      <c r="V395" s="163">
        <f>COUNTIFS('Unit Detail'!$Z$8:$Z$400,"3",'Unit Detail'!$D$8:$D$400,'Building Detail'!$B395)</f>
        <v>0</v>
      </c>
      <c r="W395" s="163">
        <f>COUNTIFS('Unit Detail'!$Z$8:$Z$400,"2",'Unit Detail'!$D$8:$D$400,'Building Detail'!$B395)</f>
        <v>0</v>
      </c>
      <c r="X395" s="176">
        <f t="shared" si="39"/>
        <v>0</v>
      </c>
      <c r="Y395" s="159" t="str">
        <f t="shared" si="36"/>
        <v/>
      </c>
      <c r="Z395" s="338" t="str">
        <f t="shared" si="35"/>
        <v/>
      </c>
      <c r="AB395"/>
      <c r="AC395" s="14"/>
    </row>
    <row r="396" spans="2:29" x14ac:dyDescent="0.25">
      <c r="B396" s="334"/>
      <c r="C396" s="396"/>
      <c r="D396" s="396"/>
      <c r="E396" s="396"/>
      <c r="F396" s="396"/>
      <c r="G396" s="396"/>
      <c r="H396" s="227"/>
      <c r="I396" s="227"/>
      <c r="J396" s="227"/>
      <c r="K396" s="227"/>
      <c r="L396" s="227"/>
      <c r="M396" s="230"/>
      <c r="N396" s="231"/>
      <c r="O396" s="157">
        <f>SUMIFS('Unit Detail'!$H$8:$H$400,'Unit Detail'!$D$8:$D$400,'Building Detail'!$B396,'Unit Detail'!$Z$8:$Z$400,1)</f>
        <v>0</v>
      </c>
      <c r="P396" s="125">
        <f>SUMIFS('Unit Detail'!$H$8:$H$400,'Unit Detail'!$D$8:$D$400,'Building Detail'!$B396,'Unit Detail'!$Z$8:$Z$400,3)</f>
        <v>0</v>
      </c>
      <c r="Q396" s="180">
        <f>SUMIFS('Unit Detail'!$H$8:$H$400,'Unit Detail'!$D$8:$D$400,'Building Detail'!$B396,'Unit Detail'!$Z$8:$Z$400,2)</f>
        <v>0</v>
      </c>
      <c r="R396" s="185">
        <f>SUMIF('Unit Detail'!$D$8:$D$400,$B396,'Unit Detail'!$H$8:$H$400)</f>
        <v>0</v>
      </c>
      <c r="S396" s="184">
        <f t="shared" si="38"/>
        <v>0</v>
      </c>
      <c r="T396" s="159" t="str">
        <f t="shared" si="37"/>
        <v/>
      </c>
      <c r="U396" s="162">
        <f>COUNTIFS('Unit Detail'!$Z$8:$Z$400,"1",'Unit Detail'!$D$8:$D$400,'Building Detail'!$B396)</f>
        <v>0</v>
      </c>
      <c r="V396" s="163">
        <f>COUNTIFS('Unit Detail'!$Z$8:$Z$400,"3",'Unit Detail'!$D$8:$D$400,'Building Detail'!$B396)</f>
        <v>0</v>
      </c>
      <c r="W396" s="163">
        <f>COUNTIFS('Unit Detail'!$Z$8:$Z$400,"2",'Unit Detail'!$D$8:$D$400,'Building Detail'!$B396)</f>
        <v>0</v>
      </c>
      <c r="X396" s="176">
        <f t="shared" si="39"/>
        <v>0</v>
      </c>
      <c r="Y396" s="159" t="str">
        <f t="shared" si="36"/>
        <v/>
      </c>
      <c r="Z396" s="338" t="str">
        <f t="shared" si="35"/>
        <v/>
      </c>
      <c r="AB396"/>
      <c r="AC396" s="14"/>
    </row>
    <row r="397" spans="2:29" x14ac:dyDescent="0.25">
      <c r="B397" s="334"/>
      <c r="C397" s="396"/>
      <c r="D397" s="396"/>
      <c r="E397" s="396"/>
      <c r="F397" s="396"/>
      <c r="G397" s="396"/>
      <c r="H397" s="227"/>
      <c r="I397" s="227"/>
      <c r="J397" s="227"/>
      <c r="K397" s="227"/>
      <c r="L397" s="227"/>
      <c r="M397" s="230"/>
      <c r="N397" s="231"/>
      <c r="O397" s="157">
        <f>SUMIFS('Unit Detail'!$H$8:$H$400,'Unit Detail'!$D$8:$D$400,'Building Detail'!$B397,'Unit Detail'!$Z$8:$Z$400,1)</f>
        <v>0</v>
      </c>
      <c r="P397" s="125">
        <f>SUMIFS('Unit Detail'!$H$8:$H$400,'Unit Detail'!$D$8:$D$400,'Building Detail'!$B397,'Unit Detail'!$Z$8:$Z$400,3)</f>
        <v>0</v>
      </c>
      <c r="Q397" s="180">
        <f>SUMIFS('Unit Detail'!$H$8:$H$400,'Unit Detail'!$D$8:$D$400,'Building Detail'!$B397,'Unit Detail'!$Z$8:$Z$400,2)</f>
        <v>0</v>
      </c>
      <c r="R397" s="185">
        <f>SUMIF('Unit Detail'!$D$8:$D$400,$B397,'Unit Detail'!$H$8:$H$400)</f>
        <v>0</v>
      </c>
      <c r="S397" s="184">
        <f t="shared" si="38"/>
        <v>0</v>
      </c>
      <c r="T397" s="159" t="str">
        <f t="shared" si="37"/>
        <v/>
      </c>
      <c r="U397" s="162">
        <f>COUNTIFS('Unit Detail'!$Z$8:$Z$400,"1",'Unit Detail'!$D$8:$D$400,'Building Detail'!$B397)</f>
        <v>0</v>
      </c>
      <c r="V397" s="163">
        <f>COUNTIFS('Unit Detail'!$Z$8:$Z$400,"3",'Unit Detail'!$D$8:$D$400,'Building Detail'!$B397)</f>
        <v>0</v>
      </c>
      <c r="W397" s="163">
        <f>COUNTIFS('Unit Detail'!$Z$8:$Z$400,"2",'Unit Detail'!$D$8:$D$400,'Building Detail'!$B397)</f>
        <v>0</v>
      </c>
      <c r="X397" s="176">
        <f t="shared" si="39"/>
        <v>0</v>
      </c>
      <c r="Y397" s="159" t="str">
        <f t="shared" si="36"/>
        <v/>
      </c>
      <c r="Z397" s="338" t="str">
        <f t="shared" si="35"/>
        <v/>
      </c>
      <c r="AB397"/>
      <c r="AC397" s="14"/>
    </row>
    <row r="398" spans="2:29" x14ac:dyDescent="0.25">
      <c r="B398" s="334"/>
      <c r="C398" s="396"/>
      <c r="D398" s="396"/>
      <c r="E398" s="396"/>
      <c r="F398" s="396"/>
      <c r="G398" s="396"/>
      <c r="H398" s="227"/>
      <c r="I398" s="227"/>
      <c r="J398" s="227"/>
      <c r="K398" s="227"/>
      <c r="L398" s="227"/>
      <c r="M398" s="230"/>
      <c r="N398" s="231"/>
      <c r="O398" s="157">
        <f>SUMIFS('Unit Detail'!$H$8:$H$400,'Unit Detail'!$D$8:$D$400,'Building Detail'!$B398,'Unit Detail'!$Z$8:$Z$400,1)</f>
        <v>0</v>
      </c>
      <c r="P398" s="125">
        <f>SUMIFS('Unit Detail'!$H$8:$H$400,'Unit Detail'!$D$8:$D$400,'Building Detail'!$B398,'Unit Detail'!$Z$8:$Z$400,3)</f>
        <v>0</v>
      </c>
      <c r="Q398" s="180">
        <f>SUMIFS('Unit Detail'!$H$8:$H$400,'Unit Detail'!$D$8:$D$400,'Building Detail'!$B398,'Unit Detail'!$Z$8:$Z$400,2)</f>
        <v>0</v>
      </c>
      <c r="R398" s="185">
        <f>SUMIF('Unit Detail'!$D$8:$D$400,$B398,'Unit Detail'!$H$8:$H$400)</f>
        <v>0</v>
      </c>
      <c r="S398" s="184">
        <f t="shared" si="38"/>
        <v>0</v>
      </c>
      <c r="T398" s="159" t="str">
        <f t="shared" si="37"/>
        <v/>
      </c>
      <c r="U398" s="162">
        <f>COUNTIFS('Unit Detail'!$Z$8:$Z$400,"1",'Unit Detail'!$D$8:$D$400,'Building Detail'!$B398)</f>
        <v>0</v>
      </c>
      <c r="V398" s="163">
        <f>COUNTIFS('Unit Detail'!$Z$8:$Z$400,"3",'Unit Detail'!$D$8:$D$400,'Building Detail'!$B398)</f>
        <v>0</v>
      </c>
      <c r="W398" s="163">
        <f>COUNTIFS('Unit Detail'!$Z$8:$Z$400,"2",'Unit Detail'!$D$8:$D$400,'Building Detail'!$B398)</f>
        <v>0</v>
      </c>
      <c r="X398" s="176">
        <f t="shared" si="39"/>
        <v>0</v>
      </c>
      <c r="Y398" s="159" t="str">
        <f t="shared" si="36"/>
        <v/>
      </c>
      <c r="Z398" s="338" t="str">
        <f t="shared" si="35"/>
        <v/>
      </c>
      <c r="AB398"/>
      <c r="AC398" s="14"/>
    </row>
    <row r="399" spans="2:29" x14ac:dyDescent="0.25">
      <c r="B399" s="334"/>
      <c r="C399" s="396"/>
      <c r="D399" s="396"/>
      <c r="E399" s="396"/>
      <c r="F399" s="396"/>
      <c r="G399" s="396"/>
      <c r="H399" s="227"/>
      <c r="I399" s="227"/>
      <c r="J399" s="227"/>
      <c r="K399" s="227"/>
      <c r="L399" s="227"/>
      <c r="M399" s="230"/>
      <c r="N399" s="231"/>
      <c r="O399" s="157">
        <f>SUMIFS('Unit Detail'!$H$8:$H$400,'Unit Detail'!$D$8:$D$400,'Building Detail'!$B399,'Unit Detail'!$Z$8:$Z$400,1)</f>
        <v>0</v>
      </c>
      <c r="P399" s="125">
        <f>SUMIFS('Unit Detail'!$H$8:$H$400,'Unit Detail'!$D$8:$D$400,'Building Detail'!$B399,'Unit Detail'!$Z$8:$Z$400,3)</f>
        <v>0</v>
      </c>
      <c r="Q399" s="180">
        <f>SUMIFS('Unit Detail'!$H$8:$H$400,'Unit Detail'!$D$8:$D$400,'Building Detail'!$B399,'Unit Detail'!$Z$8:$Z$400,2)</f>
        <v>0</v>
      </c>
      <c r="R399" s="185">
        <f>SUMIF('Unit Detail'!$D$8:$D$400,$B399,'Unit Detail'!$H$8:$H$400)</f>
        <v>0</v>
      </c>
      <c r="S399" s="184">
        <f t="shared" si="38"/>
        <v>0</v>
      </c>
      <c r="T399" s="159" t="str">
        <f t="shared" si="37"/>
        <v/>
      </c>
      <c r="U399" s="162">
        <f>COUNTIFS('Unit Detail'!$Z$8:$Z$400,"1",'Unit Detail'!$D$8:$D$400,'Building Detail'!$B399)</f>
        <v>0</v>
      </c>
      <c r="V399" s="163">
        <f>COUNTIFS('Unit Detail'!$Z$8:$Z$400,"3",'Unit Detail'!$D$8:$D$400,'Building Detail'!$B399)</f>
        <v>0</v>
      </c>
      <c r="W399" s="163">
        <f>COUNTIFS('Unit Detail'!$Z$8:$Z$400,"2",'Unit Detail'!$D$8:$D$400,'Building Detail'!$B399)</f>
        <v>0</v>
      </c>
      <c r="X399" s="176">
        <f t="shared" si="39"/>
        <v>0</v>
      </c>
      <c r="Y399" s="159" t="str">
        <f t="shared" si="36"/>
        <v/>
      </c>
      <c r="Z399" s="338" t="str">
        <f t="shared" si="35"/>
        <v/>
      </c>
      <c r="AB399"/>
      <c r="AC399" s="14"/>
    </row>
    <row r="400" spans="2:29" x14ac:dyDescent="0.25">
      <c r="B400" s="334"/>
      <c r="C400" s="396"/>
      <c r="D400" s="396"/>
      <c r="E400" s="396"/>
      <c r="F400" s="396"/>
      <c r="G400" s="396"/>
      <c r="H400" s="227"/>
      <c r="I400" s="227"/>
      <c r="J400" s="227"/>
      <c r="K400" s="227"/>
      <c r="L400" s="227"/>
      <c r="M400" s="230"/>
      <c r="N400" s="231"/>
      <c r="O400" s="157">
        <f>SUMIFS('Unit Detail'!$H$8:$H$400,'Unit Detail'!$D$8:$D$400,'Building Detail'!$B400,'Unit Detail'!$Z$8:$Z$400,1)</f>
        <v>0</v>
      </c>
      <c r="P400" s="125">
        <f>SUMIFS('Unit Detail'!$H$8:$H$400,'Unit Detail'!$D$8:$D$400,'Building Detail'!$B400,'Unit Detail'!$Z$8:$Z$400,3)</f>
        <v>0</v>
      </c>
      <c r="Q400" s="180">
        <f>SUMIFS('Unit Detail'!$H$8:$H$400,'Unit Detail'!$D$8:$D$400,'Building Detail'!$B400,'Unit Detail'!$Z$8:$Z$400,2)</f>
        <v>0</v>
      </c>
      <c r="R400" s="185">
        <f>SUMIF('Unit Detail'!$D$8:$D$400,$B400,'Unit Detail'!$H$8:$H$400)</f>
        <v>0</v>
      </c>
      <c r="S400" s="184">
        <f t="shared" si="38"/>
        <v>0</v>
      </c>
      <c r="T400" s="159" t="str">
        <f t="shared" si="37"/>
        <v/>
      </c>
      <c r="U400" s="162">
        <f>COUNTIFS('Unit Detail'!$Z$8:$Z$400,"1",'Unit Detail'!$D$8:$D$400,'Building Detail'!$B400)</f>
        <v>0</v>
      </c>
      <c r="V400" s="163">
        <f>COUNTIFS('Unit Detail'!$Z$8:$Z$400,"3",'Unit Detail'!$D$8:$D$400,'Building Detail'!$B400)</f>
        <v>0</v>
      </c>
      <c r="W400" s="163">
        <f>COUNTIFS('Unit Detail'!$Z$8:$Z$400,"2",'Unit Detail'!$D$8:$D$400,'Building Detail'!$B400)</f>
        <v>0</v>
      </c>
      <c r="X400" s="176">
        <f t="shared" si="39"/>
        <v>0</v>
      </c>
      <c r="Y400" s="159" t="str">
        <f t="shared" si="36"/>
        <v/>
      </c>
      <c r="Z400" s="338" t="str">
        <f t="shared" si="35"/>
        <v/>
      </c>
      <c r="AB400"/>
      <c r="AC400" s="14"/>
    </row>
    <row r="401" spans="2:29" x14ac:dyDescent="0.25">
      <c r="B401" s="334"/>
      <c r="C401" s="396"/>
      <c r="D401" s="396"/>
      <c r="E401" s="396"/>
      <c r="F401" s="396"/>
      <c r="G401" s="396"/>
      <c r="H401" s="227"/>
      <c r="I401" s="227"/>
      <c r="J401" s="227"/>
      <c r="K401" s="227"/>
      <c r="L401" s="227"/>
      <c r="M401" s="230"/>
      <c r="N401" s="231"/>
      <c r="O401" s="157">
        <f>SUMIFS('Unit Detail'!$H$8:$H$400,'Unit Detail'!$D$8:$D$400,'Building Detail'!$B401,'Unit Detail'!$Z$8:$Z$400,1)</f>
        <v>0</v>
      </c>
      <c r="P401" s="125">
        <f>SUMIFS('Unit Detail'!$H$8:$H$400,'Unit Detail'!$D$8:$D$400,'Building Detail'!$B401,'Unit Detail'!$Z$8:$Z$400,3)</f>
        <v>0</v>
      </c>
      <c r="Q401" s="180">
        <f>SUMIFS('Unit Detail'!$H$8:$H$400,'Unit Detail'!$D$8:$D$400,'Building Detail'!$B401,'Unit Detail'!$Z$8:$Z$400,2)</f>
        <v>0</v>
      </c>
      <c r="R401" s="185">
        <f>SUMIF('Unit Detail'!$D$8:$D$400,$B401,'Unit Detail'!$H$8:$H$400)</f>
        <v>0</v>
      </c>
      <c r="S401" s="184">
        <f t="shared" si="38"/>
        <v>0</v>
      </c>
      <c r="T401" s="159" t="str">
        <f t="shared" si="37"/>
        <v/>
      </c>
      <c r="U401" s="162">
        <f>COUNTIFS('Unit Detail'!$Z$8:$Z$400,"1",'Unit Detail'!$D$8:$D$400,'Building Detail'!$B401)</f>
        <v>0</v>
      </c>
      <c r="V401" s="163">
        <f>COUNTIFS('Unit Detail'!$Z$8:$Z$400,"3",'Unit Detail'!$D$8:$D$400,'Building Detail'!$B401)</f>
        <v>0</v>
      </c>
      <c r="W401" s="163">
        <f>COUNTIFS('Unit Detail'!$Z$8:$Z$400,"2",'Unit Detail'!$D$8:$D$400,'Building Detail'!$B401)</f>
        <v>0</v>
      </c>
      <c r="X401" s="176">
        <f t="shared" si="39"/>
        <v>0</v>
      </c>
      <c r="Y401" s="159" t="str">
        <f t="shared" si="36"/>
        <v/>
      </c>
      <c r="Z401" s="338" t="str">
        <f t="shared" si="35"/>
        <v/>
      </c>
      <c r="AB401"/>
      <c r="AC401" s="14"/>
    </row>
    <row r="402" spans="2:29" x14ac:dyDescent="0.25">
      <c r="B402" s="334"/>
      <c r="C402" s="396"/>
      <c r="D402" s="396"/>
      <c r="E402" s="396"/>
      <c r="F402" s="396"/>
      <c r="G402" s="396"/>
      <c r="H402" s="227"/>
      <c r="I402" s="227"/>
      <c r="J402" s="227"/>
      <c r="K402" s="227"/>
      <c r="L402" s="227"/>
      <c r="M402" s="230"/>
      <c r="N402" s="231"/>
      <c r="O402" s="157">
        <f>SUMIFS('Unit Detail'!$H$8:$H$400,'Unit Detail'!$D$8:$D$400,'Building Detail'!$B402,'Unit Detail'!$Z$8:$Z$400,1)</f>
        <v>0</v>
      </c>
      <c r="P402" s="125">
        <f>SUMIFS('Unit Detail'!$H$8:$H$400,'Unit Detail'!$D$8:$D$400,'Building Detail'!$B402,'Unit Detail'!$Z$8:$Z$400,3)</f>
        <v>0</v>
      </c>
      <c r="Q402" s="180">
        <f>SUMIFS('Unit Detail'!$H$8:$H$400,'Unit Detail'!$D$8:$D$400,'Building Detail'!$B402,'Unit Detail'!$Z$8:$Z$400,2)</f>
        <v>0</v>
      </c>
      <c r="R402" s="185">
        <f>SUMIF('Unit Detail'!$D$8:$D$400,$B402,'Unit Detail'!$H$8:$H$400)</f>
        <v>0</v>
      </c>
      <c r="S402" s="184">
        <f t="shared" si="38"/>
        <v>0</v>
      </c>
      <c r="T402" s="159" t="str">
        <f t="shared" si="37"/>
        <v/>
      </c>
      <c r="U402" s="162">
        <f>COUNTIFS('Unit Detail'!$Z$8:$Z$400,"1",'Unit Detail'!$D$8:$D$400,'Building Detail'!$B402)</f>
        <v>0</v>
      </c>
      <c r="V402" s="163">
        <f>COUNTIFS('Unit Detail'!$Z$8:$Z$400,"3",'Unit Detail'!$D$8:$D$400,'Building Detail'!$B402)</f>
        <v>0</v>
      </c>
      <c r="W402" s="163">
        <f>COUNTIFS('Unit Detail'!$Z$8:$Z$400,"2",'Unit Detail'!$D$8:$D$400,'Building Detail'!$B402)</f>
        <v>0</v>
      </c>
      <c r="X402" s="176">
        <f t="shared" si="39"/>
        <v>0</v>
      </c>
      <c r="Y402" s="159" t="str">
        <f t="shared" si="36"/>
        <v/>
      </c>
      <c r="Z402" s="338" t="str">
        <f t="shared" ref="Z402:Z465" si="40">IF(Y402&lt;T402,Y402,T402)</f>
        <v/>
      </c>
      <c r="AB402"/>
      <c r="AC402" s="14"/>
    </row>
    <row r="403" spans="2:29" x14ac:dyDescent="0.25">
      <c r="B403" s="334"/>
      <c r="C403" s="396"/>
      <c r="D403" s="396"/>
      <c r="E403" s="396"/>
      <c r="F403" s="396"/>
      <c r="G403" s="396"/>
      <c r="H403" s="227"/>
      <c r="I403" s="227"/>
      <c r="J403" s="227"/>
      <c r="K403" s="227"/>
      <c r="L403" s="227"/>
      <c r="M403" s="230"/>
      <c r="N403" s="231"/>
      <c r="O403" s="157">
        <f>SUMIFS('Unit Detail'!$H$8:$H$400,'Unit Detail'!$D$8:$D$400,'Building Detail'!$B403,'Unit Detail'!$Z$8:$Z$400,1)</f>
        <v>0</v>
      </c>
      <c r="P403" s="125">
        <f>SUMIFS('Unit Detail'!$H$8:$H$400,'Unit Detail'!$D$8:$D$400,'Building Detail'!$B403,'Unit Detail'!$Z$8:$Z$400,3)</f>
        <v>0</v>
      </c>
      <c r="Q403" s="180">
        <f>SUMIFS('Unit Detail'!$H$8:$H$400,'Unit Detail'!$D$8:$D$400,'Building Detail'!$B403,'Unit Detail'!$Z$8:$Z$400,2)</f>
        <v>0</v>
      </c>
      <c r="R403" s="185">
        <f>SUMIF('Unit Detail'!$D$8:$D$400,$B403,'Unit Detail'!$H$8:$H$400)</f>
        <v>0</v>
      </c>
      <c r="S403" s="184">
        <f t="shared" si="38"/>
        <v>0</v>
      </c>
      <c r="T403" s="159" t="str">
        <f t="shared" si="37"/>
        <v/>
      </c>
      <c r="U403" s="162">
        <f>COUNTIFS('Unit Detail'!$Z$8:$Z$400,"1",'Unit Detail'!$D$8:$D$400,'Building Detail'!$B403)</f>
        <v>0</v>
      </c>
      <c r="V403" s="163">
        <f>COUNTIFS('Unit Detail'!$Z$8:$Z$400,"3",'Unit Detail'!$D$8:$D$400,'Building Detail'!$B403)</f>
        <v>0</v>
      </c>
      <c r="W403" s="163">
        <f>COUNTIFS('Unit Detail'!$Z$8:$Z$400,"2",'Unit Detail'!$D$8:$D$400,'Building Detail'!$B403)</f>
        <v>0</v>
      </c>
      <c r="X403" s="176">
        <f t="shared" si="39"/>
        <v>0</v>
      </c>
      <c r="Y403" s="159" t="str">
        <f t="shared" ref="Y403:Y466" si="41">IF(B403="","",IF($P$15=0,1,U403/X403))</f>
        <v/>
      </c>
      <c r="Z403" s="338" t="str">
        <f t="shared" si="40"/>
        <v/>
      </c>
      <c r="AB403"/>
      <c r="AC403" s="14"/>
    </row>
    <row r="404" spans="2:29" x14ac:dyDescent="0.25">
      <c r="B404" s="334"/>
      <c r="C404" s="396"/>
      <c r="D404" s="396"/>
      <c r="E404" s="396"/>
      <c r="F404" s="396"/>
      <c r="G404" s="396"/>
      <c r="H404" s="227"/>
      <c r="I404" s="227"/>
      <c r="J404" s="227"/>
      <c r="K404" s="227"/>
      <c r="L404" s="227"/>
      <c r="M404" s="230"/>
      <c r="N404" s="231"/>
      <c r="O404" s="157">
        <f>SUMIFS('Unit Detail'!$H$8:$H$400,'Unit Detail'!$D$8:$D$400,'Building Detail'!$B404,'Unit Detail'!$Z$8:$Z$400,1)</f>
        <v>0</v>
      </c>
      <c r="P404" s="125">
        <f>SUMIFS('Unit Detail'!$H$8:$H$400,'Unit Detail'!$D$8:$D$400,'Building Detail'!$B404,'Unit Detail'!$Z$8:$Z$400,3)</f>
        <v>0</v>
      </c>
      <c r="Q404" s="180">
        <f>SUMIFS('Unit Detail'!$H$8:$H$400,'Unit Detail'!$D$8:$D$400,'Building Detail'!$B404,'Unit Detail'!$Z$8:$Z$400,2)</f>
        <v>0</v>
      </c>
      <c r="R404" s="185">
        <f>SUMIF('Unit Detail'!$D$8:$D$400,$B404,'Unit Detail'!$H$8:$H$400)</f>
        <v>0</v>
      </c>
      <c r="S404" s="184">
        <f t="shared" si="38"/>
        <v>0</v>
      </c>
      <c r="T404" s="159" t="str">
        <f t="shared" si="37"/>
        <v/>
      </c>
      <c r="U404" s="162">
        <f>COUNTIFS('Unit Detail'!$Z$8:$Z$400,"1",'Unit Detail'!$D$8:$D$400,'Building Detail'!$B404)</f>
        <v>0</v>
      </c>
      <c r="V404" s="163">
        <f>COUNTIFS('Unit Detail'!$Z$8:$Z$400,"3",'Unit Detail'!$D$8:$D$400,'Building Detail'!$B404)</f>
        <v>0</v>
      </c>
      <c r="W404" s="163">
        <f>COUNTIFS('Unit Detail'!$Z$8:$Z$400,"2",'Unit Detail'!$D$8:$D$400,'Building Detail'!$B404)</f>
        <v>0</v>
      </c>
      <c r="X404" s="176">
        <f t="shared" si="39"/>
        <v>0</v>
      </c>
      <c r="Y404" s="159" t="str">
        <f t="shared" si="41"/>
        <v/>
      </c>
      <c r="Z404" s="338" t="str">
        <f t="shared" si="40"/>
        <v/>
      </c>
      <c r="AB404"/>
      <c r="AC404" s="14"/>
    </row>
    <row r="405" spans="2:29" x14ac:dyDescent="0.25">
      <c r="B405" s="334"/>
      <c r="C405" s="396"/>
      <c r="D405" s="396"/>
      <c r="E405" s="396"/>
      <c r="F405" s="396"/>
      <c r="G405" s="396"/>
      <c r="H405" s="227"/>
      <c r="I405" s="227"/>
      <c r="J405" s="227"/>
      <c r="K405" s="227"/>
      <c r="L405" s="227"/>
      <c r="M405" s="230"/>
      <c r="N405" s="231"/>
      <c r="O405" s="157">
        <f>SUMIFS('Unit Detail'!$H$8:$H$400,'Unit Detail'!$D$8:$D$400,'Building Detail'!$B405,'Unit Detail'!$Z$8:$Z$400,1)</f>
        <v>0</v>
      </c>
      <c r="P405" s="125">
        <f>SUMIFS('Unit Detail'!$H$8:$H$400,'Unit Detail'!$D$8:$D$400,'Building Detail'!$B405,'Unit Detail'!$Z$8:$Z$400,3)</f>
        <v>0</v>
      </c>
      <c r="Q405" s="180">
        <f>SUMIFS('Unit Detail'!$H$8:$H$400,'Unit Detail'!$D$8:$D$400,'Building Detail'!$B405,'Unit Detail'!$Z$8:$Z$400,2)</f>
        <v>0</v>
      </c>
      <c r="R405" s="185">
        <f>SUMIF('Unit Detail'!$D$8:$D$400,$B405,'Unit Detail'!$H$8:$H$400)</f>
        <v>0</v>
      </c>
      <c r="S405" s="184">
        <f t="shared" si="38"/>
        <v>0</v>
      </c>
      <c r="T405" s="159" t="str">
        <f t="shared" ref="T405:T468" si="42">IF(B405="","",IF($P$15=0,1,O405/R405))</f>
        <v/>
      </c>
      <c r="U405" s="162">
        <f>COUNTIFS('Unit Detail'!$Z$8:$Z$400,"1",'Unit Detail'!$D$8:$D$400,'Building Detail'!$B405)</f>
        <v>0</v>
      </c>
      <c r="V405" s="163">
        <f>COUNTIFS('Unit Detail'!$Z$8:$Z$400,"3",'Unit Detail'!$D$8:$D$400,'Building Detail'!$B405)</f>
        <v>0</v>
      </c>
      <c r="W405" s="163">
        <f>COUNTIFS('Unit Detail'!$Z$8:$Z$400,"2",'Unit Detail'!$D$8:$D$400,'Building Detail'!$B405)</f>
        <v>0</v>
      </c>
      <c r="X405" s="176">
        <f t="shared" si="39"/>
        <v>0</v>
      </c>
      <c r="Y405" s="159" t="str">
        <f t="shared" si="41"/>
        <v/>
      </c>
      <c r="Z405" s="338" t="str">
        <f t="shared" si="40"/>
        <v/>
      </c>
      <c r="AB405"/>
      <c r="AC405" s="14"/>
    </row>
    <row r="406" spans="2:29" x14ac:dyDescent="0.25">
      <c r="B406" s="334"/>
      <c r="C406" s="396"/>
      <c r="D406" s="396"/>
      <c r="E406" s="396"/>
      <c r="F406" s="396"/>
      <c r="G406" s="396"/>
      <c r="H406" s="227"/>
      <c r="I406" s="227"/>
      <c r="J406" s="227"/>
      <c r="K406" s="227"/>
      <c r="L406" s="227"/>
      <c r="M406" s="230"/>
      <c r="N406" s="231"/>
      <c r="O406" s="157">
        <f>SUMIFS('Unit Detail'!$H$8:$H$400,'Unit Detail'!$D$8:$D$400,'Building Detail'!$B406,'Unit Detail'!$Z$8:$Z$400,1)</f>
        <v>0</v>
      </c>
      <c r="P406" s="125">
        <f>SUMIFS('Unit Detail'!$H$8:$H$400,'Unit Detail'!$D$8:$D$400,'Building Detail'!$B406,'Unit Detail'!$Z$8:$Z$400,3)</f>
        <v>0</v>
      </c>
      <c r="Q406" s="180">
        <f>SUMIFS('Unit Detail'!$H$8:$H$400,'Unit Detail'!$D$8:$D$400,'Building Detail'!$B406,'Unit Detail'!$Z$8:$Z$400,2)</f>
        <v>0</v>
      </c>
      <c r="R406" s="185">
        <f>SUMIF('Unit Detail'!$D$8:$D$400,$B406,'Unit Detail'!$H$8:$H$400)</f>
        <v>0</v>
      </c>
      <c r="S406" s="184">
        <f t="shared" si="38"/>
        <v>0</v>
      </c>
      <c r="T406" s="159" t="str">
        <f t="shared" si="42"/>
        <v/>
      </c>
      <c r="U406" s="162">
        <f>COUNTIFS('Unit Detail'!$Z$8:$Z$400,"1",'Unit Detail'!$D$8:$D$400,'Building Detail'!$B406)</f>
        <v>0</v>
      </c>
      <c r="V406" s="163">
        <f>COUNTIFS('Unit Detail'!$Z$8:$Z$400,"3",'Unit Detail'!$D$8:$D$400,'Building Detail'!$B406)</f>
        <v>0</v>
      </c>
      <c r="W406" s="163">
        <f>COUNTIFS('Unit Detail'!$Z$8:$Z$400,"2",'Unit Detail'!$D$8:$D$400,'Building Detail'!$B406)</f>
        <v>0</v>
      </c>
      <c r="X406" s="176">
        <f t="shared" si="39"/>
        <v>0</v>
      </c>
      <c r="Y406" s="159" t="str">
        <f t="shared" si="41"/>
        <v/>
      </c>
      <c r="Z406" s="338" t="str">
        <f t="shared" si="40"/>
        <v/>
      </c>
      <c r="AB406"/>
      <c r="AC406" s="14"/>
    </row>
    <row r="407" spans="2:29" x14ac:dyDescent="0.25">
      <c r="B407" s="334"/>
      <c r="C407" s="396"/>
      <c r="D407" s="396"/>
      <c r="E407" s="396"/>
      <c r="F407" s="396"/>
      <c r="G407" s="396"/>
      <c r="H407" s="227"/>
      <c r="I407" s="227"/>
      <c r="J407" s="227"/>
      <c r="K407" s="227"/>
      <c r="L407" s="227"/>
      <c r="M407" s="230"/>
      <c r="N407" s="231"/>
      <c r="O407" s="157">
        <f>SUMIFS('Unit Detail'!$H$8:$H$400,'Unit Detail'!$D$8:$D$400,'Building Detail'!$B407,'Unit Detail'!$Z$8:$Z$400,1)</f>
        <v>0</v>
      </c>
      <c r="P407" s="125">
        <f>SUMIFS('Unit Detail'!$H$8:$H$400,'Unit Detail'!$D$8:$D$400,'Building Detail'!$B407,'Unit Detail'!$Z$8:$Z$400,3)</f>
        <v>0</v>
      </c>
      <c r="Q407" s="180">
        <f>SUMIFS('Unit Detail'!$H$8:$H$400,'Unit Detail'!$D$8:$D$400,'Building Detail'!$B407,'Unit Detail'!$Z$8:$Z$400,2)</f>
        <v>0</v>
      </c>
      <c r="R407" s="185">
        <f>SUMIF('Unit Detail'!$D$8:$D$400,$B407,'Unit Detail'!$H$8:$H$400)</f>
        <v>0</v>
      </c>
      <c r="S407" s="184">
        <f t="shared" si="38"/>
        <v>0</v>
      </c>
      <c r="T407" s="159" t="str">
        <f t="shared" si="42"/>
        <v/>
      </c>
      <c r="U407" s="162">
        <f>COUNTIFS('Unit Detail'!$Z$8:$Z$400,"1",'Unit Detail'!$D$8:$D$400,'Building Detail'!$B407)</f>
        <v>0</v>
      </c>
      <c r="V407" s="163">
        <f>COUNTIFS('Unit Detail'!$Z$8:$Z$400,"3",'Unit Detail'!$D$8:$D$400,'Building Detail'!$B407)</f>
        <v>0</v>
      </c>
      <c r="W407" s="163">
        <f>COUNTIFS('Unit Detail'!$Z$8:$Z$400,"2",'Unit Detail'!$D$8:$D$400,'Building Detail'!$B407)</f>
        <v>0</v>
      </c>
      <c r="X407" s="176">
        <f t="shared" si="39"/>
        <v>0</v>
      </c>
      <c r="Y407" s="159" t="str">
        <f t="shared" si="41"/>
        <v/>
      </c>
      <c r="Z407" s="338" t="str">
        <f t="shared" si="40"/>
        <v/>
      </c>
      <c r="AB407"/>
      <c r="AC407" s="14"/>
    </row>
    <row r="408" spans="2:29" x14ac:dyDescent="0.25">
      <c r="B408" s="334"/>
      <c r="C408" s="396"/>
      <c r="D408" s="396"/>
      <c r="E408" s="396"/>
      <c r="F408" s="396"/>
      <c r="G408" s="396"/>
      <c r="H408" s="227"/>
      <c r="I408" s="227"/>
      <c r="J408" s="227"/>
      <c r="K408" s="227"/>
      <c r="L408" s="227"/>
      <c r="M408" s="230"/>
      <c r="N408" s="231"/>
      <c r="O408" s="157">
        <f>SUMIFS('Unit Detail'!$H$8:$H$400,'Unit Detail'!$D$8:$D$400,'Building Detail'!$B408,'Unit Detail'!$Z$8:$Z$400,1)</f>
        <v>0</v>
      </c>
      <c r="P408" s="125">
        <f>SUMIFS('Unit Detail'!$H$8:$H$400,'Unit Detail'!$D$8:$D$400,'Building Detail'!$B408,'Unit Detail'!$Z$8:$Z$400,3)</f>
        <v>0</v>
      </c>
      <c r="Q408" s="180">
        <f>SUMIFS('Unit Detail'!$H$8:$H$400,'Unit Detail'!$D$8:$D$400,'Building Detail'!$B408,'Unit Detail'!$Z$8:$Z$400,2)</f>
        <v>0</v>
      </c>
      <c r="R408" s="185">
        <f>SUMIF('Unit Detail'!$D$8:$D$400,$B408,'Unit Detail'!$H$8:$H$400)</f>
        <v>0</v>
      </c>
      <c r="S408" s="184">
        <f t="shared" si="38"/>
        <v>0</v>
      </c>
      <c r="T408" s="159" t="str">
        <f t="shared" si="42"/>
        <v/>
      </c>
      <c r="U408" s="162">
        <f>COUNTIFS('Unit Detail'!$Z$8:$Z$400,"1",'Unit Detail'!$D$8:$D$400,'Building Detail'!$B408)</f>
        <v>0</v>
      </c>
      <c r="V408" s="163">
        <f>COUNTIFS('Unit Detail'!$Z$8:$Z$400,"3",'Unit Detail'!$D$8:$D$400,'Building Detail'!$B408)</f>
        <v>0</v>
      </c>
      <c r="W408" s="163">
        <f>COUNTIFS('Unit Detail'!$Z$8:$Z$400,"2",'Unit Detail'!$D$8:$D$400,'Building Detail'!$B408)</f>
        <v>0</v>
      </c>
      <c r="X408" s="176">
        <f t="shared" si="39"/>
        <v>0</v>
      </c>
      <c r="Y408" s="159" t="str">
        <f t="shared" si="41"/>
        <v/>
      </c>
      <c r="Z408" s="338" t="str">
        <f t="shared" si="40"/>
        <v/>
      </c>
      <c r="AB408"/>
      <c r="AC408" s="14"/>
    </row>
    <row r="409" spans="2:29" x14ac:dyDescent="0.25">
      <c r="B409" s="334"/>
      <c r="C409" s="396"/>
      <c r="D409" s="396"/>
      <c r="E409" s="396"/>
      <c r="F409" s="396"/>
      <c r="G409" s="396"/>
      <c r="H409" s="227"/>
      <c r="I409" s="227"/>
      <c r="J409" s="227"/>
      <c r="K409" s="227"/>
      <c r="L409" s="227"/>
      <c r="M409" s="230"/>
      <c r="N409" s="231"/>
      <c r="O409" s="157">
        <f>SUMIFS('Unit Detail'!$H$8:$H$400,'Unit Detail'!$D$8:$D$400,'Building Detail'!$B409,'Unit Detail'!$Z$8:$Z$400,1)</f>
        <v>0</v>
      </c>
      <c r="P409" s="125">
        <f>SUMIFS('Unit Detail'!$H$8:$H$400,'Unit Detail'!$D$8:$D$400,'Building Detail'!$B409,'Unit Detail'!$Z$8:$Z$400,3)</f>
        <v>0</v>
      </c>
      <c r="Q409" s="180">
        <f>SUMIFS('Unit Detail'!$H$8:$H$400,'Unit Detail'!$D$8:$D$400,'Building Detail'!$B409,'Unit Detail'!$Z$8:$Z$400,2)</f>
        <v>0</v>
      </c>
      <c r="R409" s="185">
        <f>SUMIF('Unit Detail'!$D$8:$D$400,$B409,'Unit Detail'!$H$8:$H$400)</f>
        <v>0</v>
      </c>
      <c r="S409" s="184">
        <f t="shared" si="38"/>
        <v>0</v>
      </c>
      <c r="T409" s="159" t="str">
        <f t="shared" si="42"/>
        <v/>
      </c>
      <c r="U409" s="162">
        <f>COUNTIFS('Unit Detail'!$Z$8:$Z$400,"1",'Unit Detail'!$D$8:$D$400,'Building Detail'!$B409)</f>
        <v>0</v>
      </c>
      <c r="V409" s="163">
        <f>COUNTIFS('Unit Detail'!$Z$8:$Z$400,"3",'Unit Detail'!$D$8:$D$400,'Building Detail'!$B409)</f>
        <v>0</v>
      </c>
      <c r="W409" s="163">
        <f>COUNTIFS('Unit Detail'!$Z$8:$Z$400,"2",'Unit Detail'!$D$8:$D$400,'Building Detail'!$B409)</f>
        <v>0</v>
      </c>
      <c r="X409" s="176">
        <f t="shared" si="39"/>
        <v>0</v>
      </c>
      <c r="Y409" s="159" t="str">
        <f t="shared" si="41"/>
        <v/>
      </c>
      <c r="Z409" s="338" t="str">
        <f t="shared" si="40"/>
        <v/>
      </c>
      <c r="AB409"/>
      <c r="AC409" s="14"/>
    </row>
    <row r="410" spans="2:29" x14ac:dyDescent="0.25">
      <c r="B410" s="334"/>
      <c r="C410" s="396"/>
      <c r="D410" s="396"/>
      <c r="E410" s="396"/>
      <c r="F410" s="396"/>
      <c r="G410" s="396"/>
      <c r="H410" s="227"/>
      <c r="I410" s="227"/>
      <c r="J410" s="227"/>
      <c r="K410" s="227"/>
      <c r="L410" s="227"/>
      <c r="M410" s="230"/>
      <c r="N410" s="231"/>
      <c r="O410" s="157">
        <f>SUMIFS('Unit Detail'!$H$8:$H$400,'Unit Detail'!$D$8:$D$400,'Building Detail'!$B410,'Unit Detail'!$Z$8:$Z$400,1)</f>
        <v>0</v>
      </c>
      <c r="P410" s="125">
        <f>SUMIFS('Unit Detail'!$H$8:$H$400,'Unit Detail'!$D$8:$D$400,'Building Detail'!$B410,'Unit Detail'!$Z$8:$Z$400,3)</f>
        <v>0</v>
      </c>
      <c r="Q410" s="180">
        <f>SUMIFS('Unit Detail'!$H$8:$H$400,'Unit Detail'!$D$8:$D$400,'Building Detail'!$B410,'Unit Detail'!$Z$8:$Z$400,2)</f>
        <v>0</v>
      </c>
      <c r="R410" s="185">
        <f>SUMIF('Unit Detail'!$D$8:$D$400,$B410,'Unit Detail'!$H$8:$H$400)</f>
        <v>0</v>
      </c>
      <c r="S410" s="184">
        <f t="shared" si="38"/>
        <v>0</v>
      </c>
      <c r="T410" s="159" t="str">
        <f t="shared" si="42"/>
        <v/>
      </c>
      <c r="U410" s="162">
        <f>COUNTIFS('Unit Detail'!$Z$8:$Z$400,"1",'Unit Detail'!$D$8:$D$400,'Building Detail'!$B410)</f>
        <v>0</v>
      </c>
      <c r="V410" s="163">
        <f>COUNTIFS('Unit Detail'!$Z$8:$Z$400,"3",'Unit Detail'!$D$8:$D$400,'Building Detail'!$B410)</f>
        <v>0</v>
      </c>
      <c r="W410" s="163">
        <f>COUNTIFS('Unit Detail'!$Z$8:$Z$400,"2",'Unit Detail'!$D$8:$D$400,'Building Detail'!$B410)</f>
        <v>0</v>
      </c>
      <c r="X410" s="176">
        <f t="shared" si="39"/>
        <v>0</v>
      </c>
      <c r="Y410" s="159" t="str">
        <f t="shared" si="41"/>
        <v/>
      </c>
      <c r="Z410" s="338" t="str">
        <f t="shared" si="40"/>
        <v/>
      </c>
      <c r="AB410"/>
      <c r="AC410" s="14"/>
    </row>
    <row r="411" spans="2:29" x14ac:dyDescent="0.25">
      <c r="B411" s="334"/>
      <c r="C411" s="396"/>
      <c r="D411" s="396"/>
      <c r="E411" s="396"/>
      <c r="F411" s="396"/>
      <c r="G411" s="396"/>
      <c r="H411" s="227"/>
      <c r="I411" s="227"/>
      <c r="J411" s="227"/>
      <c r="K411" s="227"/>
      <c r="L411" s="227"/>
      <c r="M411" s="230"/>
      <c r="N411" s="231"/>
      <c r="O411" s="157">
        <f>SUMIFS('Unit Detail'!$H$8:$H$400,'Unit Detail'!$D$8:$D$400,'Building Detail'!$B411,'Unit Detail'!$Z$8:$Z$400,1)</f>
        <v>0</v>
      </c>
      <c r="P411" s="125">
        <f>SUMIFS('Unit Detail'!$H$8:$H$400,'Unit Detail'!$D$8:$D$400,'Building Detail'!$B411,'Unit Detail'!$Z$8:$Z$400,3)</f>
        <v>0</v>
      </c>
      <c r="Q411" s="180">
        <f>SUMIFS('Unit Detail'!$H$8:$H$400,'Unit Detail'!$D$8:$D$400,'Building Detail'!$B411,'Unit Detail'!$Z$8:$Z$400,2)</f>
        <v>0</v>
      </c>
      <c r="R411" s="185">
        <f>SUMIF('Unit Detail'!$D$8:$D$400,$B411,'Unit Detail'!$H$8:$H$400)</f>
        <v>0</v>
      </c>
      <c r="S411" s="184">
        <f t="shared" si="38"/>
        <v>0</v>
      </c>
      <c r="T411" s="159" t="str">
        <f t="shared" si="42"/>
        <v/>
      </c>
      <c r="U411" s="162">
        <f>COUNTIFS('Unit Detail'!$Z$8:$Z$400,"1",'Unit Detail'!$D$8:$D$400,'Building Detail'!$B411)</f>
        <v>0</v>
      </c>
      <c r="V411" s="163">
        <f>COUNTIFS('Unit Detail'!$Z$8:$Z$400,"3",'Unit Detail'!$D$8:$D$400,'Building Detail'!$B411)</f>
        <v>0</v>
      </c>
      <c r="W411" s="163">
        <f>COUNTIFS('Unit Detail'!$Z$8:$Z$400,"2",'Unit Detail'!$D$8:$D$400,'Building Detail'!$B411)</f>
        <v>0</v>
      </c>
      <c r="X411" s="176">
        <f t="shared" si="39"/>
        <v>0</v>
      </c>
      <c r="Y411" s="159" t="str">
        <f t="shared" si="41"/>
        <v/>
      </c>
      <c r="Z411" s="338" t="str">
        <f t="shared" si="40"/>
        <v/>
      </c>
      <c r="AB411"/>
      <c r="AC411" s="14"/>
    </row>
    <row r="412" spans="2:29" x14ac:dyDescent="0.25">
      <c r="B412" s="334"/>
      <c r="C412" s="396"/>
      <c r="D412" s="396"/>
      <c r="E412" s="396"/>
      <c r="F412" s="396"/>
      <c r="G412" s="396"/>
      <c r="H412" s="227"/>
      <c r="I412" s="227"/>
      <c r="J412" s="227"/>
      <c r="K412" s="227"/>
      <c r="L412" s="227"/>
      <c r="M412" s="230"/>
      <c r="N412" s="231"/>
      <c r="O412" s="157">
        <f>SUMIFS('Unit Detail'!$H$8:$H$400,'Unit Detail'!$D$8:$D$400,'Building Detail'!$B412,'Unit Detail'!$Z$8:$Z$400,1)</f>
        <v>0</v>
      </c>
      <c r="P412" s="125">
        <f>SUMIFS('Unit Detail'!$H$8:$H$400,'Unit Detail'!$D$8:$D$400,'Building Detail'!$B412,'Unit Detail'!$Z$8:$Z$400,3)</f>
        <v>0</v>
      </c>
      <c r="Q412" s="180">
        <f>SUMIFS('Unit Detail'!$H$8:$H$400,'Unit Detail'!$D$8:$D$400,'Building Detail'!$B412,'Unit Detail'!$Z$8:$Z$400,2)</f>
        <v>0</v>
      </c>
      <c r="R412" s="185">
        <f>SUMIF('Unit Detail'!$D$8:$D$400,$B412,'Unit Detail'!$H$8:$H$400)</f>
        <v>0</v>
      </c>
      <c r="S412" s="184">
        <f t="shared" si="38"/>
        <v>0</v>
      </c>
      <c r="T412" s="159" t="str">
        <f t="shared" si="42"/>
        <v/>
      </c>
      <c r="U412" s="162">
        <f>COUNTIFS('Unit Detail'!$Z$8:$Z$400,"1",'Unit Detail'!$D$8:$D$400,'Building Detail'!$B412)</f>
        <v>0</v>
      </c>
      <c r="V412" s="163">
        <f>COUNTIFS('Unit Detail'!$Z$8:$Z$400,"3",'Unit Detail'!$D$8:$D$400,'Building Detail'!$B412)</f>
        <v>0</v>
      </c>
      <c r="W412" s="163">
        <f>COUNTIFS('Unit Detail'!$Z$8:$Z$400,"2",'Unit Detail'!$D$8:$D$400,'Building Detail'!$B412)</f>
        <v>0</v>
      </c>
      <c r="X412" s="176">
        <f t="shared" si="39"/>
        <v>0</v>
      </c>
      <c r="Y412" s="159" t="str">
        <f t="shared" si="41"/>
        <v/>
      </c>
      <c r="Z412" s="338" t="str">
        <f t="shared" si="40"/>
        <v/>
      </c>
      <c r="AB412"/>
      <c r="AC412" s="14"/>
    </row>
    <row r="413" spans="2:29" x14ac:dyDescent="0.25">
      <c r="B413" s="334"/>
      <c r="C413" s="396"/>
      <c r="D413" s="396"/>
      <c r="E413" s="396"/>
      <c r="F413" s="396"/>
      <c r="G413" s="396"/>
      <c r="H413" s="227"/>
      <c r="I413" s="227"/>
      <c r="J413" s="227"/>
      <c r="K413" s="227"/>
      <c r="L413" s="227"/>
      <c r="M413" s="230"/>
      <c r="N413" s="231"/>
      <c r="O413" s="157">
        <f>SUMIFS('Unit Detail'!$H$8:$H$400,'Unit Detail'!$D$8:$D$400,'Building Detail'!$B413,'Unit Detail'!$Z$8:$Z$400,1)</f>
        <v>0</v>
      </c>
      <c r="P413" s="125">
        <f>SUMIFS('Unit Detail'!$H$8:$H$400,'Unit Detail'!$D$8:$D$400,'Building Detail'!$B413,'Unit Detail'!$Z$8:$Z$400,3)</f>
        <v>0</v>
      </c>
      <c r="Q413" s="180">
        <f>SUMIFS('Unit Detail'!$H$8:$H$400,'Unit Detail'!$D$8:$D$400,'Building Detail'!$B413,'Unit Detail'!$Z$8:$Z$400,2)</f>
        <v>0</v>
      </c>
      <c r="R413" s="185">
        <f>SUMIF('Unit Detail'!$D$8:$D$400,$B413,'Unit Detail'!$H$8:$H$400)</f>
        <v>0</v>
      </c>
      <c r="S413" s="184">
        <f t="shared" si="38"/>
        <v>0</v>
      </c>
      <c r="T413" s="159" t="str">
        <f t="shared" si="42"/>
        <v/>
      </c>
      <c r="U413" s="162">
        <f>COUNTIFS('Unit Detail'!$Z$8:$Z$400,"1",'Unit Detail'!$D$8:$D$400,'Building Detail'!$B413)</f>
        <v>0</v>
      </c>
      <c r="V413" s="163">
        <f>COUNTIFS('Unit Detail'!$Z$8:$Z$400,"3",'Unit Detail'!$D$8:$D$400,'Building Detail'!$B413)</f>
        <v>0</v>
      </c>
      <c r="W413" s="163">
        <f>COUNTIFS('Unit Detail'!$Z$8:$Z$400,"2",'Unit Detail'!$D$8:$D$400,'Building Detail'!$B413)</f>
        <v>0</v>
      </c>
      <c r="X413" s="176">
        <f t="shared" si="39"/>
        <v>0</v>
      </c>
      <c r="Y413" s="159" t="str">
        <f t="shared" si="41"/>
        <v/>
      </c>
      <c r="Z413" s="338" t="str">
        <f t="shared" si="40"/>
        <v/>
      </c>
      <c r="AB413"/>
      <c r="AC413" s="14"/>
    </row>
    <row r="414" spans="2:29" x14ac:dyDescent="0.25">
      <c r="B414" s="334"/>
      <c r="C414" s="396"/>
      <c r="D414" s="396"/>
      <c r="E414" s="396"/>
      <c r="F414" s="396"/>
      <c r="G414" s="396"/>
      <c r="H414" s="227"/>
      <c r="I414" s="227"/>
      <c r="J414" s="227"/>
      <c r="K414" s="227"/>
      <c r="L414" s="227"/>
      <c r="M414" s="230"/>
      <c r="N414" s="231"/>
      <c r="O414" s="157">
        <f>SUMIFS('Unit Detail'!$H$8:$H$400,'Unit Detail'!$D$8:$D$400,'Building Detail'!$B414,'Unit Detail'!$Z$8:$Z$400,1)</f>
        <v>0</v>
      </c>
      <c r="P414" s="125">
        <f>SUMIFS('Unit Detail'!$H$8:$H$400,'Unit Detail'!$D$8:$D$400,'Building Detail'!$B414,'Unit Detail'!$Z$8:$Z$400,3)</f>
        <v>0</v>
      </c>
      <c r="Q414" s="180">
        <f>SUMIFS('Unit Detail'!$H$8:$H$400,'Unit Detail'!$D$8:$D$400,'Building Detail'!$B414,'Unit Detail'!$Z$8:$Z$400,2)</f>
        <v>0</v>
      </c>
      <c r="R414" s="185">
        <f>SUMIF('Unit Detail'!$D$8:$D$400,$B414,'Unit Detail'!$H$8:$H$400)</f>
        <v>0</v>
      </c>
      <c r="S414" s="184">
        <f t="shared" si="38"/>
        <v>0</v>
      </c>
      <c r="T414" s="159" t="str">
        <f t="shared" si="42"/>
        <v/>
      </c>
      <c r="U414" s="162">
        <f>COUNTIFS('Unit Detail'!$Z$8:$Z$400,"1",'Unit Detail'!$D$8:$D$400,'Building Detail'!$B414)</f>
        <v>0</v>
      </c>
      <c r="V414" s="163">
        <f>COUNTIFS('Unit Detail'!$Z$8:$Z$400,"3",'Unit Detail'!$D$8:$D$400,'Building Detail'!$B414)</f>
        <v>0</v>
      </c>
      <c r="W414" s="163">
        <f>COUNTIFS('Unit Detail'!$Z$8:$Z$400,"2",'Unit Detail'!$D$8:$D$400,'Building Detail'!$B414)</f>
        <v>0</v>
      </c>
      <c r="X414" s="176">
        <f t="shared" si="39"/>
        <v>0</v>
      </c>
      <c r="Y414" s="159" t="str">
        <f t="shared" si="41"/>
        <v/>
      </c>
      <c r="Z414" s="338" t="str">
        <f t="shared" si="40"/>
        <v/>
      </c>
      <c r="AB414"/>
      <c r="AC414" s="14"/>
    </row>
    <row r="415" spans="2:29" x14ac:dyDescent="0.25">
      <c r="B415" s="334"/>
      <c r="C415" s="396"/>
      <c r="D415" s="396"/>
      <c r="E415" s="396"/>
      <c r="F415" s="396"/>
      <c r="G415" s="396"/>
      <c r="H415" s="227"/>
      <c r="I415" s="227"/>
      <c r="J415" s="227"/>
      <c r="K415" s="227"/>
      <c r="L415" s="227"/>
      <c r="M415" s="230"/>
      <c r="N415" s="231"/>
      <c r="O415" s="157">
        <f>SUMIFS('Unit Detail'!$H$8:$H$400,'Unit Detail'!$D$8:$D$400,'Building Detail'!$B415,'Unit Detail'!$Z$8:$Z$400,1)</f>
        <v>0</v>
      </c>
      <c r="P415" s="125">
        <f>SUMIFS('Unit Detail'!$H$8:$H$400,'Unit Detail'!$D$8:$D$400,'Building Detail'!$B415,'Unit Detail'!$Z$8:$Z$400,3)</f>
        <v>0</v>
      </c>
      <c r="Q415" s="180">
        <f>SUMIFS('Unit Detail'!$H$8:$H$400,'Unit Detail'!$D$8:$D$400,'Building Detail'!$B415,'Unit Detail'!$Z$8:$Z$400,2)</f>
        <v>0</v>
      </c>
      <c r="R415" s="185">
        <f>SUMIF('Unit Detail'!$D$8:$D$400,$B415,'Unit Detail'!$H$8:$H$400)</f>
        <v>0</v>
      </c>
      <c r="S415" s="184">
        <f t="shared" si="38"/>
        <v>0</v>
      </c>
      <c r="T415" s="159" t="str">
        <f t="shared" si="42"/>
        <v/>
      </c>
      <c r="U415" s="162">
        <f>COUNTIFS('Unit Detail'!$Z$8:$Z$400,"1",'Unit Detail'!$D$8:$D$400,'Building Detail'!$B415)</f>
        <v>0</v>
      </c>
      <c r="V415" s="163">
        <f>COUNTIFS('Unit Detail'!$Z$8:$Z$400,"3",'Unit Detail'!$D$8:$D$400,'Building Detail'!$B415)</f>
        <v>0</v>
      </c>
      <c r="W415" s="163">
        <f>COUNTIFS('Unit Detail'!$Z$8:$Z$400,"2",'Unit Detail'!$D$8:$D$400,'Building Detail'!$B415)</f>
        <v>0</v>
      </c>
      <c r="X415" s="176">
        <f t="shared" si="39"/>
        <v>0</v>
      </c>
      <c r="Y415" s="159" t="str">
        <f t="shared" si="41"/>
        <v/>
      </c>
      <c r="Z415" s="338" t="str">
        <f t="shared" si="40"/>
        <v/>
      </c>
      <c r="AB415"/>
      <c r="AC415" s="14"/>
    </row>
    <row r="416" spans="2:29" x14ac:dyDescent="0.25">
      <c r="B416" s="334"/>
      <c r="C416" s="396"/>
      <c r="D416" s="396"/>
      <c r="E416" s="396"/>
      <c r="F416" s="396"/>
      <c r="G416" s="396"/>
      <c r="H416" s="227"/>
      <c r="I416" s="227"/>
      <c r="J416" s="227"/>
      <c r="K416" s="227"/>
      <c r="L416" s="227"/>
      <c r="M416" s="230"/>
      <c r="N416" s="231"/>
      <c r="O416" s="157">
        <f>SUMIFS('Unit Detail'!$H$8:$H$400,'Unit Detail'!$D$8:$D$400,'Building Detail'!$B416,'Unit Detail'!$Z$8:$Z$400,1)</f>
        <v>0</v>
      </c>
      <c r="P416" s="125">
        <f>SUMIFS('Unit Detail'!$H$8:$H$400,'Unit Detail'!$D$8:$D$400,'Building Detail'!$B416,'Unit Detail'!$Z$8:$Z$400,3)</f>
        <v>0</v>
      </c>
      <c r="Q416" s="180">
        <f>SUMIFS('Unit Detail'!$H$8:$H$400,'Unit Detail'!$D$8:$D$400,'Building Detail'!$B416,'Unit Detail'!$Z$8:$Z$400,2)</f>
        <v>0</v>
      </c>
      <c r="R416" s="185">
        <f>SUMIF('Unit Detail'!$D$8:$D$400,$B416,'Unit Detail'!$H$8:$H$400)</f>
        <v>0</v>
      </c>
      <c r="S416" s="184">
        <f t="shared" si="38"/>
        <v>0</v>
      </c>
      <c r="T416" s="159" t="str">
        <f t="shared" si="42"/>
        <v/>
      </c>
      <c r="U416" s="162">
        <f>COUNTIFS('Unit Detail'!$Z$8:$Z$400,"1",'Unit Detail'!$D$8:$D$400,'Building Detail'!$B416)</f>
        <v>0</v>
      </c>
      <c r="V416" s="163">
        <f>COUNTIFS('Unit Detail'!$Z$8:$Z$400,"3",'Unit Detail'!$D$8:$D$400,'Building Detail'!$B416)</f>
        <v>0</v>
      </c>
      <c r="W416" s="163">
        <f>COUNTIFS('Unit Detail'!$Z$8:$Z$400,"2",'Unit Detail'!$D$8:$D$400,'Building Detail'!$B416)</f>
        <v>0</v>
      </c>
      <c r="X416" s="176">
        <f t="shared" si="39"/>
        <v>0</v>
      </c>
      <c r="Y416" s="159" t="str">
        <f t="shared" si="41"/>
        <v/>
      </c>
      <c r="Z416" s="338" t="str">
        <f t="shared" si="40"/>
        <v/>
      </c>
      <c r="AB416"/>
      <c r="AC416" s="14"/>
    </row>
    <row r="417" spans="2:29" x14ac:dyDescent="0.25">
      <c r="B417" s="334"/>
      <c r="C417" s="396"/>
      <c r="D417" s="396"/>
      <c r="E417" s="396"/>
      <c r="F417" s="396"/>
      <c r="G417" s="396"/>
      <c r="H417" s="227"/>
      <c r="I417" s="227"/>
      <c r="J417" s="227"/>
      <c r="K417" s="227"/>
      <c r="L417" s="227"/>
      <c r="M417" s="230"/>
      <c r="N417" s="231"/>
      <c r="O417" s="157">
        <f>SUMIFS('Unit Detail'!$H$8:$H$400,'Unit Detail'!$D$8:$D$400,'Building Detail'!$B417,'Unit Detail'!$Z$8:$Z$400,1)</f>
        <v>0</v>
      </c>
      <c r="P417" s="125">
        <f>SUMIFS('Unit Detail'!$H$8:$H$400,'Unit Detail'!$D$8:$D$400,'Building Detail'!$B417,'Unit Detail'!$Z$8:$Z$400,3)</f>
        <v>0</v>
      </c>
      <c r="Q417" s="180">
        <f>SUMIFS('Unit Detail'!$H$8:$H$400,'Unit Detail'!$D$8:$D$400,'Building Detail'!$B417,'Unit Detail'!$Z$8:$Z$400,2)</f>
        <v>0</v>
      </c>
      <c r="R417" s="185">
        <f>SUMIF('Unit Detail'!$D$8:$D$400,$B417,'Unit Detail'!$H$8:$H$400)</f>
        <v>0</v>
      </c>
      <c r="S417" s="184">
        <f t="shared" si="38"/>
        <v>0</v>
      </c>
      <c r="T417" s="159" t="str">
        <f t="shared" si="42"/>
        <v/>
      </c>
      <c r="U417" s="162">
        <f>COUNTIFS('Unit Detail'!$Z$8:$Z$400,"1",'Unit Detail'!$D$8:$D$400,'Building Detail'!$B417)</f>
        <v>0</v>
      </c>
      <c r="V417" s="163">
        <f>COUNTIFS('Unit Detail'!$Z$8:$Z$400,"3",'Unit Detail'!$D$8:$D$400,'Building Detail'!$B417)</f>
        <v>0</v>
      </c>
      <c r="W417" s="163">
        <f>COUNTIFS('Unit Detail'!$Z$8:$Z$400,"2",'Unit Detail'!$D$8:$D$400,'Building Detail'!$B417)</f>
        <v>0</v>
      </c>
      <c r="X417" s="176">
        <f t="shared" si="39"/>
        <v>0</v>
      </c>
      <c r="Y417" s="159" t="str">
        <f t="shared" si="41"/>
        <v/>
      </c>
      <c r="Z417" s="338" t="str">
        <f t="shared" si="40"/>
        <v/>
      </c>
      <c r="AB417"/>
      <c r="AC417" s="14"/>
    </row>
    <row r="418" spans="2:29" x14ac:dyDescent="0.25">
      <c r="B418" s="334"/>
      <c r="C418" s="396"/>
      <c r="D418" s="396"/>
      <c r="E418" s="396"/>
      <c r="F418" s="396"/>
      <c r="G418" s="396"/>
      <c r="H418" s="227"/>
      <c r="I418" s="227"/>
      <c r="J418" s="227"/>
      <c r="K418" s="227"/>
      <c r="L418" s="227"/>
      <c r="M418" s="230"/>
      <c r="N418" s="231"/>
      <c r="O418" s="157">
        <f>SUMIFS('Unit Detail'!$H$8:$H$400,'Unit Detail'!$D$8:$D$400,'Building Detail'!$B418,'Unit Detail'!$Z$8:$Z$400,1)</f>
        <v>0</v>
      </c>
      <c r="P418" s="125">
        <f>SUMIFS('Unit Detail'!$H$8:$H$400,'Unit Detail'!$D$8:$D$400,'Building Detail'!$B418,'Unit Detail'!$Z$8:$Z$400,3)</f>
        <v>0</v>
      </c>
      <c r="Q418" s="180">
        <f>SUMIFS('Unit Detail'!$H$8:$H$400,'Unit Detail'!$D$8:$D$400,'Building Detail'!$B418,'Unit Detail'!$Z$8:$Z$400,2)</f>
        <v>0</v>
      </c>
      <c r="R418" s="185">
        <f>SUMIF('Unit Detail'!$D$8:$D$400,$B418,'Unit Detail'!$H$8:$H$400)</f>
        <v>0</v>
      </c>
      <c r="S418" s="184">
        <f t="shared" si="38"/>
        <v>0</v>
      </c>
      <c r="T418" s="159" t="str">
        <f t="shared" si="42"/>
        <v/>
      </c>
      <c r="U418" s="162">
        <f>COUNTIFS('Unit Detail'!$Z$8:$Z$400,"1",'Unit Detail'!$D$8:$D$400,'Building Detail'!$B418)</f>
        <v>0</v>
      </c>
      <c r="V418" s="163">
        <f>COUNTIFS('Unit Detail'!$Z$8:$Z$400,"3",'Unit Detail'!$D$8:$D$400,'Building Detail'!$B418)</f>
        <v>0</v>
      </c>
      <c r="W418" s="163">
        <f>COUNTIFS('Unit Detail'!$Z$8:$Z$400,"2",'Unit Detail'!$D$8:$D$400,'Building Detail'!$B418)</f>
        <v>0</v>
      </c>
      <c r="X418" s="176">
        <f t="shared" si="39"/>
        <v>0</v>
      </c>
      <c r="Y418" s="159" t="str">
        <f t="shared" si="41"/>
        <v/>
      </c>
      <c r="Z418" s="338" t="str">
        <f t="shared" si="40"/>
        <v/>
      </c>
      <c r="AB418"/>
      <c r="AC418" s="14"/>
    </row>
    <row r="419" spans="2:29" x14ac:dyDescent="0.25">
      <c r="B419" s="334"/>
      <c r="C419" s="396"/>
      <c r="D419" s="396"/>
      <c r="E419" s="396"/>
      <c r="F419" s="396"/>
      <c r="G419" s="396"/>
      <c r="H419" s="227"/>
      <c r="I419" s="227"/>
      <c r="J419" s="227"/>
      <c r="K419" s="227"/>
      <c r="L419" s="227"/>
      <c r="M419" s="230"/>
      <c r="N419" s="231"/>
      <c r="O419" s="157">
        <f>SUMIFS('Unit Detail'!$H$8:$H$400,'Unit Detail'!$D$8:$D$400,'Building Detail'!$B419,'Unit Detail'!$Z$8:$Z$400,1)</f>
        <v>0</v>
      </c>
      <c r="P419" s="125">
        <f>SUMIFS('Unit Detail'!$H$8:$H$400,'Unit Detail'!$D$8:$D$400,'Building Detail'!$B419,'Unit Detail'!$Z$8:$Z$400,3)</f>
        <v>0</v>
      </c>
      <c r="Q419" s="180">
        <f>SUMIFS('Unit Detail'!$H$8:$H$400,'Unit Detail'!$D$8:$D$400,'Building Detail'!$B419,'Unit Detail'!$Z$8:$Z$400,2)</f>
        <v>0</v>
      </c>
      <c r="R419" s="185">
        <f>SUMIF('Unit Detail'!$D$8:$D$400,$B419,'Unit Detail'!$H$8:$H$400)</f>
        <v>0</v>
      </c>
      <c r="S419" s="184">
        <f t="shared" si="38"/>
        <v>0</v>
      </c>
      <c r="T419" s="159" t="str">
        <f t="shared" si="42"/>
        <v/>
      </c>
      <c r="U419" s="162">
        <f>COUNTIFS('Unit Detail'!$Z$8:$Z$400,"1",'Unit Detail'!$D$8:$D$400,'Building Detail'!$B419)</f>
        <v>0</v>
      </c>
      <c r="V419" s="163">
        <f>COUNTIFS('Unit Detail'!$Z$8:$Z$400,"3",'Unit Detail'!$D$8:$D$400,'Building Detail'!$B419)</f>
        <v>0</v>
      </c>
      <c r="W419" s="163">
        <f>COUNTIFS('Unit Detail'!$Z$8:$Z$400,"2",'Unit Detail'!$D$8:$D$400,'Building Detail'!$B419)</f>
        <v>0</v>
      </c>
      <c r="X419" s="176">
        <f t="shared" si="39"/>
        <v>0</v>
      </c>
      <c r="Y419" s="159" t="str">
        <f t="shared" si="41"/>
        <v/>
      </c>
      <c r="Z419" s="338" t="str">
        <f t="shared" si="40"/>
        <v/>
      </c>
      <c r="AB419"/>
      <c r="AC419" s="14"/>
    </row>
    <row r="420" spans="2:29" x14ac:dyDescent="0.25">
      <c r="B420" s="334"/>
      <c r="C420" s="396"/>
      <c r="D420" s="396"/>
      <c r="E420" s="396"/>
      <c r="F420" s="396"/>
      <c r="G420" s="396"/>
      <c r="H420" s="227"/>
      <c r="I420" s="227"/>
      <c r="J420" s="227"/>
      <c r="K420" s="227"/>
      <c r="L420" s="227"/>
      <c r="M420" s="230"/>
      <c r="N420" s="231"/>
      <c r="O420" s="157">
        <f>SUMIFS('Unit Detail'!$H$8:$H$400,'Unit Detail'!$D$8:$D$400,'Building Detail'!$B420,'Unit Detail'!$Z$8:$Z$400,1)</f>
        <v>0</v>
      </c>
      <c r="P420" s="125">
        <f>SUMIFS('Unit Detail'!$H$8:$H$400,'Unit Detail'!$D$8:$D$400,'Building Detail'!$B420,'Unit Detail'!$Z$8:$Z$400,3)</f>
        <v>0</v>
      </c>
      <c r="Q420" s="180">
        <f>SUMIFS('Unit Detail'!$H$8:$H$400,'Unit Detail'!$D$8:$D$400,'Building Detail'!$B420,'Unit Detail'!$Z$8:$Z$400,2)</f>
        <v>0</v>
      </c>
      <c r="R420" s="185">
        <f>SUMIF('Unit Detail'!$D$8:$D$400,$B420,'Unit Detail'!$H$8:$H$400)</f>
        <v>0</v>
      </c>
      <c r="S420" s="184">
        <f t="shared" si="38"/>
        <v>0</v>
      </c>
      <c r="T420" s="159" t="str">
        <f t="shared" si="42"/>
        <v/>
      </c>
      <c r="U420" s="162">
        <f>COUNTIFS('Unit Detail'!$Z$8:$Z$400,"1",'Unit Detail'!$D$8:$D$400,'Building Detail'!$B420)</f>
        <v>0</v>
      </c>
      <c r="V420" s="163">
        <f>COUNTIFS('Unit Detail'!$Z$8:$Z$400,"3",'Unit Detail'!$D$8:$D$400,'Building Detail'!$B420)</f>
        <v>0</v>
      </c>
      <c r="W420" s="163">
        <f>COUNTIFS('Unit Detail'!$Z$8:$Z$400,"2",'Unit Detail'!$D$8:$D$400,'Building Detail'!$B420)</f>
        <v>0</v>
      </c>
      <c r="X420" s="176">
        <f t="shared" si="39"/>
        <v>0</v>
      </c>
      <c r="Y420" s="159" t="str">
        <f t="shared" si="41"/>
        <v/>
      </c>
      <c r="Z420" s="338" t="str">
        <f t="shared" si="40"/>
        <v/>
      </c>
      <c r="AB420"/>
      <c r="AC420" s="14"/>
    </row>
    <row r="421" spans="2:29" x14ac:dyDescent="0.25">
      <c r="B421" s="334"/>
      <c r="C421" s="396"/>
      <c r="D421" s="396"/>
      <c r="E421" s="396"/>
      <c r="F421" s="396"/>
      <c r="G421" s="396"/>
      <c r="H421" s="227"/>
      <c r="I421" s="227"/>
      <c r="J421" s="227"/>
      <c r="K421" s="227"/>
      <c r="L421" s="227"/>
      <c r="M421" s="230"/>
      <c r="N421" s="231"/>
      <c r="O421" s="157">
        <f>SUMIFS('Unit Detail'!$H$8:$H$400,'Unit Detail'!$D$8:$D$400,'Building Detail'!$B421,'Unit Detail'!$Z$8:$Z$400,1)</f>
        <v>0</v>
      </c>
      <c r="P421" s="125">
        <f>SUMIFS('Unit Detail'!$H$8:$H$400,'Unit Detail'!$D$8:$D$400,'Building Detail'!$B421,'Unit Detail'!$Z$8:$Z$400,3)</f>
        <v>0</v>
      </c>
      <c r="Q421" s="180">
        <f>SUMIFS('Unit Detail'!$H$8:$H$400,'Unit Detail'!$D$8:$D$400,'Building Detail'!$B421,'Unit Detail'!$Z$8:$Z$400,2)</f>
        <v>0</v>
      </c>
      <c r="R421" s="185">
        <f>SUMIF('Unit Detail'!$D$8:$D$400,$B421,'Unit Detail'!$H$8:$H$400)</f>
        <v>0</v>
      </c>
      <c r="S421" s="184">
        <f t="shared" si="38"/>
        <v>0</v>
      </c>
      <c r="T421" s="159" t="str">
        <f t="shared" si="42"/>
        <v/>
      </c>
      <c r="U421" s="162">
        <f>COUNTIFS('Unit Detail'!$Z$8:$Z$400,"1",'Unit Detail'!$D$8:$D$400,'Building Detail'!$B421)</f>
        <v>0</v>
      </c>
      <c r="V421" s="163">
        <f>COUNTIFS('Unit Detail'!$Z$8:$Z$400,"3",'Unit Detail'!$D$8:$D$400,'Building Detail'!$B421)</f>
        <v>0</v>
      </c>
      <c r="W421" s="163">
        <f>COUNTIFS('Unit Detail'!$Z$8:$Z$400,"2",'Unit Detail'!$D$8:$D$400,'Building Detail'!$B421)</f>
        <v>0</v>
      </c>
      <c r="X421" s="176">
        <f t="shared" si="39"/>
        <v>0</v>
      </c>
      <c r="Y421" s="159" t="str">
        <f t="shared" si="41"/>
        <v/>
      </c>
      <c r="Z421" s="338" t="str">
        <f t="shared" si="40"/>
        <v/>
      </c>
      <c r="AB421"/>
      <c r="AC421" s="14"/>
    </row>
    <row r="422" spans="2:29" x14ac:dyDescent="0.25">
      <c r="B422" s="334"/>
      <c r="C422" s="396"/>
      <c r="D422" s="396"/>
      <c r="E422" s="396"/>
      <c r="F422" s="396"/>
      <c r="G422" s="396"/>
      <c r="H422" s="227"/>
      <c r="I422" s="227"/>
      <c r="J422" s="227"/>
      <c r="K422" s="227"/>
      <c r="L422" s="227"/>
      <c r="M422" s="230"/>
      <c r="N422" s="231"/>
      <c r="O422" s="157">
        <f>SUMIFS('Unit Detail'!$H$8:$H$400,'Unit Detail'!$D$8:$D$400,'Building Detail'!$B422,'Unit Detail'!$Z$8:$Z$400,1)</f>
        <v>0</v>
      </c>
      <c r="P422" s="125">
        <f>SUMIFS('Unit Detail'!$H$8:$H$400,'Unit Detail'!$D$8:$D$400,'Building Detail'!$B422,'Unit Detail'!$Z$8:$Z$400,3)</f>
        <v>0</v>
      </c>
      <c r="Q422" s="180">
        <f>SUMIFS('Unit Detail'!$H$8:$H$400,'Unit Detail'!$D$8:$D$400,'Building Detail'!$B422,'Unit Detail'!$Z$8:$Z$400,2)</f>
        <v>0</v>
      </c>
      <c r="R422" s="185">
        <f>SUMIF('Unit Detail'!$D$8:$D$400,$B422,'Unit Detail'!$H$8:$H$400)</f>
        <v>0</v>
      </c>
      <c r="S422" s="184">
        <f t="shared" si="38"/>
        <v>0</v>
      </c>
      <c r="T422" s="159" t="str">
        <f t="shared" si="42"/>
        <v/>
      </c>
      <c r="U422" s="162">
        <f>COUNTIFS('Unit Detail'!$Z$8:$Z$400,"1",'Unit Detail'!$D$8:$D$400,'Building Detail'!$B422)</f>
        <v>0</v>
      </c>
      <c r="V422" s="163">
        <f>COUNTIFS('Unit Detail'!$Z$8:$Z$400,"3",'Unit Detail'!$D$8:$D$400,'Building Detail'!$B422)</f>
        <v>0</v>
      </c>
      <c r="W422" s="163">
        <f>COUNTIFS('Unit Detail'!$Z$8:$Z$400,"2",'Unit Detail'!$D$8:$D$400,'Building Detail'!$B422)</f>
        <v>0</v>
      </c>
      <c r="X422" s="176">
        <f t="shared" si="39"/>
        <v>0</v>
      </c>
      <c r="Y422" s="159" t="str">
        <f t="shared" si="41"/>
        <v/>
      </c>
      <c r="Z422" s="338" t="str">
        <f t="shared" si="40"/>
        <v/>
      </c>
      <c r="AB422"/>
      <c r="AC422" s="14"/>
    </row>
    <row r="423" spans="2:29" x14ac:dyDescent="0.25">
      <c r="B423" s="334"/>
      <c r="C423" s="396"/>
      <c r="D423" s="396"/>
      <c r="E423" s="396"/>
      <c r="F423" s="396"/>
      <c r="G423" s="396"/>
      <c r="H423" s="227"/>
      <c r="I423" s="227"/>
      <c r="J423" s="227"/>
      <c r="K423" s="227"/>
      <c r="L423" s="227"/>
      <c r="M423" s="230"/>
      <c r="N423" s="231"/>
      <c r="O423" s="157">
        <f>SUMIFS('Unit Detail'!$H$8:$H$400,'Unit Detail'!$D$8:$D$400,'Building Detail'!$B423,'Unit Detail'!$Z$8:$Z$400,1)</f>
        <v>0</v>
      </c>
      <c r="P423" s="125">
        <f>SUMIFS('Unit Detail'!$H$8:$H$400,'Unit Detail'!$D$8:$D$400,'Building Detail'!$B423,'Unit Detail'!$Z$8:$Z$400,3)</f>
        <v>0</v>
      </c>
      <c r="Q423" s="180">
        <f>SUMIFS('Unit Detail'!$H$8:$H$400,'Unit Detail'!$D$8:$D$400,'Building Detail'!$B423,'Unit Detail'!$Z$8:$Z$400,2)</f>
        <v>0</v>
      </c>
      <c r="R423" s="185">
        <f>SUMIF('Unit Detail'!$D$8:$D$400,$B423,'Unit Detail'!$H$8:$H$400)</f>
        <v>0</v>
      </c>
      <c r="S423" s="184">
        <f t="shared" si="38"/>
        <v>0</v>
      </c>
      <c r="T423" s="159" t="str">
        <f t="shared" si="42"/>
        <v/>
      </c>
      <c r="U423" s="162">
        <f>COUNTIFS('Unit Detail'!$Z$8:$Z$400,"1",'Unit Detail'!$D$8:$D$400,'Building Detail'!$B423)</f>
        <v>0</v>
      </c>
      <c r="V423" s="163">
        <f>COUNTIFS('Unit Detail'!$Z$8:$Z$400,"3",'Unit Detail'!$D$8:$D$400,'Building Detail'!$B423)</f>
        <v>0</v>
      </c>
      <c r="W423" s="163">
        <f>COUNTIFS('Unit Detail'!$Z$8:$Z$400,"2",'Unit Detail'!$D$8:$D$400,'Building Detail'!$B423)</f>
        <v>0</v>
      </c>
      <c r="X423" s="176">
        <f t="shared" si="39"/>
        <v>0</v>
      </c>
      <c r="Y423" s="159" t="str">
        <f t="shared" si="41"/>
        <v/>
      </c>
      <c r="Z423" s="338" t="str">
        <f t="shared" si="40"/>
        <v/>
      </c>
      <c r="AB423"/>
      <c r="AC423" s="14"/>
    </row>
    <row r="424" spans="2:29" x14ac:dyDescent="0.25">
      <c r="B424" s="334"/>
      <c r="C424" s="396"/>
      <c r="D424" s="396"/>
      <c r="E424" s="396"/>
      <c r="F424" s="396"/>
      <c r="G424" s="396"/>
      <c r="H424" s="227"/>
      <c r="I424" s="227"/>
      <c r="J424" s="227"/>
      <c r="K424" s="227"/>
      <c r="L424" s="227"/>
      <c r="M424" s="230"/>
      <c r="N424" s="231"/>
      <c r="O424" s="157">
        <f>SUMIFS('Unit Detail'!$H$8:$H$400,'Unit Detail'!$D$8:$D$400,'Building Detail'!$B424,'Unit Detail'!$Z$8:$Z$400,1)</f>
        <v>0</v>
      </c>
      <c r="P424" s="125">
        <f>SUMIFS('Unit Detail'!$H$8:$H$400,'Unit Detail'!$D$8:$D$400,'Building Detail'!$B424,'Unit Detail'!$Z$8:$Z$400,3)</f>
        <v>0</v>
      </c>
      <c r="Q424" s="180">
        <f>SUMIFS('Unit Detail'!$H$8:$H$400,'Unit Detail'!$D$8:$D$400,'Building Detail'!$B424,'Unit Detail'!$Z$8:$Z$400,2)</f>
        <v>0</v>
      </c>
      <c r="R424" s="185">
        <f>SUMIF('Unit Detail'!$D$8:$D$400,$B424,'Unit Detail'!$H$8:$H$400)</f>
        <v>0</v>
      </c>
      <c r="S424" s="184">
        <f t="shared" si="38"/>
        <v>0</v>
      </c>
      <c r="T424" s="159" t="str">
        <f t="shared" si="42"/>
        <v/>
      </c>
      <c r="U424" s="162">
        <f>COUNTIFS('Unit Detail'!$Z$8:$Z$400,"1",'Unit Detail'!$D$8:$D$400,'Building Detail'!$B424)</f>
        <v>0</v>
      </c>
      <c r="V424" s="163">
        <f>COUNTIFS('Unit Detail'!$Z$8:$Z$400,"3",'Unit Detail'!$D$8:$D$400,'Building Detail'!$B424)</f>
        <v>0</v>
      </c>
      <c r="W424" s="163">
        <f>COUNTIFS('Unit Detail'!$Z$8:$Z$400,"2",'Unit Detail'!$D$8:$D$400,'Building Detail'!$B424)</f>
        <v>0</v>
      </c>
      <c r="X424" s="176">
        <f t="shared" si="39"/>
        <v>0</v>
      </c>
      <c r="Y424" s="159" t="str">
        <f t="shared" si="41"/>
        <v/>
      </c>
      <c r="Z424" s="338" t="str">
        <f t="shared" si="40"/>
        <v/>
      </c>
      <c r="AB424"/>
      <c r="AC424" s="14"/>
    </row>
    <row r="425" spans="2:29" x14ac:dyDescent="0.25">
      <c r="B425" s="334"/>
      <c r="C425" s="396"/>
      <c r="D425" s="396"/>
      <c r="E425" s="396"/>
      <c r="F425" s="396"/>
      <c r="G425" s="396"/>
      <c r="H425" s="227"/>
      <c r="I425" s="227"/>
      <c r="J425" s="227"/>
      <c r="K425" s="227"/>
      <c r="L425" s="227"/>
      <c r="M425" s="230"/>
      <c r="N425" s="231"/>
      <c r="O425" s="157">
        <f>SUMIFS('Unit Detail'!$H$8:$H$400,'Unit Detail'!$D$8:$D$400,'Building Detail'!$B425,'Unit Detail'!$Z$8:$Z$400,1)</f>
        <v>0</v>
      </c>
      <c r="P425" s="125">
        <f>SUMIFS('Unit Detail'!$H$8:$H$400,'Unit Detail'!$D$8:$D$400,'Building Detail'!$B425,'Unit Detail'!$Z$8:$Z$400,3)</f>
        <v>0</v>
      </c>
      <c r="Q425" s="180">
        <f>SUMIFS('Unit Detail'!$H$8:$H$400,'Unit Detail'!$D$8:$D$400,'Building Detail'!$B425,'Unit Detail'!$Z$8:$Z$400,2)</f>
        <v>0</v>
      </c>
      <c r="R425" s="185">
        <f>SUMIF('Unit Detail'!$D$8:$D$400,$B425,'Unit Detail'!$H$8:$H$400)</f>
        <v>0</v>
      </c>
      <c r="S425" s="184">
        <f t="shared" si="38"/>
        <v>0</v>
      </c>
      <c r="T425" s="159" t="str">
        <f t="shared" si="42"/>
        <v/>
      </c>
      <c r="U425" s="162">
        <f>COUNTIFS('Unit Detail'!$Z$8:$Z$400,"1",'Unit Detail'!$D$8:$D$400,'Building Detail'!$B425)</f>
        <v>0</v>
      </c>
      <c r="V425" s="163">
        <f>COUNTIFS('Unit Detail'!$Z$8:$Z$400,"3",'Unit Detail'!$D$8:$D$400,'Building Detail'!$B425)</f>
        <v>0</v>
      </c>
      <c r="W425" s="163">
        <f>COUNTIFS('Unit Detail'!$Z$8:$Z$400,"2",'Unit Detail'!$D$8:$D$400,'Building Detail'!$B425)</f>
        <v>0</v>
      </c>
      <c r="X425" s="176">
        <f t="shared" si="39"/>
        <v>0</v>
      </c>
      <c r="Y425" s="159" t="str">
        <f t="shared" si="41"/>
        <v/>
      </c>
      <c r="Z425" s="338" t="str">
        <f t="shared" si="40"/>
        <v/>
      </c>
      <c r="AB425"/>
      <c r="AC425" s="14"/>
    </row>
    <row r="426" spans="2:29" x14ac:dyDescent="0.25">
      <c r="B426" s="334"/>
      <c r="C426" s="396"/>
      <c r="D426" s="396"/>
      <c r="E426" s="396"/>
      <c r="F426" s="396"/>
      <c r="G426" s="396"/>
      <c r="H426" s="227"/>
      <c r="I426" s="227"/>
      <c r="J426" s="227"/>
      <c r="K426" s="227"/>
      <c r="L426" s="227"/>
      <c r="M426" s="230"/>
      <c r="N426" s="231"/>
      <c r="O426" s="157">
        <f>SUMIFS('Unit Detail'!$H$8:$H$400,'Unit Detail'!$D$8:$D$400,'Building Detail'!$B426,'Unit Detail'!$Z$8:$Z$400,1)</f>
        <v>0</v>
      </c>
      <c r="P426" s="125">
        <f>SUMIFS('Unit Detail'!$H$8:$H$400,'Unit Detail'!$D$8:$D$400,'Building Detail'!$B426,'Unit Detail'!$Z$8:$Z$400,3)</f>
        <v>0</v>
      </c>
      <c r="Q426" s="180">
        <f>SUMIFS('Unit Detail'!$H$8:$H$400,'Unit Detail'!$D$8:$D$400,'Building Detail'!$B426,'Unit Detail'!$Z$8:$Z$400,2)</f>
        <v>0</v>
      </c>
      <c r="R426" s="185">
        <f>SUMIF('Unit Detail'!$D$8:$D$400,$B426,'Unit Detail'!$H$8:$H$400)</f>
        <v>0</v>
      </c>
      <c r="S426" s="184">
        <f t="shared" si="38"/>
        <v>0</v>
      </c>
      <c r="T426" s="159" t="str">
        <f t="shared" si="42"/>
        <v/>
      </c>
      <c r="U426" s="162">
        <f>COUNTIFS('Unit Detail'!$Z$8:$Z$400,"1",'Unit Detail'!$D$8:$D$400,'Building Detail'!$B426)</f>
        <v>0</v>
      </c>
      <c r="V426" s="163">
        <f>COUNTIFS('Unit Detail'!$Z$8:$Z$400,"3",'Unit Detail'!$D$8:$D$400,'Building Detail'!$B426)</f>
        <v>0</v>
      </c>
      <c r="W426" s="163">
        <f>COUNTIFS('Unit Detail'!$Z$8:$Z$400,"2",'Unit Detail'!$D$8:$D$400,'Building Detail'!$B426)</f>
        <v>0</v>
      </c>
      <c r="X426" s="176">
        <f t="shared" si="39"/>
        <v>0</v>
      </c>
      <c r="Y426" s="159" t="str">
        <f t="shared" si="41"/>
        <v/>
      </c>
      <c r="Z426" s="338" t="str">
        <f t="shared" si="40"/>
        <v/>
      </c>
      <c r="AB426"/>
      <c r="AC426" s="14"/>
    </row>
    <row r="427" spans="2:29" x14ac:dyDescent="0.25">
      <c r="B427" s="334"/>
      <c r="C427" s="396"/>
      <c r="D427" s="396"/>
      <c r="E427" s="396"/>
      <c r="F427" s="396"/>
      <c r="G427" s="396"/>
      <c r="H427" s="227"/>
      <c r="I427" s="227"/>
      <c r="J427" s="227"/>
      <c r="K427" s="227"/>
      <c r="L427" s="227"/>
      <c r="M427" s="230"/>
      <c r="N427" s="231"/>
      <c r="O427" s="157">
        <f>SUMIFS('Unit Detail'!$H$8:$H$400,'Unit Detail'!$D$8:$D$400,'Building Detail'!$B427,'Unit Detail'!$Z$8:$Z$400,1)</f>
        <v>0</v>
      </c>
      <c r="P427" s="125">
        <f>SUMIFS('Unit Detail'!$H$8:$H$400,'Unit Detail'!$D$8:$D$400,'Building Detail'!$B427,'Unit Detail'!$Z$8:$Z$400,3)</f>
        <v>0</v>
      </c>
      <c r="Q427" s="180">
        <f>SUMIFS('Unit Detail'!$H$8:$H$400,'Unit Detail'!$D$8:$D$400,'Building Detail'!$B427,'Unit Detail'!$Z$8:$Z$400,2)</f>
        <v>0</v>
      </c>
      <c r="R427" s="185">
        <f>SUMIF('Unit Detail'!$D$8:$D$400,$B427,'Unit Detail'!$H$8:$H$400)</f>
        <v>0</v>
      </c>
      <c r="S427" s="184">
        <f t="shared" si="38"/>
        <v>0</v>
      </c>
      <c r="T427" s="159" t="str">
        <f t="shared" si="42"/>
        <v/>
      </c>
      <c r="U427" s="162">
        <f>COUNTIFS('Unit Detail'!$Z$8:$Z$400,"1",'Unit Detail'!$D$8:$D$400,'Building Detail'!$B427)</f>
        <v>0</v>
      </c>
      <c r="V427" s="163">
        <f>COUNTIFS('Unit Detail'!$Z$8:$Z$400,"3",'Unit Detail'!$D$8:$D$400,'Building Detail'!$B427)</f>
        <v>0</v>
      </c>
      <c r="W427" s="163">
        <f>COUNTIFS('Unit Detail'!$Z$8:$Z$400,"2",'Unit Detail'!$D$8:$D$400,'Building Detail'!$B427)</f>
        <v>0</v>
      </c>
      <c r="X427" s="176">
        <f t="shared" si="39"/>
        <v>0</v>
      </c>
      <c r="Y427" s="159" t="str">
        <f t="shared" si="41"/>
        <v/>
      </c>
      <c r="Z427" s="338" t="str">
        <f t="shared" si="40"/>
        <v/>
      </c>
      <c r="AB427"/>
      <c r="AC427" s="14"/>
    </row>
    <row r="428" spans="2:29" x14ac:dyDescent="0.25">
      <c r="B428" s="334"/>
      <c r="C428" s="396"/>
      <c r="D428" s="396"/>
      <c r="E428" s="396"/>
      <c r="F428" s="396"/>
      <c r="G428" s="396"/>
      <c r="H428" s="227"/>
      <c r="I428" s="227"/>
      <c r="J428" s="227"/>
      <c r="K428" s="227"/>
      <c r="L428" s="227"/>
      <c r="M428" s="230"/>
      <c r="N428" s="231"/>
      <c r="O428" s="157">
        <f>SUMIFS('Unit Detail'!$H$8:$H$400,'Unit Detail'!$D$8:$D$400,'Building Detail'!$B428,'Unit Detail'!$Z$8:$Z$400,1)</f>
        <v>0</v>
      </c>
      <c r="P428" s="125">
        <f>SUMIFS('Unit Detail'!$H$8:$H$400,'Unit Detail'!$D$8:$D$400,'Building Detail'!$B428,'Unit Detail'!$Z$8:$Z$400,3)</f>
        <v>0</v>
      </c>
      <c r="Q428" s="180">
        <f>SUMIFS('Unit Detail'!$H$8:$H$400,'Unit Detail'!$D$8:$D$400,'Building Detail'!$B428,'Unit Detail'!$Z$8:$Z$400,2)</f>
        <v>0</v>
      </c>
      <c r="R428" s="185">
        <f>SUMIF('Unit Detail'!$D$8:$D$400,$B428,'Unit Detail'!$H$8:$H$400)</f>
        <v>0</v>
      </c>
      <c r="S428" s="184">
        <f t="shared" si="38"/>
        <v>0</v>
      </c>
      <c r="T428" s="159" t="str">
        <f t="shared" si="42"/>
        <v/>
      </c>
      <c r="U428" s="162">
        <f>COUNTIFS('Unit Detail'!$Z$8:$Z$400,"1",'Unit Detail'!$D$8:$D$400,'Building Detail'!$B428)</f>
        <v>0</v>
      </c>
      <c r="V428" s="163">
        <f>COUNTIFS('Unit Detail'!$Z$8:$Z$400,"3",'Unit Detail'!$D$8:$D$400,'Building Detail'!$B428)</f>
        <v>0</v>
      </c>
      <c r="W428" s="163">
        <f>COUNTIFS('Unit Detail'!$Z$8:$Z$400,"2",'Unit Detail'!$D$8:$D$400,'Building Detail'!$B428)</f>
        <v>0</v>
      </c>
      <c r="X428" s="176">
        <f t="shared" si="39"/>
        <v>0</v>
      </c>
      <c r="Y428" s="159" t="str">
        <f t="shared" si="41"/>
        <v/>
      </c>
      <c r="Z428" s="338" t="str">
        <f t="shared" si="40"/>
        <v/>
      </c>
      <c r="AB428"/>
      <c r="AC428" s="14"/>
    </row>
    <row r="429" spans="2:29" x14ac:dyDescent="0.25">
      <c r="B429" s="334"/>
      <c r="C429" s="396"/>
      <c r="D429" s="396"/>
      <c r="E429" s="396"/>
      <c r="F429" s="396"/>
      <c r="G429" s="396"/>
      <c r="H429" s="227"/>
      <c r="I429" s="227"/>
      <c r="J429" s="227"/>
      <c r="K429" s="227"/>
      <c r="L429" s="227"/>
      <c r="M429" s="230"/>
      <c r="N429" s="231"/>
      <c r="O429" s="157">
        <f>SUMIFS('Unit Detail'!$H$8:$H$400,'Unit Detail'!$D$8:$D$400,'Building Detail'!$B429,'Unit Detail'!$Z$8:$Z$400,1)</f>
        <v>0</v>
      </c>
      <c r="P429" s="125">
        <f>SUMIFS('Unit Detail'!$H$8:$H$400,'Unit Detail'!$D$8:$D$400,'Building Detail'!$B429,'Unit Detail'!$Z$8:$Z$400,3)</f>
        <v>0</v>
      </c>
      <c r="Q429" s="180">
        <f>SUMIFS('Unit Detail'!$H$8:$H$400,'Unit Detail'!$D$8:$D$400,'Building Detail'!$B429,'Unit Detail'!$Z$8:$Z$400,2)</f>
        <v>0</v>
      </c>
      <c r="R429" s="185">
        <f>SUMIF('Unit Detail'!$D$8:$D$400,$B429,'Unit Detail'!$H$8:$H$400)</f>
        <v>0</v>
      </c>
      <c r="S429" s="184">
        <f t="shared" si="38"/>
        <v>0</v>
      </c>
      <c r="T429" s="159" t="str">
        <f t="shared" si="42"/>
        <v/>
      </c>
      <c r="U429" s="162">
        <f>COUNTIFS('Unit Detail'!$Z$8:$Z$400,"1",'Unit Detail'!$D$8:$D$400,'Building Detail'!$B429)</f>
        <v>0</v>
      </c>
      <c r="V429" s="163">
        <f>COUNTIFS('Unit Detail'!$Z$8:$Z$400,"3",'Unit Detail'!$D$8:$D$400,'Building Detail'!$B429)</f>
        <v>0</v>
      </c>
      <c r="W429" s="163">
        <f>COUNTIFS('Unit Detail'!$Z$8:$Z$400,"2",'Unit Detail'!$D$8:$D$400,'Building Detail'!$B429)</f>
        <v>0</v>
      </c>
      <c r="X429" s="176">
        <f t="shared" si="39"/>
        <v>0</v>
      </c>
      <c r="Y429" s="159" t="str">
        <f t="shared" si="41"/>
        <v/>
      </c>
      <c r="Z429" s="338" t="str">
        <f t="shared" si="40"/>
        <v/>
      </c>
      <c r="AB429"/>
      <c r="AC429" s="14"/>
    </row>
    <row r="430" spans="2:29" x14ac:dyDescent="0.25">
      <c r="B430" s="334"/>
      <c r="C430" s="396"/>
      <c r="D430" s="396"/>
      <c r="E430" s="396"/>
      <c r="F430" s="396"/>
      <c r="G430" s="396"/>
      <c r="H430" s="227"/>
      <c r="I430" s="227"/>
      <c r="J430" s="227"/>
      <c r="K430" s="227"/>
      <c r="L430" s="227"/>
      <c r="M430" s="230"/>
      <c r="N430" s="231"/>
      <c r="O430" s="157">
        <f>SUMIFS('Unit Detail'!$H$8:$H$400,'Unit Detail'!$D$8:$D$400,'Building Detail'!$B430,'Unit Detail'!$Z$8:$Z$400,1)</f>
        <v>0</v>
      </c>
      <c r="P430" s="125">
        <f>SUMIFS('Unit Detail'!$H$8:$H$400,'Unit Detail'!$D$8:$D$400,'Building Detail'!$B430,'Unit Detail'!$Z$8:$Z$400,3)</f>
        <v>0</v>
      </c>
      <c r="Q430" s="180">
        <f>SUMIFS('Unit Detail'!$H$8:$H$400,'Unit Detail'!$D$8:$D$400,'Building Detail'!$B430,'Unit Detail'!$Z$8:$Z$400,2)</f>
        <v>0</v>
      </c>
      <c r="R430" s="185">
        <f>SUMIF('Unit Detail'!$D$8:$D$400,$B430,'Unit Detail'!$H$8:$H$400)</f>
        <v>0</v>
      </c>
      <c r="S430" s="184">
        <f t="shared" si="38"/>
        <v>0</v>
      </c>
      <c r="T430" s="159" t="str">
        <f t="shared" si="42"/>
        <v/>
      </c>
      <c r="U430" s="162">
        <f>COUNTIFS('Unit Detail'!$Z$8:$Z$400,"1",'Unit Detail'!$D$8:$D$400,'Building Detail'!$B430)</f>
        <v>0</v>
      </c>
      <c r="V430" s="163">
        <f>COUNTIFS('Unit Detail'!$Z$8:$Z$400,"3",'Unit Detail'!$D$8:$D$400,'Building Detail'!$B430)</f>
        <v>0</v>
      </c>
      <c r="W430" s="163">
        <f>COUNTIFS('Unit Detail'!$Z$8:$Z$400,"2",'Unit Detail'!$D$8:$D$400,'Building Detail'!$B430)</f>
        <v>0</v>
      </c>
      <c r="X430" s="176">
        <f t="shared" si="39"/>
        <v>0</v>
      </c>
      <c r="Y430" s="159" t="str">
        <f t="shared" si="41"/>
        <v/>
      </c>
      <c r="Z430" s="338" t="str">
        <f t="shared" si="40"/>
        <v/>
      </c>
      <c r="AB430"/>
      <c r="AC430" s="14"/>
    </row>
    <row r="431" spans="2:29" x14ac:dyDescent="0.25">
      <c r="B431" s="334"/>
      <c r="C431" s="396"/>
      <c r="D431" s="396"/>
      <c r="E431" s="396"/>
      <c r="F431" s="396"/>
      <c r="G431" s="396"/>
      <c r="H431" s="227"/>
      <c r="I431" s="227"/>
      <c r="J431" s="227"/>
      <c r="K431" s="227"/>
      <c r="L431" s="227"/>
      <c r="M431" s="230"/>
      <c r="N431" s="231"/>
      <c r="O431" s="157">
        <f>SUMIFS('Unit Detail'!$H$8:$H$400,'Unit Detail'!$D$8:$D$400,'Building Detail'!$B431,'Unit Detail'!$Z$8:$Z$400,1)</f>
        <v>0</v>
      </c>
      <c r="P431" s="125">
        <f>SUMIFS('Unit Detail'!$H$8:$H$400,'Unit Detail'!$D$8:$D$400,'Building Detail'!$B431,'Unit Detail'!$Z$8:$Z$400,3)</f>
        <v>0</v>
      </c>
      <c r="Q431" s="180">
        <f>SUMIFS('Unit Detail'!$H$8:$H$400,'Unit Detail'!$D$8:$D$400,'Building Detail'!$B431,'Unit Detail'!$Z$8:$Z$400,2)</f>
        <v>0</v>
      </c>
      <c r="R431" s="185">
        <f>SUMIF('Unit Detail'!$D$8:$D$400,$B431,'Unit Detail'!$H$8:$H$400)</f>
        <v>0</v>
      </c>
      <c r="S431" s="184">
        <f t="shared" si="38"/>
        <v>0</v>
      </c>
      <c r="T431" s="159" t="str">
        <f t="shared" si="42"/>
        <v/>
      </c>
      <c r="U431" s="162">
        <f>COUNTIFS('Unit Detail'!$Z$8:$Z$400,"1",'Unit Detail'!$D$8:$D$400,'Building Detail'!$B431)</f>
        <v>0</v>
      </c>
      <c r="V431" s="163">
        <f>COUNTIFS('Unit Detail'!$Z$8:$Z$400,"3",'Unit Detail'!$D$8:$D$400,'Building Detail'!$B431)</f>
        <v>0</v>
      </c>
      <c r="W431" s="163">
        <f>COUNTIFS('Unit Detail'!$Z$8:$Z$400,"2",'Unit Detail'!$D$8:$D$400,'Building Detail'!$B431)</f>
        <v>0</v>
      </c>
      <c r="X431" s="176">
        <f t="shared" si="39"/>
        <v>0</v>
      </c>
      <c r="Y431" s="159" t="str">
        <f t="shared" si="41"/>
        <v/>
      </c>
      <c r="Z431" s="338" t="str">
        <f t="shared" si="40"/>
        <v/>
      </c>
      <c r="AB431"/>
      <c r="AC431" s="14"/>
    </row>
    <row r="432" spans="2:29" x14ac:dyDescent="0.25">
      <c r="B432" s="334"/>
      <c r="C432" s="396"/>
      <c r="D432" s="396"/>
      <c r="E432" s="396"/>
      <c r="F432" s="396"/>
      <c r="G432" s="396"/>
      <c r="H432" s="227"/>
      <c r="I432" s="227"/>
      <c r="J432" s="227"/>
      <c r="K432" s="227"/>
      <c r="L432" s="227"/>
      <c r="M432" s="230"/>
      <c r="N432" s="231"/>
      <c r="O432" s="157">
        <f>SUMIFS('Unit Detail'!$H$8:$H$400,'Unit Detail'!$D$8:$D$400,'Building Detail'!$B432,'Unit Detail'!$Z$8:$Z$400,1)</f>
        <v>0</v>
      </c>
      <c r="P432" s="125">
        <f>SUMIFS('Unit Detail'!$H$8:$H$400,'Unit Detail'!$D$8:$D$400,'Building Detail'!$B432,'Unit Detail'!$Z$8:$Z$400,3)</f>
        <v>0</v>
      </c>
      <c r="Q432" s="180">
        <f>SUMIFS('Unit Detail'!$H$8:$H$400,'Unit Detail'!$D$8:$D$400,'Building Detail'!$B432,'Unit Detail'!$Z$8:$Z$400,2)</f>
        <v>0</v>
      </c>
      <c r="R432" s="185">
        <f>SUMIF('Unit Detail'!$D$8:$D$400,$B432,'Unit Detail'!$H$8:$H$400)</f>
        <v>0</v>
      </c>
      <c r="S432" s="184">
        <f t="shared" si="38"/>
        <v>0</v>
      </c>
      <c r="T432" s="159" t="str">
        <f t="shared" si="42"/>
        <v/>
      </c>
      <c r="U432" s="162">
        <f>COUNTIFS('Unit Detail'!$Z$8:$Z$400,"1",'Unit Detail'!$D$8:$D$400,'Building Detail'!$B432)</f>
        <v>0</v>
      </c>
      <c r="V432" s="163">
        <f>COUNTIFS('Unit Detail'!$Z$8:$Z$400,"3",'Unit Detail'!$D$8:$D$400,'Building Detail'!$B432)</f>
        <v>0</v>
      </c>
      <c r="W432" s="163">
        <f>COUNTIFS('Unit Detail'!$Z$8:$Z$400,"2",'Unit Detail'!$D$8:$D$400,'Building Detail'!$B432)</f>
        <v>0</v>
      </c>
      <c r="X432" s="176">
        <f t="shared" si="39"/>
        <v>0</v>
      </c>
      <c r="Y432" s="159" t="str">
        <f t="shared" si="41"/>
        <v/>
      </c>
      <c r="Z432" s="338" t="str">
        <f t="shared" si="40"/>
        <v/>
      </c>
      <c r="AB432"/>
      <c r="AC432" s="14"/>
    </row>
    <row r="433" spans="2:29" x14ac:dyDescent="0.25">
      <c r="B433" s="334"/>
      <c r="C433" s="396"/>
      <c r="D433" s="396"/>
      <c r="E433" s="396"/>
      <c r="F433" s="396"/>
      <c r="G433" s="396"/>
      <c r="H433" s="227"/>
      <c r="I433" s="227"/>
      <c r="J433" s="227"/>
      <c r="K433" s="227"/>
      <c r="L433" s="227"/>
      <c r="M433" s="230"/>
      <c r="N433" s="231"/>
      <c r="O433" s="157">
        <f>SUMIFS('Unit Detail'!$H$8:$H$400,'Unit Detail'!$D$8:$D$400,'Building Detail'!$B433,'Unit Detail'!$Z$8:$Z$400,1)</f>
        <v>0</v>
      </c>
      <c r="P433" s="125">
        <f>SUMIFS('Unit Detail'!$H$8:$H$400,'Unit Detail'!$D$8:$D$400,'Building Detail'!$B433,'Unit Detail'!$Z$8:$Z$400,3)</f>
        <v>0</v>
      </c>
      <c r="Q433" s="180">
        <f>SUMIFS('Unit Detail'!$H$8:$H$400,'Unit Detail'!$D$8:$D$400,'Building Detail'!$B433,'Unit Detail'!$Z$8:$Z$400,2)</f>
        <v>0</v>
      </c>
      <c r="R433" s="185">
        <f>SUMIF('Unit Detail'!$D$8:$D$400,$B433,'Unit Detail'!$H$8:$H$400)</f>
        <v>0</v>
      </c>
      <c r="S433" s="184">
        <f t="shared" si="38"/>
        <v>0</v>
      </c>
      <c r="T433" s="159" t="str">
        <f t="shared" si="42"/>
        <v/>
      </c>
      <c r="U433" s="162">
        <f>COUNTIFS('Unit Detail'!$Z$8:$Z$400,"1",'Unit Detail'!$D$8:$D$400,'Building Detail'!$B433)</f>
        <v>0</v>
      </c>
      <c r="V433" s="163">
        <f>COUNTIFS('Unit Detail'!$Z$8:$Z$400,"3",'Unit Detail'!$D$8:$D$400,'Building Detail'!$B433)</f>
        <v>0</v>
      </c>
      <c r="W433" s="163">
        <f>COUNTIFS('Unit Detail'!$Z$8:$Z$400,"2",'Unit Detail'!$D$8:$D$400,'Building Detail'!$B433)</f>
        <v>0</v>
      </c>
      <c r="X433" s="176">
        <f t="shared" si="39"/>
        <v>0</v>
      </c>
      <c r="Y433" s="159" t="str">
        <f t="shared" si="41"/>
        <v/>
      </c>
      <c r="Z433" s="338" t="str">
        <f t="shared" si="40"/>
        <v/>
      </c>
      <c r="AB433"/>
      <c r="AC433" s="14"/>
    </row>
    <row r="434" spans="2:29" x14ac:dyDescent="0.25">
      <c r="B434" s="334"/>
      <c r="C434" s="396"/>
      <c r="D434" s="396"/>
      <c r="E434" s="396"/>
      <c r="F434" s="396"/>
      <c r="G434" s="396"/>
      <c r="H434" s="227"/>
      <c r="I434" s="227"/>
      <c r="J434" s="227"/>
      <c r="K434" s="227"/>
      <c r="L434" s="227"/>
      <c r="M434" s="230"/>
      <c r="N434" s="231"/>
      <c r="O434" s="157">
        <f>SUMIFS('Unit Detail'!$H$8:$H$400,'Unit Detail'!$D$8:$D$400,'Building Detail'!$B434,'Unit Detail'!$Z$8:$Z$400,1)</f>
        <v>0</v>
      </c>
      <c r="P434" s="125">
        <f>SUMIFS('Unit Detail'!$H$8:$H$400,'Unit Detail'!$D$8:$D$400,'Building Detail'!$B434,'Unit Detail'!$Z$8:$Z$400,3)</f>
        <v>0</v>
      </c>
      <c r="Q434" s="180">
        <f>SUMIFS('Unit Detail'!$H$8:$H$400,'Unit Detail'!$D$8:$D$400,'Building Detail'!$B434,'Unit Detail'!$Z$8:$Z$400,2)</f>
        <v>0</v>
      </c>
      <c r="R434" s="185">
        <f>SUMIF('Unit Detail'!$D$8:$D$400,$B434,'Unit Detail'!$H$8:$H$400)</f>
        <v>0</v>
      </c>
      <c r="S434" s="184">
        <f t="shared" si="38"/>
        <v>0</v>
      </c>
      <c r="T434" s="159" t="str">
        <f t="shared" si="42"/>
        <v/>
      </c>
      <c r="U434" s="162">
        <f>COUNTIFS('Unit Detail'!$Z$8:$Z$400,"1",'Unit Detail'!$D$8:$D$400,'Building Detail'!$B434)</f>
        <v>0</v>
      </c>
      <c r="V434" s="163">
        <f>COUNTIFS('Unit Detail'!$Z$8:$Z$400,"3",'Unit Detail'!$D$8:$D$400,'Building Detail'!$B434)</f>
        <v>0</v>
      </c>
      <c r="W434" s="163">
        <f>COUNTIFS('Unit Detail'!$Z$8:$Z$400,"2",'Unit Detail'!$D$8:$D$400,'Building Detail'!$B434)</f>
        <v>0</v>
      </c>
      <c r="X434" s="176">
        <f t="shared" si="39"/>
        <v>0</v>
      </c>
      <c r="Y434" s="159" t="str">
        <f t="shared" si="41"/>
        <v/>
      </c>
      <c r="Z434" s="338" t="str">
        <f t="shared" si="40"/>
        <v/>
      </c>
      <c r="AB434"/>
      <c r="AC434" s="14"/>
    </row>
    <row r="435" spans="2:29" x14ac:dyDescent="0.25">
      <c r="B435" s="334"/>
      <c r="C435" s="396"/>
      <c r="D435" s="396"/>
      <c r="E435" s="396"/>
      <c r="F435" s="396"/>
      <c r="G435" s="396"/>
      <c r="H435" s="227"/>
      <c r="I435" s="227"/>
      <c r="J435" s="227"/>
      <c r="K435" s="227"/>
      <c r="L435" s="227"/>
      <c r="M435" s="230"/>
      <c r="N435" s="231"/>
      <c r="O435" s="157">
        <f>SUMIFS('Unit Detail'!$H$8:$H$400,'Unit Detail'!$D$8:$D$400,'Building Detail'!$B435,'Unit Detail'!$Z$8:$Z$400,1)</f>
        <v>0</v>
      </c>
      <c r="P435" s="125">
        <f>SUMIFS('Unit Detail'!$H$8:$H$400,'Unit Detail'!$D$8:$D$400,'Building Detail'!$B435,'Unit Detail'!$Z$8:$Z$400,3)</f>
        <v>0</v>
      </c>
      <c r="Q435" s="180">
        <f>SUMIFS('Unit Detail'!$H$8:$H$400,'Unit Detail'!$D$8:$D$400,'Building Detail'!$B435,'Unit Detail'!$Z$8:$Z$400,2)</f>
        <v>0</v>
      </c>
      <c r="R435" s="185">
        <f>SUMIF('Unit Detail'!$D$8:$D$400,$B435,'Unit Detail'!$H$8:$H$400)</f>
        <v>0</v>
      </c>
      <c r="S435" s="184">
        <f t="shared" si="38"/>
        <v>0</v>
      </c>
      <c r="T435" s="159" t="str">
        <f t="shared" si="42"/>
        <v/>
      </c>
      <c r="U435" s="162">
        <f>COUNTIFS('Unit Detail'!$Z$8:$Z$400,"1",'Unit Detail'!$D$8:$D$400,'Building Detail'!$B435)</f>
        <v>0</v>
      </c>
      <c r="V435" s="163">
        <f>COUNTIFS('Unit Detail'!$Z$8:$Z$400,"3",'Unit Detail'!$D$8:$D$400,'Building Detail'!$B435)</f>
        <v>0</v>
      </c>
      <c r="W435" s="163">
        <f>COUNTIFS('Unit Detail'!$Z$8:$Z$400,"2",'Unit Detail'!$D$8:$D$400,'Building Detail'!$B435)</f>
        <v>0</v>
      </c>
      <c r="X435" s="176">
        <f t="shared" si="39"/>
        <v>0</v>
      </c>
      <c r="Y435" s="159" t="str">
        <f t="shared" si="41"/>
        <v/>
      </c>
      <c r="Z435" s="338" t="str">
        <f t="shared" si="40"/>
        <v/>
      </c>
      <c r="AB435"/>
      <c r="AC435" s="14"/>
    </row>
    <row r="436" spans="2:29" x14ac:dyDescent="0.25">
      <c r="B436" s="334"/>
      <c r="C436" s="396"/>
      <c r="D436" s="396"/>
      <c r="E436" s="396"/>
      <c r="F436" s="396"/>
      <c r="G436" s="396"/>
      <c r="H436" s="227"/>
      <c r="I436" s="227"/>
      <c r="J436" s="227"/>
      <c r="K436" s="227"/>
      <c r="L436" s="227"/>
      <c r="M436" s="230"/>
      <c r="N436" s="231"/>
      <c r="O436" s="157">
        <f>SUMIFS('Unit Detail'!$H$8:$H$400,'Unit Detail'!$D$8:$D$400,'Building Detail'!$B436,'Unit Detail'!$Z$8:$Z$400,1)</f>
        <v>0</v>
      </c>
      <c r="P436" s="125">
        <f>SUMIFS('Unit Detail'!$H$8:$H$400,'Unit Detail'!$D$8:$D$400,'Building Detail'!$B436,'Unit Detail'!$Z$8:$Z$400,3)</f>
        <v>0</v>
      </c>
      <c r="Q436" s="180">
        <f>SUMIFS('Unit Detail'!$H$8:$H$400,'Unit Detail'!$D$8:$D$400,'Building Detail'!$B436,'Unit Detail'!$Z$8:$Z$400,2)</f>
        <v>0</v>
      </c>
      <c r="R436" s="185">
        <f>SUMIF('Unit Detail'!$D$8:$D$400,$B436,'Unit Detail'!$H$8:$H$400)</f>
        <v>0</v>
      </c>
      <c r="S436" s="184">
        <f t="shared" si="38"/>
        <v>0</v>
      </c>
      <c r="T436" s="159" t="str">
        <f t="shared" si="42"/>
        <v/>
      </c>
      <c r="U436" s="162">
        <f>COUNTIFS('Unit Detail'!$Z$8:$Z$400,"1",'Unit Detail'!$D$8:$D$400,'Building Detail'!$B436)</f>
        <v>0</v>
      </c>
      <c r="V436" s="163">
        <f>COUNTIFS('Unit Detail'!$Z$8:$Z$400,"3",'Unit Detail'!$D$8:$D$400,'Building Detail'!$B436)</f>
        <v>0</v>
      </c>
      <c r="W436" s="163">
        <f>COUNTIFS('Unit Detail'!$Z$8:$Z$400,"2",'Unit Detail'!$D$8:$D$400,'Building Detail'!$B436)</f>
        <v>0</v>
      </c>
      <c r="X436" s="176">
        <f t="shared" si="39"/>
        <v>0</v>
      </c>
      <c r="Y436" s="159" t="str">
        <f t="shared" si="41"/>
        <v/>
      </c>
      <c r="Z436" s="338" t="str">
        <f t="shared" si="40"/>
        <v/>
      </c>
      <c r="AB436"/>
      <c r="AC436" s="14"/>
    </row>
    <row r="437" spans="2:29" x14ac:dyDescent="0.25">
      <c r="B437" s="334"/>
      <c r="C437" s="396"/>
      <c r="D437" s="396"/>
      <c r="E437" s="396"/>
      <c r="F437" s="396"/>
      <c r="G437" s="396"/>
      <c r="H437" s="227"/>
      <c r="I437" s="227"/>
      <c r="J437" s="227"/>
      <c r="K437" s="227"/>
      <c r="L437" s="227"/>
      <c r="M437" s="230"/>
      <c r="N437" s="231"/>
      <c r="O437" s="157">
        <f>SUMIFS('Unit Detail'!$H$8:$H$400,'Unit Detail'!$D$8:$D$400,'Building Detail'!$B437,'Unit Detail'!$Z$8:$Z$400,1)</f>
        <v>0</v>
      </c>
      <c r="P437" s="125">
        <f>SUMIFS('Unit Detail'!$H$8:$H$400,'Unit Detail'!$D$8:$D$400,'Building Detail'!$B437,'Unit Detail'!$Z$8:$Z$400,3)</f>
        <v>0</v>
      </c>
      <c r="Q437" s="180">
        <f>SUMIFS('Unit Detail'!$H$8:$H$400,'Unit Detail'!$D$8:$D$400,'Building Detail'!$B437,'Unit Detail'!$Z$8:$Z$400,2)</f>
        <v>0</v>
      </c>
      <c r="R437" s="185">
        <f>SUMIF('Unit Detail'!$D$8:$D$400,$B437,'Unit Detail'!$H$8:$H$400)</f>
        <v>0</v>
      </c>
      <c r="S437" s="184">
        <f t="shared" si="38"/>
        <v>0</v>
      </c>
      <c r="T437" s="159" t="str">
        <f t="shared" si="42"/>
        <v/>
      </c>
      <c r="U437" s="162">
        <f>COUNTIFS('Unit Detail'!$Z$8:$Z$400,"1",'Unit Detail'!$D$8:$D$400,'Building Detail'!$B437)</f>
        <v>0</v>
      </c>
      <c r="V437" s="163">
        <f>COUNTIFS('Unit Detail'!$Z$8:$Z$400,"3",'Unit Detail'!$D$8:$D$400,'Building Detail'!$B437)</f>
        <v>0</v>
      </c>
      <c r="W437" s="163">
        <f>COUNTIFS('Unit Detail'!$Z$8:$Z$400,"2",'Unit Detail'!$D$8:$D$400,'Building Detail'!$B437)</f>
        <v>0</v>
      </c>
      <c r="X437" s="176">
        <f t="shared" si="39"/>
        <v>0</v>
      </c>
      <c r="Y437" s="159" t="str">
        <f t="shared" si="41"/>
        <v/>
      </c>
      <c r="Z437" s="338" t="str">
        <f t="shared" si="40"/>
        <v/>
      </c>
      <c r="AB437"/>
      <c r="AC437" s="14"/>
    </row>
    <row r="438" spans="2:29" x14ac:dyDescent="0.25">
      <c r="B438" s="334"/>
      <c r="C438" s="396"/>
      <c r="D438" s="396"/>
      <c r="E438" s="396"/>
      <c r="F438" s="396"/>
      <c r="G438" s="396"/>
      <c r="H438" s="227"/>
      <c r="I438" s="227"/>
      <c r="J438" s="227"/>
      <c r="K438" s="227"/>
      <c r="L438" s="227"/>
      <c r="M438" s="230"/>
      <c r="N438" s="231"/>
      <c r="O438" s="157">
        <f>SUMIFS('Unit Detail'!$H$8:$H$400,'Unit Detail'!$D$8:$D$400,'Building Detail'!$B438,'Unit Detail'!$Z$8:$Z$400,1)</f>
        <v>0</v>
      </c>
      <c r="P438" s="125">
        <f>SUMIFS('Unit Detail'!$H$8:$H$400,'Unit Detail'!$D$8:$D$400,'Building Detail'!$B438,'Unit Detail'!$Z$8:$Z$400,3)</f>
        <v>0</v>
      </c>
      <c r="Q438" s="180">
        <f>SUMIFS('Unit Detail'!$H$8:$H$400,'Unit Detail'!$D$8:$D$400,'Building Detail'!$B438,'Unit Detail'!$Z$8:$Z$400,2)</f>
        <v>0</v>
      </c>
      <c r="R438" s="185">
        <f>SUMIF('Unit Detail'!$D$8:$D$400,$B438,'Unit Detail'!$H$8:$H$400)</f>
        <v>0</v>
      </c>
      <c r="S438" s="184">
        <f t="shared" si="38"/>
        <v>0</v>
      </c>
      <c r="T438" s="159" t="str">
        <f t="shared" si="42"/>
        <v/>
      </c>
      <c r="U438" s="162">
        <f>COUNTIFS('Unit Detail'!$Z$8:$Z$400,"1",'Unit Detail'!$D$8:$D$400,'Building Detail'!$B438)</f>
        <v>0</v>
      </c>
      <c r="V438" s="163">
        <f>COUNTIFS('Unit Detail'!$Z$8:$Z$400,"3",'Unit Detail'!$D$8:$D$400,'Building Detail'!$B438)</f>
        <v>0</v>
      </c>
      <c r="W438" s="163">
        <f>COUNTIFS('Unit Detail'!$Z$8:$Z$400,"2",'Unit Detail'!$D$8:$D$400,'Building Detail'!$B438)</f>
        <v>0</v>
      </c>
      <c r="X438" s="176">
        <f t="shared" si="39"/>
        <v>0</v>
      </c>
      <c r="Y438" s="159" t="str">
        <f t="shared" si="41"/>
        <v/>
      </c>
      <c r="Z438" s="338" t="str">
        <f t="shared" si="40"/>
        <v/>
      </c>
      <c r="AB438"/>
      <c r="AC438" s="14"/>
    </row>
    <row r="439" spans="2:29" x14ac:dyDescent="0.25">
      <c r="B439" s="334"/>
      <c r="C439" s="396"/>
      <c r="D439" s="396"/>
      <c r="E439" s="396"/>
      <c r="F439" s="396"/>
      <c r="G439" s="396"/>
      <c r="H439" s="227"/>
      <c r="I439" s="227"/>
      <c r="J439" s="227"/>
      <c r="K439" s="227"/>
      <c r="L439" s="227"/>
      <c r="M439" s="230"/>
      <c r="N439" s="231"/>
      <c r="O439" s="157">
        <f>SUMIFS('Unit Detail'!$H$8:$H$400,'Unit Detail'!$D$8:$D$400,'Building Detail'!$B439,'Unit Detail'!$Z$8:$Z$400,1)</f>
        <v>0</v>
      </c>
      <c r="P439" s="125">
        <f>SUMIFS('Unit Detail'!$H$8:$H$400,'Unit Detail'!$D$8:$D$400,'Building Detail'!$B439,'Unit Detail'!$Z$8:$Z$400,3)</f>
        <v>0</v>
      </c>
      <c r="Q439" s="180">
        <f>SUMIFS('Unit Detail'!$H$8:$H$400,'Unit Detail'!$D$8:$D$400,'Building Detail'!$B439,'Unit Detail'!$Z$8:$Z$400,2)</f>
        <v>0</v>
      </c>
      <c r="R439" s="185">
        <f>SUMIF('Unit Detail'!$D$8:$D$400,$B439,'Unit Detail'!$H$8:$H$400)</f>
        <v>0</v>
      </c>
      <c r="S439" s="184">
        <f t="shared" si="38"/>
        <v>0</v>
      </c>
      <c r="T439" s="159" t="str">
        <f t="shared" si="42"/>
        <v/>
      </c>
      <c r="U439" s="162">
        <f>COUNTIFS('Unit Detail'!$Z$8:$Z$400,"1",'Unit Detail'!$D$8:$D$400,'Building Detail'!$B439)</f>
        <v>0</v>
      </c>
      <c r="V439" s="163">
        <f>COUNTIFS('Unit Detail'!$Z$8:$Z$400,"3",'Unit Detail'!$D$8:$D$400,'Building Detail'!$B439)</f>
        <v>0</v>
      </c>
      <c r="W439" s="163">
        <f>COUNTIFS('Unit Detail'!$Z$8:$Z$400,"2",'Unit Detail'!$D$8:$D$400,'Building Detail'!$B439)</f>
        <v>0</v>
      </c>
      <c r="X439" s="176">
        <f t="shared" si="39"/>
        <v>0</v>
      </c>
      <c r="Y439" s="159" t="str">
        <f t="shared" si="41"/>
        <v/>
      </c>
      <c r="Z439" s="338" t="str">
        <f t="shared" si="40"/>
        <v/>
      </c>
      <c r="AB439"/>
      <c r="AC439" s="14"/>
    </row>
    <row r="440" spans="2:29" x14ac:dyDescent="0.25">
      <c r="B440" s="334"/>
      <c r="C440" s="396"/>
      <c r="D440" s="396"/>
      <c r="E440" s="396"/>
      <c r="F440" s="396"/>
      <c r="G440" s="396"/>
      <c r="H440" s="227"/>
      <c r="I440" s="227"/>
      <c r="J440" s="227"/>
      <c r="K440" s="227"/>
      <c r="L440" s="227"/>
      <c r="M440" s="230"/>
      <c r="N440" s="231"/>
      <c r="O440" s="157">
        <f>SUMIFS('Unit Detail'!$H$8:$H$400,'Unit Detail'!$D$8:$D$400,'Building Detail'!$B440,'Unit Detail'!$Z$8:$Z$400,1)</f>
        <v>0</v>
      </c>
      <c r="P440" s="125">
        <f>SUMIFS('Unit Detail'!$H$8:$H$400,'Unit Detail'!$D$8:$D$400,'Building Detail'!$B440,'Unit Detail'!$Z$8:$Z$400,3)</f>
        <v>0</v>
      </c>
      <c r="Q440" s="180">
        <f>SUMIFS('Unit Detail'!$H$8:$H$400,'Unit Detail'!$D$8:$D$400,'Building Detail'!$B440,'Unit Detail'!$Z$8:$Z$400,2)</f>
        <v>0</v>
      </c>
      <c r="R440" s="185">
        <f>SUMIF('Unit Detail'!$D$8:$D$400,$B440,'Unit Detail'!$H$8:$H$400)</f>
        <v>0</v>
      </c>
      <c r="S440" s="184">
        <f t="shared" si="38"/>
        <v>0</v>
      </c>
      <c r="T440" s="159" t="str">
        <f t="shared" si="42"/>
        <v/>
      </c>
      <c r="U440" s="162">
        <f>COUNTIFS('Unit Detail'!$Z$8:$Z$400,"1",'Unit Detail'!$D$8:$D$400,'Building Detail'!$B440)</f>
        <v>0</v>
      </c>
      <c r="V440" s="163">
        <f>COUNTIFS('Unit Detail'!$Z$8:$Z$400,"3",'Unit Detail'!$D$8:$D$400,'Building Detail'!$B440)</f>
        <v>0</v>
      </c>
      <c r="W440" s="163">
        <f>COUNTIFS('Unit Detail'!$Z$8:$Z$400,"2",'Unit Detail'!$D$8:$D$400,'Building Detail'!$B440)</f>
        <v>0</v>
      </c>
      <c r="X440" s="176">
        <f t="shared" si="39"/>
        <v>0</v>
      </c>
      <c r="Y440" s="159" t="str">
        <f t="shared" si="41"/>
        <v/>
      </c>
      <c r="Z440" s="338" t="str">
        <f t="shared" si="40"/>
        <v/>
      </c>
      <c r="AB440"/>
      <c r="AC440" s="14"/>
    </row>
    <row r="441" spans="2:29" x14ac:dyDescent="0.25">
      <c r="B441" s="334"/>
      <c r="C441" s="396"/>
      <c r="D441" s="396"/>
      <c r="E441" s="396"/>
      <c r="F441" s="396"/>
      <c r="G441" s="396"/>
      <c r="H441" s="227"/>
      <c r="I441" s="227"/>
      <c r="J441" s="227"/>
      <c r="K441" s="227"/>
      <c r="L441" s="227"/>
      <c r="M441" s="230"/>
      <c r="N441" s="231"/>
      <c r="O441" s="157">
        <f>SUMIFS('Unit Detail'!$H$8:$H$400,'Unit Detail'!$D$8:$D$400,'Building Detail'!$B441,'Unit Detail'!$Z$8:$Z$400,1)</f>
        <v>0</v>
      </c>
      <c r="P441" s="125">
        <f>SUMIFS('Unit Detail'!$H$8:$H$400,'Unit Detail'!$D$8:$D$400,'Building Detail'!$B441,'Unit Detail'!$Z$8:$Z$400,3)</f>
        <v>0</v>
      </c>
      <c r="Q441" s="180">
        <f>SUMIFS('Unit Detail'!$H$8:$H$400,'Unit Detail'!$D$8:$D$400,'Building Detail'!$B441,'Unit Detail'!$Z$8:$Z$400,2)</f>
        <v>0</v>
      </c>
      <c r="R441" s="185">
        <f>SUMIF('Unit Detail'!$D$8:$D$400,$B441,'Unit Detail'!$H$8:$H$400)</f>
        <v>0</v>
      </c>
      <c r="S441" s="184">
        <f t="shared" si="38"/>
        <v>0</v>
      </c>
      <c r="T441" s="159" t="str">
        <f t="shared" si="42"/>
        <v/>
      </c>
      <c r="U441" s="162">
        <f>COUNTIFS('Unit Detail'!$Z$8:$Z$400,"1",'Unit Detail'!$D$8:$D$400,'Building Detail'!$B441)</f>
        <v>0</v>
      </c>
      <c r="V441" s="163">
        <f>COUNTIFS('Unit Detail'!$Z$8:$Z$400,"3",'Unit Detail'!$D$8:$D$400,'Building Detail'!$B441)</f>
        <v>0</v>
      </c>
      <c r="W441" s="163">
        <f>COUNTIFS('Unit Detail'!$Z$8:$Z$400,"2",'Unit Detail'!$D$8:$D$400,'Building Detail'!$B441)</f>
        <v>0</v>
      </c>
      <c r="X441" s="176">
        <f t="shared" si="39"/>
        <v>0</v>
      </c>
      <c r="Y441" s="159" t="str">
        <f t="shared" si="41"/>
        <v/>
      </c>
      <c r="Z441" s="338" t="str">
        <f t="shared" si="40"/>
        <v/>
      </c>
      <c r="AB441"/>
      <c r="AC441" s="14"/>
    </row>
    <row r="442" spans="2:29" x14ac:dyDescent="0.25">
      <c r="B442" s="334"/>
      <c r="C442" s="396"/>
      <c r="D442" s="396"/>
      <c r="E442" s="396"/>
      <c r="F442" s="396"/>
      <c r="G442" s="396"/>
      <c r="H442" s="227"/>
      <c r="I442" s="227"/>
      <c r="J442" s="227"/>
      <c r="K442" s="227"/>
      <c r="L442" s="227"/>
      <c r="M442" s="230"/>
      <c r="N442" s="231"/>
      <c r="O442" s="157">
        <f>SUMIFS('Unit Detail'!$H$8:$H$400,'Unit Detail'!$D$8:$D$400,'Building Detail'!$B442,'Unit Detail'!$Z$8:$Z$400,1)</f>
        <v>0</v>
      </c>
      <c r="P442" s="125">
        <f>SUMIFS('Unit Detail'!$H$8:$H$400,'Unit Detail'!$D$8:$D$400,'Building Detail'!$B442,'Unit Detail'!$Z$8:$Z$400,3)</f>
        <v>0</v>
      </c>
      <c r="Q442" s="180">
        <f>SUMIFS('Unit Detail'!$H$8:$H$400,'Unit Detail'!$D$8:$D$400,'Building Detail'!$B442,'Unit Detail'!$Z$8:$Z$400,2)</f>
        <v>0</v>
      </c>
      <c r="R442" s="185">
        <f>SUMIF('Unit Detail'!$D$8:$D$400,$B442,'Unit Detail'!$H$8:$H$400)</f>
        <v>0</v>
      </c>
      <c r="S442" s="184">
        <f t="shared" si="38"/>
        <v>0</v>
      </c>
      <c r="T442" s="159" t="str">
        <f t="shared" si="42"/>
        <v/>
      </c>
      <c r="U442" s="162">
        <f>COUNTIFS('Unit Detail'!$Z$8:$Z$400,"1",'Unit Detail'!$D$8:$D$400,'Building Detail'!$B442)</f>
        <v>0</v>
      </c>
      <c r="V442" s="163">
        <f>COUNTIFS('Unit Detail'!$Z$8:$Z$400,"3",'Unit Detail'!$D$8:$D$400,'Building Detail'!$B442)</f>
        <v>0</v>
      </c>
      <c r="W442" s="163">
        <f>COUNTIFS('Unit Detail'!$Z$8:$Z$400,"2",'Unit Detail'!$D$8:$D$400,'Building Detail'!$B442)</f>
        <v>0</v>
      </c>
      <c r="X442" s="176">
        <f t="shared" si="39"/>
        <v>0</v>
      </c>
      <c r="Y442" s="159" t="str">
        <f t="shared" si="41"/>
        <v/>
      </c>
      <c r="Z442" s="338" t="str">
        <f t="shared" si="40"/>
        <v/>
      </c>
      <c r="AB442"/>
      <c r="AC442" s="14"/>
    </row>
    <row r="443" spans="2:29" x14ac:dyDescent="0.25">
      <c r="B443" s="334"/>
      <c r="C443" s="396"/>
      <c r="D443" s="396"/>
      <c r="E443" s="396"/>
      <c r="F443" s="396"/>
      <c r="G443" s="396"/>
      <c r="H443" s="227"/>
      <c r="I443" s="227"/>
      <c r="J443" s="227"/>
      <c r="K443" s="227"/>
      <c r="L443" s="227"/>
      <c r="M443" s="230"/>
      <c r="N443" s="231"/>
      <c r="O443" s="157">
        <f>SUMIFS('Unit Detail'!$H$8:$H$400,'Unit Detail'!$D$8:$D$400,'Building Detail'!$B443,'Unit Detail'!$Z$8:$Z$400,1)</f>
        <v>0</v>
      </c>
      <c r="P443" s="125">
        <f>SUMIFS('Unit Detail'!$H$8:$H$400,'Unit Detail'!$D$8:$D$400,'Building Detail'!$B443,'Unit Detail'!$Z$8:$Z$400,3)</f>
        <v>0</v>
      </c>
      <c r="Q443" s="180">
        <f>SUMIFS('Unit Detail'!$H$8:$H$400,'Unit Detail'!$D$8:$D$400,'Building Detail'!$B443,'Unit Detail'!$Z$8:$Z$400,2)</f>
        <v>0</v>
      </c>
      <c r="R443" s="185">
        <f>SUMIF('Unit Detail'!$D$8:$D$400,$B443,'Unit Detail'!$H$8:$H$400)</f>
        <v>0</v>
      </c>
      <c r="S443" s="184">
        <f t="shared" si="38"/>
        <v>0</v>
      </c>
      <c r="T443" s="159" t="str">
        <f t="shared" si="42"/>
        <v/>
      </c>
      <c r="U443" s="162">
        <f>COUNTIFS('Unit Detail'!$Z$8:$Z$400,"1",'Unit Detail'!$D$8:$D$400,'Building Detail'!$B443)</f>
        <v>0</v>
      </c>
      <c r="V443" s="163">
        <f>COUNTIFS('Unit Detail'!$Z$8:$Z$400,"3",'Unit Detail'!$D$8:$D$400,'Building Detail'!$B443)</f>
        <v>0</v>
      </c>
      <c r="W443" s="163">
        <f>COUNTIFS('Unit Detail'!$Z$8:$Z$400,"2",'Unit Detail'!$D$8:$D$400,'Building Detail'!$B443)</f>
        <v>0</v>
      </c>
      <c r="X443" s="176">
        <f t="shared" si="39"/>
        <v>0</v>
      </c>
      <c r="Y443" s="159" t="str">
        <f t="shared" si="41"/>
        <v/>
      </c>
      <c r="Z443" s="338" t="str">
        <f t="shared" si="40"/>
        <v/>
      </c>
      <c r="AB443"/>
      <c r="AC443" s="14"/>
    </row>
    <row r="444" spans="2:29" x14ac:dyDescent="0.25">
      <c r="B444" s="334"/>
      <c r="C444" s="396"/>
      <c r="D444" s="396"/>
      <c r="E444" s="396"/>
      <c r="F444" s="396"/>
      <c r="G444" s="396"/>
      <c r="H444" s="227"/>
      <c r="I444" s="227"/>
      <c r="J444" s="227"/>
      <c r="K444" s="227"/>
      <c r="L444" s="227"/>
      <c r="M444" s="230"/>
      <c r="N444" s="231"/>
      <c r="O444" s="157">
        <f>SUMIFS('Unit Detail'!$H$8:$H$400,'Unit Detail'!$D$8:$D$400,'Building Detail'!$B444,'Unit Detail'!$Z$8:$Z$400,1)</f>
        <v>0</v>
      </c>
      <c r="P444" s="125">
        <f>SUMIFS('Unit Detail'!$H$8:$H$400,'Unit Detail'!$D$8:$D$400,'Building Detail'!$B444,'Unit Detail'!$Z$8:$Z$400,3)</f>
        <v>0</v>
      </c>
      <c r="Q444" s="180">
        <f>SUMIFS('Unit Detail'!$H$8:$H$400,'Unit Detail'!$D$8:$D$400,'Building Detail'!$B444,'Unit Detail'!$Z$8:$Z$400,2)</f>
        <v>0</v>
      </c>
      <c r="R444" s="185">
        <f>SUMIF('Unit Detail'!$D$8:$D$400,$B444,'Unit Detail'!$H$8:$H$400)</f>
        <v>0</v>
      </c>
      <c r="S444" s="184">
        <f t="shared" si="38"/>
        <v>0</v>
      </c>
      <c r="T444" s="159" t="str">
        <f t="shared" si="42"/>
        <v/>
      </c>
      <c r="U444" s="162">
        <f>COUNTIFS('Unit Detail'!$Z$8:$Z$400,"1",'Unit Detail'!$D$8:$D$400,'Building Detail'!$B444)</f>
        <v>0</v>
      </c>
      <c r="V444" s="163">
        <f>COUNTIFS('Unit Detail'!$Z$8:$Z$400,"3",'Unit Detail'!$D$8:$D$400,'Building Detail'!$B444)</f>
        <v>0</v>
      </c>
      <c r="W444" s="163">
        <f>COUNTIFS('Unit Detail'!$Z$8:$Z$400,"2",'Unit Detail'!$D$8:$D$400,'Building Detail'!$B444)</f>
        <v>0</v>
      </c>
      <c r="X444" s="176">
        <f t="shared" si="39"/>
        <v>0</v>
      </c>
      <c r="Y444" s="159" t="str">
        <f t="shared" si="41"/>
        <v/>
      </c>
      <c r="Z444" s="338" t="str">
        <f t="shared" si="40"/>
        <v/>
      </c>
      <c r="AB444"/>
      <c r="AC444" s="14"/>
    </row>
    <row r="445" spans="2:29" x14ac:dyDescent="0.25">
      <c r="B445" s="334"/>
      <c r="C445" s="396"/>
      <c r="D445" s="396"/>
      <c r="E445" s="396"/>
      <c r="F445" s="396"/>
      <c r="G445" s="396"/>
      <c r="H445" s="227"/>
      <c r="I445" s="227"/>
      <c r="J445" s="227"/>
      <c r="K445" s="227"/>
      <c r="L445" s="227"/>
      <c r="M445" s="230"/>
      <c r="N445" s="231"/>
      <c r="O445" s="157">
        <f>SUMIFS('Unit Detail'!$H$8:$H$400,'Unit Detail'!$D$8:$D$400,'Building Detail'!$B445,'Unit Detail'!$Z$8:$Z$400,1)</f>
        <v>0</v>
      </c>
      <c r="P445" s="125">
        <f>SUMIFS('Unit Detail'!$H$8:$H$400,'Unit Detail'!$D$8:$D$400,'Building Detail'!$B445,'Unit Detail'!$Z$8:$Z$400,3)</f>
        <v>0</v>
      </c>
      <c r="Q445" s="180">
        <f>SUMIFS('Unit Detail'!$H$8:$H$400,'Unit Detail'!$D$8:$D$400,'Building Detail'!$B445,'Unit Detail'!$Z$8:$Z$400,2)</f>
        <v>0</v>
      </c>
      <c r="R445" s="185">
        <f>SUMIF('Unit Detail'!$D$8:$D$400,$B445,'Unit Detail'!$H$8:$H$400)</f>
        <v>0</v>
      </c>
      <c r="S445" s="184">
        <f t="shared" si="38"/>
        <v>0</v>
      </c>
      <c r="T445" s="159" t="str">
        <f t="shared" si="42"/>
        <v/>
      </c>
      <c r="U445" s="162">
        <f>COUNTIFS('Unit Detail'!$Z$8:$Z$400,"1",'Unit Detail'!$D$8:$D$400,'Building Detail'!$B445)</f>
        <v>0</v>
      </c>
      <c r="V445" s="163">
        <f>COUNTIFS('Unit Detail'!$Z$8:$Z$400,"3",'Unit Detail'!$D$8:$D$400,'Building Detail'!$B445)</f>
        <v>0</v>
      </c>
      <c r="W445" s="163">
        <f>COUNTIFS('Unit Detail'!$Z$8:$Z$400,"2",'Unit Detail'!$D$8:$D$400,'Building Detail'!$B445)</f>
        <v>0</v>
      </c>
      <c r="X445" s="176">
        <f t="shared" si="39"/>
        <v>0</v>
      </c>
      <c r="Y445" s="159" t="str">
        <f t="shared" si="41"/>
        <v/>
      </c>
      <c r="Z445" s="338" t="str">
        <f t="shared" si="40"/>
        <v/>
      </c>
      <c r="AB445"/>
      <c r="AC445" s="14"/>
    </row>
    <row r="446" spans="2:29" x14ac:dyDescent="0.25">
      <c r="B446" s="334"/>
      <c r="C446" s="396"/>
      <c r="D446" s="396"/>
      <c r="E446" s="396"/>
      <c r="F446" s="396"/>
      <c r="G446" s="396"/>
      <c r="H446" s="227"/>
      <c r="I446" s="227"/>
      <c r="J446" s="227"/>
      <c r="K446" s="227"/>
      <c r="L446" s="227"/>
      <c r="M446" s="230"/>
      <c r="N446" s="231"/>
      <c r="O446" s="157">
        <f>SUMIFS('Unit Detail'!$H$8:$H$400,'Unit Detail'!$D$8:$D$400,'Building Detail'!$B446,'Unit Detail'!$Z$8:$Z$400,1)</f>
        <v>0</v>
      </c>
      <c r="P446" s="125">
        <f>SUMIFS('Unit Detail'!$H$8:$H$400,'Unit Detail'!$D$8:$D$400,'Building Detail'!$B446,'Unit Detail'!$Z$8:$Z$400,3)</f>
        <v>0</v>
      </c>
      <c r="Q446" s="180">
        <f>SUMIFS('Unit Detail'!$H$8:$H$400,'Unit Detail'!$D$8:$D$400,'Building Detail'!$B446,'Unit Detail'!$Z$8:$Z$400,2)</f>
        <v>0</v>
      </c>
      <c r="R446" s="185">
        <f>SUMIF('Unit Detail'!$D$8:$D$400,$B446,'Unit Detail'!$H$8:$H$400)</f>
        <v>0</v>
      </c>
      <c r="S446" s="184">
        <f t="shared" si="38"/>
        <v>0</v>
      </c>
      <c r="T446" s="159" t="str">
        <f t="shared" si="42"/>
        <v/>
      </c>
      <c r="U446" s="162">
        <f>COUNTIFS('Unit Detail'!$Z$8:$Z$400,"1",'Unit Detail'!$D$8:$D$400,'Building Detail'!$B446)</f>
        <v>0</v>
      </c>
      <c r="V446" s="163">
        <f>COUNTIFS('Unit Detail'!$Z$8:$Z$400,"3",'Unit Detail'!$D$8:$D$400,'Building Detail'!$B446)</f>
        <v>0</v>
      </c>
      <c r="W446" s="163">
        <f>COUNTIFS('Unit Detail'!$Z$8:$Z$400,"2",'Unit Detail'!$D$8:$D$400,'Building Detail'!$B446)</f>
        <v>0</v>
      </c>
      <c r="X446" s="176">
        <f t="shared" si="39"/>
        <v>0</v>
      </c>
      <c r="Y446" s="159" t="str">
        <f t="shared" si="41"/>
        <v/>
      </c>
      <c r="Z446" s="338" t="str">
        <f t="shared" si="40"/>
        <v/>
      </c>
      <c r="AB446"/>
      <c r="AC446" s="14"/>
    </row>
    <row r="447" spans="2:29" x14ac:dyDescent="0.25">
      <c r="B447" s="334"/>
      <c r="C447" s="396"/>
      <c r="D447" s="396"/>
      <c r="E447" s="396"/>
      <c r="F447" s="396"/>
      <c r="G447" s="396"/>
      <c r="H447" s="227"/>
      <c r="I447" s="227"/>
      <c r="J447" s="227"/>
      <c r="K447" s="227"/>
      <c r="L447" s="227"/>
      <c r="M447" s="230"/>
      <c r="N447" s="231"/>
      <c r="O447" s="157">
        <f>SUMIFS('Unit Detail'!$H$8:$H$400,'Unit Detail'!$D$8:$D$400,'Building Detail'!$B447,'Unit Detail'!$Z$8:$Z$400,1)</f>
        <v>0</v>
      </c>
      <c r="P447" s="125">
        <f>SUMIFS('Unit Detail'!$H$8:$H$400,'Unit Detail'!$D$8:$D$400,'Building Detail'!$B447,'Unit Detail'!$Z$8:$Z$400,3)</f>
        <v>0</v>
      </c>
      <c r="Q447" s="180">
        <f>SUMIFS('Unit Detail'!$H$8:$H$400,'Unit Detail'!$D$8:$D$400,'Building Detail'!$B447,'Unit Detail'!$Z$8:$Z$400,2)</f>
        <v>0</v>
      </c>
      <c r="R447" s="185">
        <f>SUMIF('Unit Detail'!$D$8:$D$400,$B447,'Unit Detail'!$H$8:$H$400)</f>
        <v>0</v>
      </c>
      <c r="S447" s="184">
        <f t="shared" si="38"/>
        <v>0</v>
      </c>
      <c r="T447" s="159" t="str">
        <f t="shared" si="42"/>
        <v/>
      </c>
      <c r="U447" s="162">
        <f>COUNTIFS('Unit Detail'!$Z$8:$Z$400,"1",'Unit Detail'!$D$8:$D$400,'Building Detail'!$B447)</f>
        <v>0</v>
      </c>
      <c r="V447" s="163">
        <f>COUNTIFS('Unit Detail'!$Z$8:$Z$400,"3",'Unit Detail'!$D$8:$D$400,'Building Detail'!$B447)</f>
        <v>0</v>
      </c>
      <c r="W447" s="163">
        <f>COUNTIFS('Unit Detail'!$Z$8:$Z$400,"2",'Unit Detail'!$D$8:$D$400,'Building Detail'!$B447)</f>
        <v>0</v>
      </c>
      <c r="X447" s="176">
        <f t="shared" si="39"/>
        <v>0</v>
      </c>
      <c r="Y447" s="159" t="str">
        <f t="shared" si="41"/>
        <v/>
      </c>
      <c r="Z447" s="338" t="str">
        <f t="shared" si="40"/>
        <v/>
      </c>
      <c r="AB447"/>
      <c r="AC447" s="14"/>
    </row>
    <row r="448" spans="2:29" x14ac:dyDescent="0.25">
      <c r="B448" s="334"/>
      <c r="C448" s="396"/>
      <c r="D448" s="396"/>
      <c r="E448" s="396"/>
      <c r="F448" s="396"/>
      <c r="G448" s="396"/>
      <c r="H448" s="227"/>
      <c r="I448" s="227"/>
      <c r="J448" s="227"/>
      <c r="K448" s="227"/>
      <c r="L448" s="227"/>
      <c r="M448" s="230"/>
      <c r="N448" s="231"/>
      <c r="O448" s="157">
        <f>SUMIFS('Unit Detail'!$H$8:$H$400,'Unit Detail'!$D$8:$D$400,'Building Detail'!$B448,'Unit Detail'!$Z$8:$Z$400,1)</f>
        <v>0</v>
      </c>
      <c r="P448" s="125">
        <f>SUMIFS('Unit Detail'!$H$8:$H$400,'Unit Detail'!$D$8:$D$400,'Building Detail'!$B448,'Unit Detail'!$Z$8:$Z$400,3)</f>
        <v>0</v>
      </c>
      <c r="Q448" s="180">
        <f>SUMIFS('Unit Detail'!$H$8:$H$400,'Unit Detail'!$D$8:$D$400,'Building Detail'!$B448,'Unit Detail'!$Z$8:$Z$400,2)</f>
        <v>0</v>
      </c>
      <c r="R448" s="185">
        <f>SUMIF('Unit Detail'!$D$8:$D$400,$B448,'Unit Detail'!$H$8:$H$400)</f>
        <v>0</v>
      </c>
      <c r="S448" s="184">
        <f t="shared" si="38"/>
        <v>0</v>
      </c>
      <c r="T448" s="159" t="str">
        <f t="shared" si="42"/>
        <v/>
      </c>
      <c r="U448" s="162">
        <f>COUNTIFS('Unit Detail'!$Z$8:$Z$400,"1",'Unit Detail'!$D$8:$D$400,'Building Detail'!$B448)</f>
        <v>0</v>
      </c>
      <c r="V448" s="163">
        <f>COUNTIFS('Unit Detail'!$Z$8:$Z$400,"3",'Unit Detail'!$D$8:$D$400,'Building Detail'!$B448)</f>
        <v>0</v>
      </c>
      <c r="W448" s="163">
        <f>COUNTIFS('Unit Detail'!$Z$8:$Z$400,"2",'Unit Detail'!$D$8:$D$400,'Building Detail'!$B448)</f>
        <v>0</v>
      </c>
      <c r="X448" s="176">
        <f t="shared" si="39"/>
        <v>0</v>
      </c>
      <c r="Y448" s="159" t="str">
        <f t="shared" si="41"/>
        <v/>
      </c>
      <c r="Z448" s="338" t="str">
        <f t="shared" si="40"/>
        <v/>
      </c>
      <c r="AB448"/>
      <c r="AC448" s="14"/>
    </row>
    <row r="449" spans="2:29" x14ac:dyDescent="0.25">
      <c r="B449" s="334"/>
      <c r="C449" s="396"/>
      <c r="D449" s="396"/>
      <c r="E449" s="396"/>
      <c r="F449" s="396"/>
      <c r="G449" s="396"/>
      <c r="H449" s="227"/>
      <c r="I449" s="227"/>
      <c r="J449" s="227"/>
      <c r="K449" s="227"/>
      <c r="L449" s="227"/>
      <c r="M449" s="230"/>
      <c r="N449" s="231"/>
      <c r="O449" s="157">
        <f>SUMIFS('Unit Detail'!$H$8:$H$400,'Unit Detail'!$D$8:$D$400,'Building Detail'!$B449,'Unit Detail'!$Z$8:$Z$400,1)</f>
        <v>0</v>
      </c>
      <c r="P449" s="125">
        <f>SUMIFS('Unit Detail'!$H$8:$H$400,'Unit Detail'!$D$8:$D$400,'Building Detail'!$B449,'Unit Detail'!$Z$8:$Z$400,3)</f>
        <v>0</v>
      </c>
      <c r="Q449" s="180">
        <f>SUMIFS('Unit Detail'!$H$8:$H$400,'Unit Detail'!$D$8:$D$400,'Building Detail'!$B449,'Unit Detail'!$Z$8:$Z$400,2)</f>
        <v>0</v>
      </c>
      <c r="R449" s="185">
        <f>SUMIF('Unit Detail'!$D$8:$D$400,$B449,'Unit Detail'!$H$8:$H$400)</f>
        <v>0</v>
      </c>
      <c r="S449" s="184">
        <f t="shared" si="38"/>
        <v>0</v>
      </c>
      <c r="T449" s="159" t="str">
        <f t="shared" si="42"/>
        <v/>
      </c>
      <c r="U449" s="162">
        <f>COUNTIFS('Unit Detail'!$Z$8:$Z$400,"1",'Unit Detail'!$D$8:$D$400,'Building Detail'!$B449)</f>
        <v>0</v>
      </c>
      <c r="V449" s="163">
        <f>COUNTIFS('Unit Detail'!$Z$8:$Z$400,"3",'Unit Detail'!$D$8:$D$400,'Building Detail'!$B449)</f>
        <v>0</v>
      </c>
      <c r="W449" s="163">
        <f>COUNTIFS('Unit Detail'!$Z$8:$Z$400,"2",'Unit Detail'!$D$8:$D$400,'Building Detail'!$B449)</f>
        <v>0</v>
      </c>
      <c r="X449" s="176">
        <f t="shared" si="39"/>
        <v>0</v>
      </c>
      <c r="Y449" s="159" t="str">
        <f t="shared" si="41"/>
        <v/>
      </c>
      <c r="Z449" s="338" t="str">
        <f t="shared" si="40"/>
        <v/>
      </c>
      <c r="AB449"/>
      <c r="AC449" s="14"/>
    </row>
    <row r="450" spans="2:29" x14ac:dyDescent="0.25">
      <c r="B450" s="334"/>
      <c r="C450" s="396"/>
      <c r="D450" s="396"/>
      <c r="E450" s="396"/>
      <c r="F450" s="396"/>
      <c r="G450" s="396"/>
      <c r="H450" s="227"/>
      <c r="I450" s="227"/>
      <c r="J450" s="227"/>
      <c r="K450" s="227"/>
      <c r="L450" s="227"/>
      <c r="M450" s="230"/>
      <c r="N450" s="231"/>
      <c r="O450" s="157">
        <f>SUMIFS('Unit Detail'!$H$8:$H$400,'Unit Detail'!$D$8:$D$400,'Building Detail'!$B450,'Unit Detail'!$Z$8:$Z$400,1)</f>
        <v>0</v>
      </c>
      <c r="P450" s="125">
        <f>SUMIFS('Unit Detail'!$H$8:$H$400,'Unit Detail'!$D$8:$D$400,'Building Detail'!$B450,'Unit Detail'!$Z$8:$Z$400,3)</f>
        <v>0</v>
      </c>
      <c r="Q450" s="180">
        <f>SUMIFS('Unit Detail'!$H$8:$H$400,'Unit Detail'!$D$8:$D$400,'Building Detail'!$B450,'Unit Detail'!$Z$8:$Z$400,2)</f>
        <v>0</v>
      </c>
      <c r="R450" s="185">
        <f>SUMIF('Unit Detail'!$D$8:$D$400,$B450,'Unit Detail'!$H$8:$H$400)</f>
        <v>0</v>
      </c>
      <c r="S450" s="184">
        <f t="shared" si="38"/>
        <v>0</v>
      </c>
      <c r="T450" s="159" t="str">
        <f t="shared" si="42"/>
        <v/>
      </c>
      <c r="U450" s="162">
        <f>COUNTIFS('Unit Detail'!$Z$8:$Z$400,"1",'Unit Detail'!$D$8:$D$400,'Building Detail'!$B450)</f>
        <v>0</v>
      </c>
      <c r="V450" s="163">
        <f>COUNTIFS('Unit Detail'!$Z$8:$Z$400,"3",'Unit Detail'!$D$8:$D$400,'Building Detail'!$B450)</f>
        <v>0</v>
      </c>
      <c r="W450" s="163">
        <f>COUNTIFS('Unit Detail'!$Z$8:$Z$400,"2",'Unit Detail'!$D$8:$D$400,'Building Detail'!$B450)</f>
        <v>0</v>
      </c>
      <c r="X450" s="176">
        <f t="shared" si="39"/>
        <v>0</v>
      </c>
      <c r="Y450" s="159" t="str">
        <f t="shared" si="41"/>
        <v/>
      </c>
      <c r="Z450" s="338" t="str">
        <f t="shared" si="40"/>
        <v/>
      </c>
      <c r="AB450"/>
      <c r="AC450" s="14"/>
    </row>
    <row r="451" spans="2:29" x14ac:dyDescent="0.25">
      <c r="B451" s="334"/>
      <c r="C451" s="396"/>
      <c r="D451" s="396"/>
      <c r="E451" s="396"/>
      <c r="F451" s="396"/>
      <c r="G451" s="396"/>
      <c r="H451" s="227"/>
      <c r="I451" s="227"/>
      <c r="J451" s="227"/>
      <c r="K451" s="227"/>
      <c r="L451" s="227"/>
      <c r="M451" s="230"/>
      <c r="N451" s="231"/>
      <c r="O451" s="157">
        <f>SUMIFS('Unit Detail'!$H$8:$H$400,'Unit Detail'!$D$8:$D$400,'Building Detail'!$B451,'Unit Detail'!$Z$8:$Z$400,1)</f>
        <v>0</v>
      </c>
      <c r="P451" s="125">
        <f>SUMIFS('Unit Detail'!$H$8:$H$400,'Unit Detail'!$D$8:$D$400,'Building Detail'!$B451,'Unit Detail'!$Z$8:$Z$400,3)</f>
        <v>0</v>
      </c>
      <c r="Q451" s="180">
        <f>SUMIFS('Unit Detail'!$H$8:$H$400,'Unit Detail'!$D$8:$D$400,'Building Detail'!$B451,'Unit Detail'!$Z$8:$Z$400,2)</f>
        <v>0</v>
      </c>
      <c r="R451" s="185">
        <f>SUMIF('Unit Detail'!$D$8:$D$400,$B451,'Unit Detail'!$H$8:$H$400)</f>
        <v>0</v>
      </c>
      <c r="S451" s="184">
        <f t="shared" ref="S451:S514" si="43">SUM(M451,N451,R451)</f>
        <v>0</v>
      </c>
      <c r="T451" s="159" t="str">
        <f t="shared" si="42"/>
        <v/>
      </c>
      <c r="U451" s="162">
        <f>COUNTIFS('Unit Detail'!$Z$8:$Z$400,"1",'Unit Detail'!$D$8:$D$400,'Building Detail'!$B451)</f>
        <v>0</v>
      </c>
      <c r="V451" s="163">
        <f>COUNTIFS('Unit Detail'!$Z$8:$Z$400,"3",'Unit Detail'!$D$8:$D$400,'Building Detail'!$B451)</f>
        <v>0</v>
      </c>
      <c r="W451" s="163">
        <f>COUNTIFS('Unit Detail'!$Z$8:$Z$400,"2",'Unit Detail'!$D$8:$D$400,'Building Detail'!$B451)</f>
        <v>0</v>
      </c>
      <c r="X451" s="176">
        <f t="shared" ref="X451:X514" si="44">SUM(U451:W451)</f>
        <v>0</v>
      </c>
      <c r="Y451" s="159" t="str">
        <f t="shared" si="41"/>
        <v/>
      </c>
      <c r="Z451" s="338" t="str">
        <f t="shared" si="40"/>
        <v/>
      </c>
      <c r="AB451"/>
      <c r="AC451" s="14"/>
    </row>
    <row r="452" spans="2:29" x14ac:dyDescent="0.25">
      <c r="B452" s="334"/>
      <c r="C452" s="396"/>
      <c r="D452" s="396"/>
      <c r="E452" s="396"/>
      <c r="F452" s="396"/>
      <c r="G452" s="396"/>
      <c r="H452" s="227"/>
      <c r="I452" s="227"/>
      <c r="J452" s="227"/>
      <c r="K452" s="227"/>
      <c r="L452" s="227"/>
      <c r="M452" s="230"/>
      <c r="N452" s="231"/>
      <c r="O452" s="157">
        <f>SUMIFS('Unit Detail'!$H$8:$H$400,'Unit Detail'!$D$8:$D$400,'Building Detail'!$B452,'Unit Detail'!$Z$8:$Z$400,1)</f>
        <v>0</v>
      </c>
      <c r="P452" s="125">
        <f>SUMIFS('Unit Detail'!$H$8:$H$400,'Unit Detail'!$D$8:$D$400,'Building Detail'!$B452,'Unit Detail'!$Z$8:$Z$400,3)</f>
        <v>0</v>
      </c>
      <c r="Q452" s="180">
        <f>SUMIFS('Unit Detail'!$H$8:$H$400,'Unit Detail'!$D$8:$D$400,'Building Detail'!$B452,'Unit Detail'!$Z$8:$Z$400,2)</f>
        <v>0</v>
      </c>
      <c r="R452" s="185">
        <f>SUMIF('Unit Detail'!$D$8:$D$400,$B452,'Unit Detail'!$H$8:$H$400)</f>
        <v>0</v>
      </c>
      <c r="S452" s="184">
        <f t="shared" si="43"/>
        <v>0</v>
      </c>
      <c r="T452" s="159" t="str">
        <f t="shared" si="42"/>
        <v/>
      </c>
      <c r="U452" s="162">
        <f>COUNTIFS('Unit Detail'!$Z$8:$Z$400,"1",'Unit Detail'!$D$8:$D$400,'Building Detail'!$B452)</f>
        <v>0</v>
      </c>
      <c r="V452" s="163">
        <f>COUNTIFS('Unit Detail'!$Z$8:$Z$400,"3",'Unit Detail'!$D$8:$D$400,'Building Detail'!$B452)</f>
        <v>0</v>
      </c>
      <c r="W452" s="163">
        <f>COUNTIFS('Unit Detail'!$Z$8:$Z$400,"2",'Unit Detail'!$D$8:$D$400,'Building Detail'!$B452)</f>
        <v>0</v>
      </c>
      <c r="X452" s="176">
        <f t="shared" si="44"/>
        <v>0</v>
      </c>
      <c r="Y452" s="159" t="str">
        <f t="shared" si="41"/>
        <v/>
      </c>
      <c r="Z452" s="338" t="str">
        <f t="shared" si="40"/>
        <v/>
      </c>
      <c r="AB452"/>
      <c r="AC452" s="14"/>
    </row>
    <row r="453" spans="2:29" x14ac:dyDescent="0.25">
      <c r="B453" s="334"/>
      <c r="C453" s="396"/>
      <c r="D453" s="396"/>
      <c r="E453" s="396"/>
      <c r="F453" s="396"/>
      <c r="G453" s="396"/>
      <c r="H453" s="227"/>
      <c r="I453" s="227"/>
      <c r="J453" s="227"/>
      <c r="K453" s="227"/>
      <c r="L453" s="227"/>
      <c r="M453" s="230"/>
      <c r="N453" s="231"/>
      <c r="O453" s="157">
        <f>SUMIFS('Unit Detail'!$H$8:$H$400,'Unit Detail'!$D$8:$D$400,'Building Detail'!$B453,'Unit Detail'!$Z$8:$Z$400,1)</f>
        <v>0</v>
      </c>
      <c r="P453" s="125">
        <f>SUMIFS('Unit Detail'!$H$8:$H$400,'Unit Detail'!$D$8:$D$400,'Building Detail'!$B453,'Unit Detail'!$Z$8:$Z$400,3)</f>
        <v>0</v>
      </c>
      <c r="Q453" s="180">
        <f>SUMIFS('Unit Detail'!$H$8:$H$400,'Unit Detail'!$D$8:$D$400,'Building Detail'!$B453,'Unit Detail'!$Z$8:$Z$400,2)</f>
        <v>0</v>
      </c>
      <c r="R453" s="185">
        <f>SUMIF('Unit Detail'!$D$8:$D$400,$B453,'Unit Detail'!$H$8:$H$400)</f>
        <v>0</v>
      </c>
      <c r="S453" s="184">
        <f t="shared" si="43"/>
        <v>0</v>
      </c>
      <c r="T453" s="159" t="str">
        <f t="shared" si="42"/>
        <v/>
      </c>
      <c r="U453" s="162">
        <f>COUNTIFS('Unit Detail'!$Z$8:$Z$400,"1",'Unit Detail'!$D$8:$D$400,'Building Detail'!$B453)</f>
        <v>0</v>
      </c>
      <c r="V453" s="163">
        <f>COUNTIFS('Unit Detail'!$Z$8:$Z$400,"3",'Unit Detail'!$D$8:$D$400,'Building Detail'!$B453)</f>
        <v>0</v>
      </c>
      <c r="W453" s="163">
        <f>COUNTIFS('Unit Detail'!$Z$8:$Z$400,"2",'Unit Detail'!$D$8:$D$400,'Building Detail'!$B453)</f>
        <v>0</v>
      </c>
      <c r="X453" s="176">
        <f t="shared" si="44"/>
        <v>0</v>
      </c>
      <c r="Y453" s="159" t="str">
        <f t="shared" si="41"/>
        <v/>
      </c>
      <c r="Z453" s="338" t="str">
        <f t="shared" si="40"/>
        <v/>
      </c>
      <c r="AB453"/>
      <c r="AC453" s="14"/>
    </row>
    <row r="454" spans="2:29" x14ac:dyDescent="0.25">
      <c r="B454" s="334"/>
      <c r="C454" s="396"/>
      <c r="D454" s="396"/>
      <c r="E454" s="396"/>
      <c r="F454" s="396"/>
      <c r="G454" s="396"/>
      <c r="H454" s="227"/>
      <c r="I454" s="227"/>
      <c r="J454" s="227"/>
      <c r="K454" s="227"/>
      <c r="L454" s="227"/>
      <c r="M454" s="230"/>
      <c r="N454" s="231"/>
      <c r="O454" s="157">
        <f>SUMIFS('Unit Detail'!$H$8:$H$400,'Unit Detail'!$D$8:$D$400,'Building Detail'!$B454,'Unit Detail'!$Z$8:$Z$400,1)</f>
        <v>0</v>
      </c>
      <c r="P454" s="125">
        <f>SUMIFS('Unit Detail'!$H$8:$H$400,'Unit Detail'!$D$8:$D$400,'Building Detail'!$B454,'Unit Detail'!$Z$8:$Z$400,3)</f>
        <v>0</v>
      </c>
      <c r="Q454" s="180">
        <f>SUMIFS('Unit Detail'!$H$8:$H$400,'Unit Detail'!$D$8:$D$400,'Building Detail'!$B454,'Unit Detail'!$Z$8:$Z$400,2)</f>
        <v>0</v>
      </c>
      <c r="R454" s="185">
        <f>SUMIF('Unit Detail'!$D$8:$D$400,$B454,'Unit Detail'!$H$8:$H$400)</f>
        <v>0</v>
      </c>
      <c r="S454" s="184">
        <f t="shared" si="43"/>
        <v>0</v>
      </c>
      <c r="T454" s="159" t="str">
        <f t="shared" si="42"/>
        <v/>
      </c>
      <c r="U454" s="162">
        <f>COUNTIFS('Unit Detail'!$Z$8:$Z$400,"1",'Unit Detail'!$D$8:$D$400,'Building Detail'!$B454)</f>
        <v>0</v>
      </c>
      <c r="V454" s="163">
        <f>COUNTIFS('Unit Detail'!$Z$8:$Z$400,"3",'Unit Detail'!$D$8:$D$400,'Building Detail'!$B454)</f>
        <v>0</v>
      </c>
      <c r="W454" s="163">
        <f>COUNTIFS('Unit Detail'!$Z$8:$Z$400,"2",'Unit Detail'!$D$8:$D$400,'Building Detail'!$B454)</f>
        <v>0</v>
      </c>
      <c r="X454" s="176">
        <f t="shared" si="44"/>
        <v>0</v>
      </c>
      <c r="Y454" s="159" t="str">
        <f t="shared" si="41"/>
        <v/>
      </c>
      <c r="Z454" s="338" t="str">
        <f t="shared" si="40"/>
        <v/>
      </c>
      <c r="AB454"/>
      <c r="AC454" s="14"/>
    </row>
    <row r="455" spans="2:29" x14ac:dyDescent="0.25">
      <c r="B455" s="334"/>
      <c r="C455" s="396"/>
      <c r="D455" s="396"/>
      <c r="E455" s="396"/>
      <c r="F455" s="396"/>
      <c r="G455" s="396"/>
      <c r="H455" s="227"/>
      <c r="I455" s="227"/>
      <c r="J455" s="227"/>
      <c r="K455" s="227"/>
      <c r="L455" s="227"/>
      <c r="M455" s="230"/>
      <c r="N455" s="231"/>
      <c r="O455" s="157">
        <f>SUMIFS('Unit Detail'!$H$8:$H$400,'Unit Detail'!$D$8:$D$400,'Building Detail'!$B455,'Unit Detail'!$Z$8:$Z$400,1)</f>
        <v>0</v>
      </c>
      <c r="P455" s="125">
        <f>SUMIFS('Unit Detail'!$H$8:$H$400,'Unit Detail'!$D$8:$D$400,'Building Detail'!$B455,'Unit Detail'!$Z$8:$Z$400,3)</f>
        <v>0</v>
      </c>
      <c r="Q455" s="180">
        <f>SUMIFS('Unit Detail'!$H$8:$H$400,'Unit Detail'!$D$8:$D$400,'Building Detail'!$B455,'Unit Detail'!$Z$8:$Z$400,2)</f>
        <v>0</v>
      </c>
      <c r="R455" s="185">
        <f>SUMIF('Unit Detail'!$D$8:$D$400,$B455,'Unit Detail'!$H$8:$H$400)</f>
        <v>0</v>
      </c>
      <c r="S455" s="184">
        <f t="shared" si="43"/>
        <v>0</v>
      </c>
      <c r="T455" s="159" t="str">
        <f t="shared" si="42"/>
        <v/>
      </c>
      <c r="U455" s="162">
        <f>COUNTIFS('Unit Detail'!$Z$8:$Z$400,"1",'Unit Detail'!$D$8:$D$400,'Building Detail'!$B455)</f>
        <v>0</v>
      </c>
      <c r="V455" s="163">
        <f>COUNTIFS('Unit Detail'!$Z$8:$Z$400,"3",'Unit Detail'!$D$8:$D$400,'Building Detail'!$B455)</f>
        <v>0</v>
      </c>
      <c r="W455" s="163">
        <f>COUNTIFS('Unit Detail'!$Z$8:$Z$400,"2",'Unit Detail'!$D$8:$D$400,'Building Detail'!$B455)</f>
        <v>0</v>
      </c>
      <c r="X455" s="176">
        <f t="shared" si="44"/>
        <v>0</v>
      </c>
      <c r="Y455" s="159" t="str">
        <f t="shared" si="41"/>
        <v/>
      </c>
      <c r="Z455" s="338" t="str">
        <f t="shared" si="40"/>
        <v/>
      </c>
      <c r="AB455"/>
      <c r="AC455" s="14"/>
    </row>
    <row r="456" spans="2:29" x14ac:dyDescent="0.25">
      <c r="B456" s="334"/>
      <c r="C456" s="396"/>
      <c r="D456" s="396"/>
      <c r="E456" s="396"/>
      <c r="F456" s="396"/>
      <c r="G456" s="396"/>
      <c r="H456" s="227"/>
      <c r="I456" s="227"/>
      <c r="J456" s="227"/>
      <c r="K456" s="227"/>
      <c r="L456" s="227"/>
      <c r="M456" s="230"/>
      <c r="N456" s="231"/>
      <c r="O456" s="157">
        <f>SUMIFS('Unit Detail'!$H$8:$H$400,'Unit Detail'!$D$8:$D$400,'Building Detail'!$B456,'Unit Detail'!$Z$8:$Z$400,1)</f>
        <v>0</v>
      </c>
      <c r="P456" s="125">
        <f>SUMIFS('Unit Detail'!$H$8:$H$400,'Unit Detail'!$D$8:$D$400,'Building Detail'!$B456,'Unit Detail'!$Z$8:$Z$400,3)</f>
        <v>0</v>
      </c>
      <c r="Q456" s="180">
        <f>SUMIFS('Unit Detail'!$H$8:$H$400,'Unit Detail'!$D$8:$D$400,'Building Detail'!$B456,'Unit Detail'!$Z$8:$Z$400,2)</f>
        <v>0</v>
      </c>
      <c r="R456" s="185">
        <f>SUMIF('Unit Detail'!$D$8:$D$400,$B456,'Unit Detail'!$H$8:$H$400)</f>
        <v>0</v>
      </c>
      <c r="S456" s="184">
        <f t="shared" si="43"/>
        <v>0</v>
      </c>
      <c r="T456" s="159" t="str">
        <f t="shared" si="42"/>
        <v/>
      </c>
      <c r="U456" s="162">
        <f>COUNTIFS('Unit Detail'!$Z$8:$Z$400,"1",'Unit Detail'!$D$8:$D$400,'Building Detail'!$B456)</f>
        <v>0</v>
      </c>
      <c r="V456" s="163">
        <f>COUNTIFS('Unit Detail'!$Z$8:$Z$400,"3",'Unit Detail'!$D$8:$D$400,'Building Detail'!$B456)</f>
        <v>0</v>
      </c>
      <c r="W456" s="163">
        <f>COUNTIFS('Unit Detail'!$Z$8:$Z$400,"2",'Unit Detail'!$D$8:$D$400,'Building Detail'!$B456)</f>
        <v>0</v>
      </c>
      <c r="X456" s="176">
        <f t="shared" si="44"/>
        <v>0</v>
      </c>
      <c r="Y456" s="159" t="str">
        <f t="shared" si="41"/>
        <v/>
      </c>
      <c r="Z456" s="338" t="str">
        <f t="shared" si="40"/>
        <v/>
      </c>
      <c r="AB456"/>
      <c r="AC456" s="14"/>
    </row>
    <row r="457" spans="2:29" x14ac:dyDescent="0.25">
      <c r="B457" s="334"/>
      <c r="C457" s="396"/>
      <c r="D457" s="396"/>
      <c r="E457" s="396"/>
      <c r="F457" s="396"/>
      <c r="G457" s="396"/>
      <c r="H457" s="227"/>
      <c r="I457" s="227"/>
      <c r="J457" s="227"/>
      <c r="K457" s="227"/>
      <c r="L457" s="227"/>
      <c r="M457" s="230"/>
      <c r="N457" s="231"/>
      <c r="O457" s="157">
        <f>SUMIFS('Unit Detail'!$H$8:$H$400,'Unit Detail'!$D$8:$D$400,'Building Detail'!$B457,'Unit Detail'!$Z$8:$Z$400,1)</f>
        <v>0</v>
      </c>
      <c r="P457" s="125">
        <f>SUMIFS('Unit Detail'!$H$8:$H$400,'Unit Detail'!$D$8:$D$400,'Building Detail'!$B457,'Unit Detail'!$Z$8:$Z$400,3)</f>
        <v>0</v>
      </c>
      <c r="Q457" s="180">
        <f>SUMIFS('Unit Detail'!$H$8:$H$400,'Unit Detail'!$D$8:$D$400,'Building Detail'!$B457,'Unit Detail'!$Z$8:$Z$400,2)</f>
        <v>0</v>
      </c>
      <c r="R457" s="185">
        <f>SUMIF('Unit Detail'!$D$8:$D$400,$B457,'Unit Detail'!$H$8:$H$400)</f>
        <v>0</v>
      </c>
      <c r="S457" s="184">
        <f t="shared" si="43"/>
        <v>0</v>
      </c>
      <c r="T457" s="159" t="str">
        <f t="shared" si="42"/>
        <v/>
      </c>
      <c r="U457" s="162">
        <f>COUNTIFS('Unit Detail'!$Z$8:$Z$400,"1",'Unit Detail'!$D$8:$D$400,'Building Detail'!$B457)</f>
        <v>0</v>
      </c>
      <c r="V457" s="163">
        <f>COUNTIFS('Unit Detail'!$Z$8:$Z$400,"3",'Unit Detail'!$D$8:$D$400,'Building Detail'!$B457)</f>
        <v>0</v>
      </c>
      <c r="W457" s="163">
        <f>COUNTIFS('Unit Detail'!$Z$8:$Z$400,"2",'Unit Detail'!$D$8:$D$400,'Building Detail'!$B457)</f>
        <v>0</v>
      </c>
      <c r="X457" s="176">
        <f t="shared" si="44"/>
        <v>0</v>
      </c>
      <c r="Y457" s="159" t="str">
        <f t="shared" si="41"/>
        <v/>
      </c>
      <c r="Z457" s="338" t="str">
        <f t="shared" si="40"/>
        <v/>
      </c>
      <c r="AB457"/>
      <c r="AC457" s="14"/>
    </row>
    <row r="458" spans="2:29" x14ac:dyDescent="0.25">
      <c r="B458" s="334"/>
      <c r="C458" s="396"/>
      <c r="D458" s="396"/>
      <c r="E458" s="396"/>
      <c r="F458" s="396"/>
      <c r="G458" s="396"/>
      <c r="H458" s="227"/>
      <c r="I458" s="227"/>
      <c r="J458" s="227"/>
      <c r="K458" s="227"/>
      <c r="L458" s="227"/>
      <c r="M458" s="230"/>
      <c r="N458" s="231"/>
      <c r="O458" s="157">
        <f>SUMIFS('Unit Detail'!$H$8:$H$400,'Unit Detail'!$D$8:$D$400,'Building Detail'!$B458,'Unit Detail'!$Z$8:$Z$400,1)</f>
        <v>0</v>
      </c>
      <c r="P458" s="125">
        <f>SUMIFS('Unit Detail'!$H$8:$H$400,'Unit Detail'!$D$8:$D$400,'Building Detail'!$B458,'Unit Detail'!$Z$8:$Z$400,3)</f>
        <v>0</v>
      </c>
      <c r="Q458" s="180">
        <f>SUMIFS('Unit Detail'!$H$8:$H$400,'Unit Detail'!$D$8:$D$400,'Building Detail'!$B458,'Unit Detail'!$Z$8:$Z$400,2)</f>
        <v>0</v>
      </c>
      <c r="R458" s="185">
        <f>SUMIF('Unit Detail'!$D$8:$D$400,$B458,'Unit Detail'!$H$8:$H$400)</f>
        <v>0</v>
      </c>
      <c r="S458" s="184">
        <f t="shared" si="43"/>
        <v>0</v>
      </c>
      <c r="T458" s="159" t="str">
        <f t="shared" si="42"/>
        <v/>
      </c>
      <c r="U458" s="162">
        <f>COUNTIFS('Unit Detail'!$Z$8:$Z$400,"1",'Unit Detail'!$D$8:$D$400,'Building Detail'!$B458)</f>
        <v>0</v>
      </c>
      <c r="V458" s="163">
        <f>COUNTIFS('Unit Detail'!$Z$8:$Z$400,"3",'Unit Detail'!$D$8:$D$400,'Building Detail'!$B458)</f>
        <v>0</v>
      </c>
      <c r="W458" s="163">
        <f>COUNTIFS('Unit Detail'!$Z$8:$Z$400,"2",'Unit Detail'!$D$8:$D$400,'Building Detail'!$B458)</f>
        <v>0</v>
      </c>
      <c r="X458" s="176">
        <f t="shared" si="44"/>
        <v>0</v>
      </c>
      <c r="Y458" s="159" t="str">
        <f t="shared" si="41"/>
        <v/>
      </c>
      <c r="Z458" s="338" t="str">
        <f t="shared" si="40"/>
        <v/>
      </c>
      <c r="AB458"/>
      <c r="AC458" s="14"/>
    </row>
    <row r="459" spans="2:29" x14ac:dyDescent="0.25">
      <c r="B459" s="334"/>
      <c r="C459" s="396"/>
      <c r="D459" s="396"/>
      <c r="E459" s="396"/>
      <c r="F459" s="396"/>
      <c r="G459" s="396"/>
      <c r="H459" s="227"/>
      <c r="I459" s="227"/>
      <c r="J459" s="227"/>
      <c r="K459" s="227"/>
      <c r="L459" s="227"/>
      <c r="M459" s="230"/>
      <c r="N459" s="231"/>
      <c r="O459" s="157">
        <f>SUMIFS('Unit Detail'!$H$8:$H$400,'Unit Detail'!$D$8:$D$400,'Building Detail'!$B459,'Unit Detail'!$Z$8:$Z$400,1)</f>
        <v>0</v>
      </c>
      <c r="P459" s="125">
        <f>SUMIFS('Unit Detail'!$H$8:$H$400,'Unit Detail'!$D$8:$D$400,'Building Detail'!$B459,'Unit Detail'!$Z$8:$Z$400,3)</f>
        <v>0</v>
      </c>
      <c r="Q459" s="180">
        <f>SUMIFS('Unit Detail'!$H$8:$H$400,'Unit Detail'!$D$8:$D$400,'Building Detail'!$B459,'Unit Detail'!$Z$8:$Z$400,2)</f>
        <v>0</v>
      </c>
      <c r="R459" s="185">
        <f>SUMIF('Unit Detail'!$D$8:$D$400,$B459,'Unit Detail'!$H$8:$H$400)</f>
        <v>0</v>
      </c>
      <c r="S459" s="184">
        <f t="shared" si="43"/>
        <v>0</v>
      </c>
      <c r="T459" s="159" t="str">
        <f t="shared" si="42"/>
        <v/>
      </c>
      <c r="U459" s="162">
        <f>COUNTIFS('Unit Detail'!$Z$8:$Z$400,"1",'Unit Detail'!$D$8:$D$400,'Building Detail'!$B459)</f>
        <v>0</v>
      </c>
      <c r="V459" s="163">
        <f>COUNTIFS('Unit Detail'!$Z$8:$Z$400,"3",'Unit Detail'!$D$8:$D$400,'Building Detail'!$B459)</f>
        <v>0</v>
      </c>
      <c r="W459" s="163">
        <f>COUNTIFS('Unit Detail'!$Z$8:$Z$400,"2",'Unit Detail'!$D$8:$D$400,'Building Detail'!$B459)</f>
        <v>0</v>
      </c>
      <c r="X459" s="176">
        <f t="shared" si="44"/>
        <v>0</v>
      </c>
      <c r="Y459" s="159" t="str">
        <f t="shared" si="41"/>
        <v/>
      </c>
      <c r="Z459" s="338" t="str">
        <f t="shared" si="40"/>
        <v/>
      </c>
      <c r="AB459"/>
      <c r="AC459" s="14"/>
    </row>
    <row r="460" spans="2:29" x14ac:dyDescent="0.25">
      <c r="B460" s="334"/>
      <c r="C460" s="396"/>
      <c r="D460" s="396"/>
      <c r="E460" s="396"/>
      <c r="F460" s="396"/>
      <c r="G460" s="396"/>
      <c r="H460" s="227"/>
      <c r="I460" s="227"/>
      <c r="J460" s="227"/>
      <c r="K460" s="227"/>
      <c r="L460" s="227"/>
      <c r="M460" s="230"/>
      <c r="N460" s="231"/>
      <c r="O460" s="157">
        <f>SUMIFS('Unit Detail'!$H$8:$H$400,'Unit Detail'!$D$8:$D$400,'Building Detail'!$B460,'Unit Detail'!$Z$8:$Z$400,1)</f>
        <v>0</v>
      </c>
      <c r="P460" s="125">
        <f>SUMIFS('Unit Detail'!$H$8:$H$400,'Unit Detail'!$D$8:$D$400,'Building Detail'!$B460,'Unit Detail'!$Z$8:$Z$400,3)</f>
        <v>0</v>
      </c>
      <c r="Q460" s="180">
        <f>SUMIFS('Unit Detail'!$H$8:$H$400,'Unit Detail'!$D$8:$D$400,'Building Detail'!$B460,'Unit Detail'!$Z$8:$Z$400,2)</f>
        <v>0</v>
      </c>
      <c r="R460" s="185">
        <f>SUMIF('Unit Detail'!$D$8:$D$400,$B460,'Unit Detail'!$H$8:$H$400)</f>
        <v>0</v>
      </c>
      <c r="S460" s="184">
        <f t="shared" si="43"/>
        <v>0</v>
      </c>
      <c r="T460" s="159" t="str">
        <f t="shared" si="42"/>
        <v/>
      </c>
      <c r="U460" s="162">
        <f>COUNTIFS('Unit Detail'!$Z$8:$Z$400,"1",'Unit Detail'!$D$8:$D$400,'Building Detail'!$B460)</f>
        <v>0</v>
      </c>
      <c r="V460" s="163">
        <f>COUNTIFS('Unit Detail'!$Z$8:$Z$400,"3",'Unit Detail'!$D$8:$D$400,'Building Detail'!$B460)</f>
        <v>0</v>
      </c>
      <c r="W460" s="163">
        <f>COUNTIFS('Unit Detail'!$Z$8:$Z$400,"2",'Unit Detail'!$D$8:$D$400,'Building Detail'!$B460)</f>
        <v>0</v>
      </c>
      <c r="X460" s="176">
        <f t="shared" si="44"/>
        <v>0</v>
      </c>
      <c r="Y460" s="159" t="str">
        <f t="shared" si="41"/>
        <v/>
      </c>
      <c r="Z460" s="338" t="str">
        <f t="shared" si="40"/>
        <v/>
      </c>
      <c r="AB460"/>
      <c r="AC460" s="14"/>
    </row>
    <row r="461" spans="2:29" x14ac:dyDescent="0.25">
      <c r="B461" s="334"/>
      <c r="C461" s="396"/>
      <c r="D461" s="396"/>
      <c r="E461" s="396"/>
      <c r="F461" s="396"/>
      <c r="G461" s="396"/>
      <c r="H461" s="227"/>
      <c r="I461" s="227"/>
      <c r="J461" s="227"/>
      <c r="K461" s="227"/>
      <c r="L461" s="227"/>
      <c r="M461" s="230"/>
      <c r="N461" s="231"/>
      <c r="O461" s="157">
        <f>SUMIFS('Unit Detail'!$H$8:$H$400,'Unit Detail'!$D$8:$D$400,'Building Detail'!$B461,'Unit Detail'!$Z$8:$Z$400,1)</f>
        <v>0</v>
      </c>
      <c r="P461" s="125">
        <f>SUMIFS('Unit Detail'!$H$8:$H$400,'Unit Detail'!$D$8:$D$400,'Building Detail'!$B461,'Unit Detail'!$Z$8:$Z$400,3)</f>
        <v>0</v>
      </c>
      <c r="Q461" s="180">
        <f>SUMIFS('Unit Detail'!$H$8:$H$400,'Unit Detail'!$D$8:$D$400,'Building Detail'!$B461,'Unit Detail'!$Z$8:$Z$400,2)</f>
        <v>0</v>
      </c>
      <c r="R461" s="185">
        <f>SUMIF('Unit Detail'!$D$8:$D$400,$B461,'Unit Detail'!$H$8:$H$400)</f>
        <v>0</v>
      </c>
      <c r="S461" s="184">
        <f t="shared" si="43"/>
        <v>0</v>
      </c>
      <c r="T461" s="159" t="str">
        <f t="shared" si="42"/>
        <v/>
      </c>
      <c r="U461" s="162">
        <f>COUNTIFS('Unit Detail'!$Z$8:$Z$400,"1",'Unit Detail'!$D$8:$D$400,'Building Detail'!$B461)</f>
        <v>0</v>
      </c>
      <c r="V461" s="163">
        <f>COUNTIFS('Unit Detail'!$Z$8:$Z$400,"3",'Unit Detail'!$D$8:$D$400,'Building Detail'!$B461)</f>
        <v>0</v>
      </c>
      <c r="W461" s="163">
        <f>COUNTIFS('Unit Detail'!$Z$8:$Z$400,"2",'Unit Detail'!$D$8:$D$400,'Building Detail'!$B461)</f>
        <v>0</v>
      </c>
      <c r="X461" s="176">
        <f t="shared" si="44"/>
        <v>0</v>
      </c>
      <c r="Y461" s="159" t="str">
        <f t="shared" si="41"/>
        <v/>
      </c>
      <c r="Z461" s="338" t="str">
        <f t="shared" si="40"/>
        <v/>
      </c>
      <c r="AB461"/>
      <c r="AC461" s="14"/>
    </row>
    <row r="462" spans="2:29" x14ac:dyDescent="0.25">
      <c r="B462" s="334"/>
      <c r="C462" s="396"/>
      <c r="D462" s="396"/>
      <c r="E462" s="396"/>
      <c r="F462" s="396"/>
      <c r="G462" s="396"/>
      <c r="H462" s="227"/>
      <c r="I462" s="227"/>
      <c r="J462" s="227"/>
      <c r="K462" s="227"/>
      <c r="L462" s="227"/>
      <c r="M462" s="230"/>
      <c r="N462" s="231"/>
      <c r="O462" s="157">
        <f>SUMIFS('Unit Detail'!$H$8:$H$400,'Unit Detail'!$D$8:$D$400,'Building Detail'!$B462,'Unit Detail'!$Z$8:$Z$400,1)</f>
        <v>0</v>
      </c>
      <c r="P462" s="125">
        <f>SUMIFS('Unit Detail'!$H$8:$H$400,'Unit Detail'!$D$8:$D$400,'Building Detail'!$B462,'Unit Detail'!$Z$8:$Z$400,3)</f>
        <v>0</v>
      </c>
      <c r="Q462" s="180">
        <f>SUMIFS('Unit Detail'!$H$8:$H$400,'Unit Detail'!$D$8:$D$400,'Building Detail'!$B462,'Unit Detail'!$Z$8:$Z$400,2)</f>
        <v>0</v>
      </c>
      <c r="R462" s="185">
        <f>SUMIF('Unit Detail'!$D$8:$D$400,$B462,'Unit Detail'!$H$8:$H$400)</f>
        <v>0</v>
      </c>
      <c r="S462" s="184">
        <f t="shared" si="43"/>
        <v>0</v>
      </c>
      <c r="T462" s="159" t="str">
        <f t="shared" si="42"/>
        <v/>
      </c>
      <c r="U462" s="162">
        <f>COUNTIFS('Unit Detail'!$Z$8:$Z$400,"1",'Unit Detail'!$D$8:$D$400,'Building Detail'!$B462)</f>
        <v>0</v>
      </c>
      <c r="V462" s="163">
        <f>COUNTIFS('Unit Detail'!$Z$8:$Z$400,"3",'Unit Detail'!$D$8:$D$400,'Building Detail'!$B462)</f>
        <v>0</v>
      </c>
      <c r="W462" s="163">
        <f>COUNTIFS('Unit Detail'!$Z$8:$Z$400,"2",'Unit Detail'!$D$8:$D$400,'Building Detail'!$B462)</f>
        <v>0</v>
      </c>
      <c r="X462" s="176">
        <f t="shared" si="44"/>
        <v>0</v>
      </c>
      <c r="Y462" s="159" t="str">
        <f t="shared" si="41"/>
        <v/>
      </c>
      <c r="Z462" s="338" t="str">
        <f t="shared" si="40"/>
        <v/>
      </c>
      <c r="AB462"/>
      <c r="AC462" s="14"/>
    </row>
    <row r="463" spans="2:29" x14ac:dyDescent="0.25">
      <c r="B463" s="334"/>
      <c r="C463" s="396"/>
      <c r="D463" s="396"/>
      <c r="E463" s="396"/>
      <c r="F463" s="396"/>
      <c r="G463" s="396"/>
      <c r="H463" s="227"/>
      <c r="I463" s="227"/>
      <c r="J463" s="227"/>
      <c r="K463" s="227"/>
      <c r="L463" s="227"/>
      <c r="M463" s="230"/>
      <c r="N463" s="231"/>
      <c r="O463" s="157">
        <f>SUMIFS('Unit Detail'!$H$8:$H$400,'Unit Detail'!$D$8:$D$400,'Building Detail'!$B463,'Unit Detail'!$Z$8:$Z$400,1)</f>
        <v>0</v>
      </c>
      <c r="P463" s="125">
        <f>SUMIFS('Unit Detail'!$H$8:$H$400,'Unit Detail'!$D$8:$D$400,'Building Detail'!$B463,'Unit Detail'!$Z$8:$Z$400,3)</f>
        <v>0</v>
      </c>
      <c r="Q463" s="180">
        <f>SUMIFS('Unit Detail'!$H$8:$H$400,'Unit Detail'!$D$8:$D$400,'Building Detail'!$B463,'Unit Detail'!$Z$8:$Z$400,2)</f>
        <v>0</v>
      </c>
      <c r="R463" s="185">
        <f>SUMIF('Unit Detail'!$D$8:$D$400,$B463,'Unit Detail'!$H$8:$H$400)</f>
        <v>0</v>
      </c>
      <c r="S463" s="184">
        <f t="shared" si="43"/>
        <v>0</v>
      </c>
      <c r="T463" s="159" t="str">
        <f t="shared" si="42"/>
        <v/>
      </c>
      <c r="U463" s="162">
        <f>COUNTIFS('Unit Detail'!$Z$8:$Z$400,"1",'Unit Detail'!$D$8:$D$400,'Building Detail'!$B463)</f>
        <v>0</v>
      </c>
      <c r="V463" s="163">
        <f>COUNTIFS('Unit Detail'!$Z$8:$Z$400,"3",'Unit Detail'!$D$8:$D$400,'Building Detail'!$B463)</f>
        <v>0</v>
      </c>
      <c r="W463" s="163">
        <f>COUNTIFS('Unit Detail'!$Z$8:$Z$400,"2",'Unit Detail'!$D$8:$D$400,'Building Detail'!$B463)</f>
        <v>0</v>
      </c>
      <c r="X463" s="176">
        <f t="shared" si="44"/>
        <v>0</v>
      </c>
      <c r="Y463" s="159" t="str">
        <f t="shared" si="41"/>
        <v/>
      </c>
      <c r="Z463" s="338" t="str">
        <f t="shared" si="40"/>
        <v/>
      </c>
      <c r="AB463"/>
      <c r="AC463" s="14"/>
    </row>
    <row r="464" spans="2:29" x14ac:dyDescent="0.25">
      <c r="B464" s="334"/>
      <c r="C464" s="396"/>
      <c r="D464" s="396"/>
      <c r="E464" s="396"/>
      <c r="F464" s="396"/>
      <c r="G464" s="396"/>
      <c r="H464" s="227"/>
      <c r="I464" s="227"/>
      <c r="J464" s="227"/>
      <c r="K464" s="227"/>
      <c r="L464" s="227"/>
      <c r="M464" s="230"/>
      <c r="N464" s="231"/>
      <c r="O464" s="157">
        <f>SUMIFS('Unit Detail'!$H$8:$H$400,'Unit Detail'!$D$8:$D$400,'Building Detail'!$B464,'Unit Detail'!$Z$8:$Z$400,1)</f>
        <v>0</v>
      </c>
      <c r="P464" s="125">
        <f>SUMIFS('Unit Detail'!$H$8:$H$400,'Unit Detail'!$D$8:$D$400,'Building Detail'!$B464,'Unit Detail'!$Z$8:$Z$400,3)</f>
        <v>0</v>
      </c>
      <c r="Q464" s="180">
        <f>SUMIFS('Unit Detail'!$H$8:$H$400,'Unit Detail'!$D$8:$D$400,'Building Detail'!$B464,'Unit Detail'!$Z$8:$Z$400,2)</f>
        <v>0</v>
      </c>
      <c r="R464" s="185">
        <f>SUMIF('Unit Detail'!$D$8:$D$400,$B464,'Unit Detail'!$H$8:$H$400)</f>
        <v>0</v>
      </c>
      <c r="S464" s="184">
        <f t="shared" si="43"/>
        <v>0</v>
      </c>
      <c r="T464" s="159" t="str">
        <f t="shared" si="42"/>
        <v/>
      </c>
      <c r="U464" s="162">
        <f>COUNTIFS('Unit Detail'!$Z$8:$Z$400,"1",'Unit Detail'!$D$8:$D$400,'Building Detail'!$B464)</f>
        <v>0</v>
      </c>
      <c r="V464" s="163">
        <f>COUNTIFS('Unit Detail'!$Z$8:$Z$400,"3",'Unit Detail'!$D$8:$D$400,'Building Detail'!$B464)</f>
        <v>0</v>
      </c>
      <c r="W464" s="163">
        <f>COUNTIFS('Unit Detail'!$Z$8:$Z$400,"2",'Unit Detail'!$D$8:$D$400,'Building Detail'!$B464)</f>
        <v>0</v>
      </c>
      <c r="X464" s="176">
        <f t="shared" si="44"/>
        <v>0</v>
      </c>
      <c r="Y464" s="159" t="str">
        <f t="shared" si="41"/>
        <v/>
      </c>
      <c r="Z464" s="338" t="str">
        <f t="shared" si="40"/>
        <v/>
      </c>
      <c r="AB464"/>
      <c r="AC464" s="14"/>
    </row>
    <row r="465" spans="2:29" x14ac:dyDescent="0.25">
      <c r="B465" s="334"/>
      <c r="C465" s="396"/>
      <c r="D465" s="396"/>
      <c r="E465" s="396"/>
      <c r="F465" s="396"/>
      <c r="G465" s="396"/>
      <c r="H465" s="227"/>
      <c r="I465" s="227"/>
      <c r="J465" s="227"/>
      <c r="K465" s="227"/>
      <c r="L465" s="227"/>
      <c r="M465" s="230"/>
      <c r="N465" s="231"/>
      <c r="O465" s="157">
        <f>SUMIFS('Unit Detail'!$H$8:$H$400,'Unit Detail'!$D$8:$D$400,'Building Detail'!$B465,'Unit Detail'!$Z$8:$Z$400,1)</f>
        <v>0</v>
      </c>
      <c r="P465" s="125">
        <f>SUMIFS('Unit Detail'!$H$8:$H$400,'Unit Detail'!$D$8:$D$400,'Building Detail'!$B465,'Unit Detail'!$Z$8:$Z$400,3)</f>
        <v>0</v>
      </c>
      <c r="Q465" s="180">
        <f>SUMIFS('Unit Detail'!$H$8:$H$400,'Unit Detail'!$D$8:$D$400,'Building Detail'!$B465,'Unit Detail'!$Z$8:$Z$400,2)</f>
        <v>0</v>
      </c>
      <c r="R465" s="185">
        <f>SUMIF('Unit Detail'!$D$8:$D$400,$B465,'Unit Detail'!$H$8:$H$400)</f>
        <v>0</v>
      </c>
      <c r="S465" s="184">
        <f t="shared" si="43"/>
        <v>0</v>
      </c>
      <c r="T465" s="159" t="str">
        <f t="shared" si="42"/>
        <v/>
      </c>
      <c r="U465" s="162">
        <f>COUNTIFS('Unit Detail'!$Z$8:$Z$400,"1",'Unit Detail'!$D$8:$D$400,'Building Detail'!$B465)</f>
        <v>0</v>
      </c>
      <c r="V465" s="163">
        <f>COUNTIFS('Unit Detail'!$Z$8:$Z$400,"3",'Unit Detail'!$D$8:$D$400,'Building Detail'!$B465)</f>
        <v>0</v>
      </c>
      <c r="W465" s="163">
        <f>COUNTIFS('Unit Detail'!$Z$8:$Z$400,"2",'Unit Detail'!$D$8:$D$400,'Building Detail'!$B465)</f>
        <v>0</v>
      </c>
      <c r="X465" s="176">
        <f t="shared" si="44"/>
        <v>0</v>
      </c>
      <c r="Y465" s="159" t="str">
        <f t="shared" si="41"/>
        <v/>
      </c>
      <c r="Z465" s="338" t="str">
        <f t="shared" si="40"/>
        <v/>
      </c>
      <c r="AB465"/>
      <c r="AC465" s="14"/>
    </row>
    <row r="466" spans="2:29" x14ac:dyDescent="0.25">
      <c r="B466" s="334"/>
      <c r="C466" s="396"/>
      <c r="D466" s="396"/>
      <c r="E466" s="396"/>
      <c r="F466" s="396"/>
      <c r="G466" s="396"/>
      <c r="H466" s="227"/>
      <c r="I466" s="227"/>
      <c r="J466" s="227"/>
      <c r="K466" s="227"/>
      <c r="L466" s="227"/>
      <c r="M466" s="230"/>
      <c r="N466" s="231"/>
      <c r="O466" s="157">
        <f>SUMIFS('Unit Detail'!$H$8:$H$400,'Unit Detail'!$D$8:$D$400,'Building Detail'!$B466,'Unit Detail'!$Z$8:$Z$400,1)</f>
        <v>0</v>
      </c>
      <c r="P466" s="125">
        <f>SUMIFS('Unit Detail'!$H$8:$H$400,'Unit Detail'!$D$8:$D$400,'Building Detail'!$B466,'Unit Detail'!$Z$8:$Z$400,3)</f>
        <v>0</v>
      </c>
      <c r="Q466" s="180">
        <f>SUMIFS('Unit Detail'!$H$8:$H$400,'Unit Detail'!$D$8:$D$400,'Building Detail'!$B466,'Unit Detail'!$Z$8:$Z$400,2)</f>
        <v>0</v>
      </c>
      <c r="R466" s="185">
        <f>SUMIF('Unit Detail'!$D$8:$D$400,$B466,'Unit Detail'!$H$8:$H$400)</f>
        <v>0</v>
      </c>
      <c r="S466" s="184">
        <f t="shared" si="43"/>
        <v>0</v>
      </c>
      <c r="T466" s="159" t="str">
        <f t="shared" si="42"/>
        <v/>
      </c>
      <c r="U466" s="162">
        <f>COUNTIFS('Unit Detail'!$Z$8:$Z$400,"1",'Unit Detail'!$D$8:$D$400,'Building Detail'!$B466)</f>
        <v>0</v>
      </c>
      <c r="V466" s="163">
        <f>COUNTIFS('Unit Detail'!$Z$8:$Z$400,"3",'Unit Detail'!$D$8:$D$400,'Building Detail'!$B466)</f>
        <v>0</v>
      </c>
      <c r="W466" s="163">
        <f>COUNTIFS('Unit Detail'!$Z$8:$Z$400,"2",'Unit Detail'!$D$8:$D$400,'Building Detail'!$B466)</f>
        <v>0</v>
      </c>
      <c r="X466" s="176">
        <f t="shared" si="44"/>
        <v>0</v>
      </c>
      <c r="Y466" s="159" t="str">
        <f t="shared" si="41"/>
        <v/>
      </c>
      <c r="Z466" s="338" t="str">
        <f t="shared" ref="Z466:Z529" si="45">IF(Y466&lt;T466,Y466,T466)</f>
        <v/>
      </c>
      <c r="AB466"/>
      <c r="AC466" s="14"/>
    </row>
    <row r="467" spans="2:29" x14ac:dyDescent="0.25">
      <c r="B467" s="334"/>
      <c r="C467" s="396"/>
      <c r="D467" s="396"/>
      <c r="E467" s="396"/>
      <c r="F467" s="396"/>
      <c r="G467" s="396"/>
      <c r="H467" s="227"/>
      <c r="I467" s="227"/>
      <c r="J467" s="227"/>
      <c r="K467" s="227"/>
      <c r="L467" s="227"/>
      <c r="M467" s="230"/>
      <c r="N467" s="231"/>
      <c r="O467" s="157">
        <f>SUMIFS('Unit Detail'!$H$8:$H$400,'Unit Detail'!$D$8:$D$400,'Building Detail'!$B467,'Unit Detail'!$Z$8:$Z$400,1)</f>
        <v>0</v>
      </c>
      <c r="P467" s="125">
        <f>SUMIFS('Unit Detail'!$H$8:$H$400,'Unit Detail'!$D$8:$D$400,'Building Detail'!$B467,'Unit Detail'!$Z$8:$Z$400,3)</f>
        <v>0</v>
      </c>
      <c r="Q467" s="180">
        <f>SUMIFS('Unit Detail'!$H$8:$H$400,'Unit Detail'!$D$8:$D$400,'Building Detail'!$B467,'Unit Detail'!$Z$8:$Z$400,2)</f>
        <v>0</v>
      </c>
      <c r="R467" s="185">
        <f>SUMIF('Unit Detail'!$D$8:$D$400,$B467,'Unit Detail'!$H$8:$H$400)</f>
        <v>0</v>
      </c>
      <c r="S467" s="184">
        <f t="shared" si="43"/>
        <v>0</v>
      </c>
      <c r="T467" s="159" t="str">
        <f t="shared" si="42"/>
        <v/>
      </c>
      <c r="U467" s="162">
        <f>COUNTIFS('Unit Detail'!$Z$8:$Z$400,"1",'Unit Detail'!$D$8:$D$400,'Building Detail'!$B467)</f>
        <v>0</v>
      </c>
      <c r="V467" s="163">
        <f>COUNTIFS('Unit Detail'!$Z$8:$Z$400,"3",'Unit Detail'!$D$8:$D$400,'Building Detail'!$B467)</f>
        <v>0</v>
      </c>
      <c r="W467" s="163">
        <f>COUNTIFS('Unit Detail'!$Z$8:$Z$400,"2",'Unit Detail'!$D$8:$D$400,'Building Detail'!$B467)</f>
        <v>0</v>
      </c>
      <c r="X467" s="176">
        <f t="shared" si="44"/>
        <v>0</v>
      </c>
      <c r="Y467" s="159" t="str">
        <f t="shared" ref="Y467:Y530" si="46">IF(B467="","",IF($P$15=0,1,U467/X467))</f>
        <v/>
      </c>
      <c r="Z467" s="338" t="str">
        <f t="shared" si="45"/>
        <v/>
      </c>
      <c r="AB467"/>
      <c r="AC467" s="14"/>
    </row>
    <row r="468" spans="2:29" x14ac:dyDescent="0.25">
      <c r="B468" s="334"/>
      <c r="C468" s="396"/>
      <c r="D468" s="396"/>
      <c r="E468" s="396"/>
      <c r="F468" s="396"/>
      <c r="G468" s="396"/>
      <c r="H468" s="227"/>
      <c r="I468" s="227"/>
      <c r="J468" s="227"/>
      <c r="K468" s="227"/>
      <c r="L468" s="227"/>
      <c r="M468" s="230"/>
      <c r="N468" s="231"/>
      <c r="O468" s="157">
        <f>SUMIFS('Unit Detail'!$H$8:$H$400,'Unit Detail'!$D$8:$D$400,'Building Detail'!$B468,'Unit Detail'!$Z$8:$Z$400,1)</f>
        <v>0</v>
      </c>
      <c r="P468" s="125">
        <f>SUMIFS('Unit Detail'!$H$8:$H$400,'Unit Detail'!$D$8:$D$400,'Building Detail'!$B468,'Unit Detail'!$Z$8:$Z$400,3)</f>
        <v>0</v>
      </c>
      <c r="Q468" s="180">
        <f>SUMIFS('Unit Detail'!$H$8:$H$400,'Unit Detail'!$D$8:$D$400,'Building Detail'!$B468,'Unit Detail'!$Z$8:$Z$400,2)</f>
        <v>0</v>
      </c>
      <c r="R468" s="185">
        <f>SUMIF('Unit Detail'!$D$8:$D$400,$B468,'Unit Detail'!$H$8:$H$400)</f>
        <v>0</v>
      </c>
      <c r="S468" s="184">
        <f t="shared" si="43"/>
        <v>0</v>
      </c>
      <c r="T468" s="159" t="str">
        <f t="shared" si="42"/>
        <v/>
      </c>
      <c r="U468" s="162">
        <f>COUNTIFS('Unit Detail'!$Z$8:$Z$400,"1",'Unit Detail'!$D$8:$D$400,'Building Detail'!$B468)</f>
        <v>0</v>
      </c>
      <c r="V468" s="163">
        <f>COUNTIFS('Unit Detail'!$Z$8:$Z$400,"3",'Unit Detail'!$D$8:$D$400,'Building Detail'!$B468)</f>
        <v>0</v>
      </c>
      <c r="W468" s="163">
        <f>COUNTIFS('Unit Detail'!$Z$8:$Z$400,"2",'Unit Detail'!$D$8:$D$400,'Building Detail'!$B468)</f>
        <v>0</v>
      </c>
      <c r="X468" s="176">
        <f t="shared" si="44"/>
        <v>0</v>
      </c>
      <c r="Y468" s="159" t="str">
        <f t="shared" si="46"/>
        <v/>
      </c>
      <c r="Z468" s="338" t="str">
        <f t="shared" si="45"/>
        <v/>
      </c>
      <c r="AB468"/>
      <c r="AC468" s="14"/>
    </row>
    <row r="469" spans="2:29" x14ac:dyDescent="0.25">
      <c r="B469" s="334"/>
      <c r="C469" s="396"/>
      <c r="D469" s="396"/>
      <c r="E469" s="396"/>
      <c r="F469" s="396"/>
      <c r="G469" s="396"/>
      <c r="H469" s="227"/>
      <c r="I469" s="227"/>
      <c r="J469" s="227"/>
      <c r="K469" s="227"/>
      <c r="L469" s="227"/>
      <c r="M469" s="230"/>
      <c r="N469" s="231"/>
      <c r="O469" s="157">
        <f>SUMIFS('Unit Detail'!$H$8:$H$400,'Unit Detail'!$D$8:$D$400,'Building Detail'!$B469,'Unit Detail'!$Z$8:$Z$400,1)</f>
        <v>0</v>
      </c>
      <c r="P469" s="125">
        <f>SUMIFS('Unit Detail'!$H$8:$H$400,'Unit Detail'!$D$8:$D$400,'Building Detail'!$B469,'Unit Detail'!$Z$8:$Z$400,3)</f>
        <v>0</v>
      </c>
      <c r="Q469" s="180">
        <f>SUMIFS('Unit Detail'!$H$8:$H$400,'Unit Detail'!$D$8:$D$400,'Building Detail'!$B469,'Unit Detail'!$Z$8:$Z$400,2)</f>
        <v>0</v>
      </c>
      <c r="R469" s="185">
        <f>SUMIF('Unit Detail'!$D$8:$D$400,$B469,'Unit Detail'!$H$8:$H$400)</f>
        <v>0</v>
      </c>
      <c r="S469" s="184">
        <f t="shared" si="43"/>
        <v>0</v>
      </c>
      <c r="T469" s="159" t="str">
        <f t="shared" ref="T469:T532" si="47">IF(B469="","",IF($P$15=0,1,O469/R469))</f>
        <v/>
      </c>
      <c r="U469" s="162">
        <f>COUNTIFS('Unit Detail'!$Z$8:$Z$400,"1",'Unit Detail'!$D$8:$D$400,'Building Detail'!$B469)</f>
        <v>0</v>
      </c>
      <c r="V469" s="163">
        <f>COUNTIFS('Unit Detail'!$Z$8:$Z$400,"3",'Unit Detail'!$D$8:$D$400,'Building Detail'!$B469)</f>
        <v>0</v>
      </c>
      <c r="W469" s="163">
        <f>COUNTIFS('Unit Detail'!$Z$8:$Z$400,"2",'Unit Detail'!$D$8:$D$400,'Building Detail'!$B469)</f>
        <v>0</v>
      </c>
      <c r="X469" s="176">
        <f t="shared" si="44"/>
        <v>0</v>
      </c>
      <c r="Y469" s="159" t="str">
        <f t="shared" si="46"/>
        <v/>
      </c>
      <c r="Z469" s="338" t="str">
        <f t="shared" si="45"/>
        <v/>
      </c>
      <c r="AB469"/>
      <c r="AC469" s="14"/>
    </row>
    <row r="470" spans="2:29" x14ac:dyDescent="0.25">
      <c r="B470" s="334"/>
      <c r="C470" s="396"/>
      <c r="D470" s="396"/>
      <c r="E470" s="396"/>
      <c r="F470" s="396"/>
      <c r="G470" s="396"/>
      <c r="H470" s="227"/>
      <c r="I470" s="227"/>
      <c r="J470" s="227"/>
      <c r="K470" s="227"/>
      <c r="L470" s="227"/>
      <c r="M470" s="230"/>
      <c r="N470" s="231"/>
      <c r="O470" s="157">
        <f>SUMIFS('Unit Detail'!$H$8:$H$400,'Unit Detail'!$D$8:$D$400,'Building Detail'!$B470,'Unit Detail'!$Z$8:$Z$400,1)</f>
        <v>0</v>
      </c>
      <c r="P470" s="125">
        <f>SUMIFS('Unit Detail'!$H$8:$H$400,'Unit Detail'!$D$8:$D$400,'Building Detail'!$B470,'Unit Detail'!$Z$8:$Z$400,3)</f>
        <v>0</v>
      </c>
      <c r="Q470" s="180">
        <f>SUMIFS('Unit Detail'!$H$8:$H$400,'Unit Detail'!$D$8:$D$400,'Building Detail'!$B470,'Unit Detail'!$Z$8:$Z$400,2)</f>
        <v>0</v>
      </c>
      <c r="R470" s="185">
        <f>SUMIF('Unit Detail'!$D$8:$D$400,$B470,'Unit Detail'!$H$8:$H$400)</f>
        <v>0</v>
      </c>
      <c r="S470" s="184">
        <f t="shared" si="43"/>
        <v>0</v>
      </c>
      <c r="T470" s="159" t="str">
        <f t="shared" si="47"/>
        <v/>
      </c>
      <c r="U470" s="162">
        <f>COUNTIFS('Unit Detail'!$Z$8:$Z$400,"1",'Unit Detail'!$D$8:$D$400,'Building Detail'!$B470)</f>
        <v>0</v>
      </c>
      <c r="V470" s="163">
        <f>COUNTIFS('Unit Detail'!$Z$8:$Z$400,"3",'Unit Detail'!$D$8:$D$400,'Building Detail'!$B470)</f>
        <v>0</v>
      </c>
      <c r="W470" s="163">
        <f>COUNTIFS('Unit Detail'!$Z$8:$Z$400,"2",'Unit Detail'!$D$8:$D$400,'Building Detail'!$B470)</f>
        <v>0</v>
      </c>
      <c r="X470" s="176">
        <f t="shared" si="44"/>
        <v>0</v>
      </c>
      <c r="Y470" s="159" t="str">
        <f t="shared" si="46"/>
        <v/>
      </c>
      <c r="Z470" s="338" t="str">
        <f t="shared" si="45"/>
        <v/>
      </c>
      <c r="AB470"/>
      <c r="AC470" s="14"/>
    </row>
    <row r="471" spans="2:29" x14ac:dyDescent="0.25">
      <c r="B471" s="334"/>
      <c r="C471" s="396"/>
      <c r="D471" s="396"/>
      <c r="E471" s="396"/>
      <c r="F471" s="396"/>
      <c r="G471" s="396"/>
      <c r="H471" s="227"/>
      <c r="I471" s="227"/>
      <c r="J471" s="227"/>
      <c r="K471" s="227"/>
      <c r="L471" s="227"/>
      <c r="M471" s="230"/>
      <c r="N471" s="231"/>
      <c r="O471" s="157">
        <f>SUMIFS('Unit Detail'!$H$8:$H$400,'Unit Detail'!$D$8:$D$400,'Building Detail'!$B471,'Unit Detail'!$Z$8:$Z$400,1)</f>
        <v>0</v>
      </c>
      <c r="P471" s="125">
        <f>SUMIFS('Unit Detail'!$H$8:$H$400,'Unit Detail'!$D$8:$D$400,'Building Detail'!$B471,'Unit Detail'!$Z$8:$Z$400,3)</f>
        <v>0</v>
      </c>
      <c r="Q471" s="180">
        <f>SUMIFS('Unit Detail'!$H$8:$H$400,'Unit Detail'!$D$8:$D$400,'Building Detail'!$B471,'Unit Detail'!$Z$8:$Z$400,2)</f>
        <v>0</v>
      </c>
      <c r="R471" s="185">
        <f>SUMIF('Unit Detail'!$D$8:$D$400,$B471,'Unit Detail'!$H$8:$H$400)</f>
        <v>0</v>
      </c>
      <c r="S471" s="184">
        <f t="shared" si="43"/>
        <v>0</v>
      </c>
      <c r="T471" s="159" t="str">
        <f t="shared" si="47"/>
        <v/>
      </c>
      <c r="U471" s="162">
        <f>COUNTIFS('Unit Detail'!$Z$8:$Z$400,"1",'Unit Detail'!$D$8:$D$400,'Building Detail'!$B471)</f>
        <v>0</v>
      </c>
      <c r="V471" s="163">
        <f>COUNTIFS('Unit Detail'!$Z$8:$Z$400,"3",'Unit Detail'!$D$8:$D$400,'Building Detail'!$B471)</f>
        <v>0</v>
      </c>
      <c r="W471" s="163">
        <f>COUNTIFS('Unit Detail'!$Z$8:$Z$400,"2",'Unit Detail'!$D$8:$D$400,'Building Detail'!$B471)</f>
        <v>0</v>
      </c>
      <c r="X471" s="176">
        <f t="shared" si="44"/>
        <v>0</v>
      </c>
      <c r="Y471" s="159" t="str">
        <f t="shared" si="46"/>
        <v/>
      </c>
      <c r="Z471" s="338" t="str">
        <f t="shared" si="45"/>
        <v/>
      </c>
      <c r="AB471"/>
      <c r="AC471" s="14"/>
    </row>
    <row r="472" spans="2:29" x14ac:dyDescent="0.25">
      <c r="B472" s="334"/>
      <c r="C472" s="396"/>
      <c r="D472" s="396"/>
      <c r="E472" s="396"/>
      <c r="F472" s="396"/>
      <c r="G472" s="396"/>
      <c r="H472" s="227"/>
      <c r="I472" s="227"/>
      <c r="J472" s="227"/>
      <c r="K472" s="227"/>
      <c r="L472" s="227"/>
      <c r="M472" s="230"/>
      <c r="N472" s="231"/>
      <c r="O472" s="157">
        <f>SUMIFS('Unit Detail'!$H$8:$H$400,'Unit Detail'!$D$8:$D$400,'Building Detail'!$B472,'Unit Detail'!$Z$8:$Z$400,1)</f>
        <v>0</v>
      </c>
      <c r="P472" s="125">
        <f>SUMIFS('Unit Detail'!$H$8:$H$400,'Unit Detail'!$D$8:$D$400,'Building Detail'!$B472,'Unit Detail'!$Z$8:$Z$400,3)</f>
        <v>0</v>
      </c>
      <c r="Q472" s="180">
        <f>SUMIFS('Unit Detail'!$H$8:$H$400,'Unit Detail'!$D$8:$D$400,'Building Detail'!$B472,'Unit Detail'!$Z$8:$Z$400,2)</f>
        <v>0</v>
      </c>
      <c r="R472" s="185">
        <f>SUMIF('Unit Detail'!$D$8:$D$400,$B472,'Unit Detail'!$H$8:$H$400)</f>
        <v>0</v>
      </c>
      <c r="S472" s="184">
        <f t="shared" si="43"/>
        <v>0</v>
      </c>
      <c r="T472" s="159" t="str">
        <f t="shared" si="47"/>
        <v/>
      </c>
      <c r="U472" s="162">
        <f>COUNTIFS('Unit Detail'!$Z$8:$Z$400,"1",'Unit Detail'!$D$8:$D$400,'Building Detail'!$B472)</f>
        <v>0</v>
      </c>
      <c r="V472" s="163">
        <f>COUNTIFS('Unit Detail'!$Z$8:$Z$400,"3",'Unit Detail'!$D$8:$D$400,'Building Detail'!$B472)</f>
        <v>0</v>
      </c>
      <c r="W472" s="163">
        <f>COUNTIFS('Unit Detail'!$Z$8:$Z$400,"2",'Unit Detail'!$D$8:$D$400,'Building Detail'!$B472)</f>
        <v>0</v>
      </c>
      <c r="X472" s="176">
        <f t="shared" si="44"/>
        <v>0</v>
      </c>
      <c r="Y472" s="159" t="str">
        <f t="shared" si="46"/>
        <v/>
      </c>
      <c r="Z472" s="338" t="str">
        <f t="shared" si="45"/>
        <v/>
      </c>
      <c r="AB472"/>
      <c r="AC472" s="14"/>
    </row>
    <row r="473" spans="2:29" x14ac:dyDescent="0.25">
      <c r="B473" s="334"/>
      <c r="C473" s="396"/>
      <c r="D473" s="396"/>
      <c r="E473" s="396"/>
      <c r="F473" s="396"/>
      <c r="G473" s="396"/>
      <c r="H473" s="227"/>
      <c r="I473" s="227"/>
      <c r="J473" s="227"/>
      <c r="K473" s="227"/>
      <c r="L473" s="227"/>
      <c r="M473" s="230"/>
      <c r="N473" s="231"/>
      <c r="O473" s="157">
        <f>SUMIFS('Unit Detail'!$H$8:$H$400,'Unit Detail'!$D$8:$D$400,'Building Detail'!$B473,'Unit Detail'!$Z$8:$Z$400,1)</f>
        <v>0</v>
      </c>
      <c r="P473" s="125">
        <f>SUMIFS('Unit Detail'!$H$8:$H$400,'Unit Detail'!$D$8:$D$400,'Building Detail'!$B473,'Unit Detail'!$Z$8:$Z$400,3)</f>
        <v>0</v>
      </c>
      <c r="Q473" s="180">
        <f>SUMIFS('Unit Detail'!$H$8:$H$400,'Unit Detail'!$D$8:$D$400,'Building Detail'!$B473,'Unit Detail'!$Z$8:$Z$400,2)</f>
        <v>0</v>
      </c>
      <c r="R473" s="185">
        <f>SUMIF('Unit Detail'!$D$8:$D$400,$B473,'Unit Detail'!$H$8:$H$400)</f>
        <v>0</v>
      </c>
      <c r="S473" s="184">
        <f t="shared" si="43"/>
        <v>0</v>
      </c>
      <c r="T473" s="159" t="str">
        <f t="shared" si="47"/>
        <v/>
      </c>
      <c r="U473" s="162">
        <f>COUNTIFS('Unit Detail'!$Z$8:$Z$400,"1",'Unit Detail'!$D$8:$D$400,'Building Detail'!$B473)</f>
        <v>0</v>
      </c>
      <c r="V473" s="163">
        <f>COUNTIFS('Unit Detail'!$Z$8:$Z$400,"3",'Unit Detail'!$D$8:$D$400,'Building Detail'!$B473)</f>
        <v>0</v>
      </c>
      <c r="W473" s="163">
        <f>COUNTIFS('Unit Detail'!$Z$8:$Z$400,"2",'Unit Detail'!$D$8:$D$400,'Building Detail'!$B473)</f>
        <v>0</v>
      </c>
      <c r="X473" s="176">
        <f t="shared" si="44"/>
        <v>0</v>
      </c>
      <c r="Y473" s="159" t="str">
        <f t="shared" si="46"/>
        <v/>
      </c>
      <c r="Z473" s="338" t="str">
        <f t="shared" si="45"/>
        <v/>
      </c>
      <c r="AB473"/>
      <c r="AC473" s="14"/>
    </row>
    <row r="474" spans="2:29" x14ac:dyDescent="0.25">
      <c r="B474" s="334"/>
      <c r="C474" s="396"/>
      <c r="D474" s="396"/>
      <c r="E474" s="396"/>
      <c r="F474" s="396"/>
      <c r="G474" s="396"/>
      <c r="H474" s="227"/>
      <c r="I474" s="227"/>
      <c r="J474" s="227"/>
      <c r="K474" s="227"/>
      <c r="L474" s="227"/>
      <c r="M474" s="230"/>
      <c r="N474" s="231"/>
      <c r="O474" s="157">
        <f>SUMIFS('Unit Detail'!$H$8:$H$400,'Unit Detail'!$D$8:$D$400,'Building Detail'!$B474,'Unit Detail'!$Z$8:$Z$400,1)</f>
        <v>0</v>
      </c>
      <c r="P474" s="125">
        <f>SUMIFS('Unit Detail'!$H$8:$H$400,'Unit Detail'!$D$8:$D$400,'Building Detail'!$B474,'Unit Detail'!$Z$8:$Z$400,3)</f>
        <v>0</v>
      </c>
      <c r="Q474" s="180">
        <f>SUMIFS('Unit Detail'!$H$8:$H$400,'Unit Detail'!$D$8:$D$400,'Building Detail'!$B474,'Unit Detail'!$Z$8:$Z$400,2)</f>
        <v>0</v>
      </c>
      <c r="R474" s="185">
        <f>SUMIF('Unit Detail'!$D$8:$D$400,$B474,'Unit Detail'!$H$8:$H$400)</f>
        <v>0</v>
      </c>
      <c r="S474" s="184">
        <f t="shared" si="43"/>
        <v>0</v>
      </c>
      <c r="T474" s="159" t="str">
        <f t="shared" si="47"/>
        <v/>
      </c>
      <c r="U474" s="162">
        <f>COUNTIFS('Unit Detail'!$Z$8:$Z$400,"1",'Unit Detail'!$D$8:$D$400,'Building Detail'!$B474)</f>
        <v>0</v>
      </c>
      <c r="V474" s="163">
        <f>COUNTIFS('Unit Detail'!$Z$8:$Z$400,"3",'Unit Detail'!$D$8:$D$400,'Building Detail'!$B474)</f>
        <v>0</v>
      </c>
      <c r="W474" s="163">
        <f>COUNTIFS('Unit Detail'!$Z$8:$Z$400,"2",'Unit Detail'!$D$8:$D$400,'Building Detail'!$B474)</f>
        <v>0</v>
      </c>
      <c r="X474" s="176">
        <f t="shared" si="44"/>
        <v>0</v>
      </c>
      <c r="Y474" s="159" t="str">
        <f t="shared" si="46"/>
        <v/>
      </c>
      <c r="Z474" s="338" t="str">
        <f t="shared" si="45"/>
        <v/>
      </c>
      <c r="AB474"/>
      <c r="AC474" s="14"/>
    </row>
    <row r="475" spans="2:29" x14ac:dyDescent="0.25">
      <c r="B475" s="334"/>
      <c r="C475" s="396"/>
      <c r="D475" s="396"/>
      <c r="E475" s="396"/>
      <c r="F475" s="396"/>
      <c r="G475" s="396"/>
      <c r="H475" s="227"/>
      <c r="I475" s="227"/>
      <c r="J475" s="227"/>
      <c r="K475" s="227"/>
      <c r="L475" s="227"/>
      <c r="M475" s="230"/>
      <c r="N475" s="231"/>
      <c r="O475" s="157">
        <f>SUMIFS('Unit Detail'!$H$8:$H$400,'Unit Detail'!$D$8:$D$400,'Building Detail'!$B475,'Unit Detail'!$Z$8:$Z$400,1)</f>
        <v>0</v>
      </c>
      <c r="P475" s="125">
        <f>SUMIFS('Unit Detail'!$H$8:$H$400,'Unit Detail'!$D$8:$D$400,'Building Detail'!$B475,'Unit Detail'!$Z$8:$Z$400,3)</f>
        <v>0</v>
      </c>
      <c r="Q475" s="180">
        <f>SUMIFS('Unit Detail'!$H$8:$H$400,'Unit Detail'!$D$8:$D$400,'Building Detail'!$B475,'Unit Detail'!$Z$8:$Z$400,2)</f>
        <v>0</v>
      </c>
      <c r="R475" s="185">
        <f>SUMIF('Unit Detail'!$D$8:$D$400,$B475,'Unit Detail'!$H$8:$H$400)</f>
        <v>0</v>
      </c>
      <c r="S475" s="184">
        <f t="shared" si="43"/>
        <v>0</v>
      </c>
      <c r="T475" s="159" t="str">
        <f t="shared" si="47"/>
        <v/>
      </c>
      <c r="U475" s="162">
        <f>COUNTIFS('Unit Detail'!$Z$8:$Z$400,"1",'Unit Detail'!$D$8:$D$400,'Building Detail'!$B475)</f>
        <v>0</v>
      </c>
      <c r="V475" s="163">
        <f>COUNTIFS('Unit Detail'!$Z$8:$Z$400,"3",'Unit Detail'!$D$8:$D$400,'Building Detail'!$B475)</f>
        <v>0</v>
      </c>
      <c r="W475" s="163">
        <f>COUNTIFS('Unit Detail'!$Z$8:$Z$400,"2",'Unit Detail'!$D$8:$D$400,'Building Detail'!$B475)</f>
        <v>0</v>
      </c>
      <c r="X475" s="176">
        <f t="shared" si="44"/>
        <v>0</v>
      </c>
      <c r="Y475" s="159" t="str">
        <f t="shared" si="46"/>
        <v/>
      </c>
      <c r="Z475" s="338" t="str">
        <f t="shared" si="45"/>
        <v/>
      </c>
      <c r="AB475"/>
      <c r="AC475" s="14"/>
    </row>
    <row r="476" spans="2:29" x14ac:dyDescent="0.25">
      <c r="B476" s="334"/>
      <c r="C476" s="396"/>
      <c r="D476" s="396"/>
      <c r="E476" s="396"/>
      <c r="F476" s="396"/>
      <c r="G476" s="396"/>
      <c r="H476" s="227"/>
      <c r="I476" s="227"/>
      <c r="J476" s="227"/>
      <c r="K476" s="227"/>
      <c r="L476" s="227"/>
      <c r="M476" s="230"/>
      <c r="N476" s="231"/>
      <c r="O476" s="157">
        <f>SUMIFS('Unit Detail'!$H$8:$H$400,'Unit Detail'!$D$8:$D$400,'Building Detail'!$B476,'Unit Detail'!$Z$8:$Z$400,1)</f>
        <v>0</v>
      </c>
      <c r="P476" s="125">
        <f>SUMIFS('Unit Detail'!$H$8:$H$400,'Unit Detail'!$D$8:$D$400,'Building Detail'!$B476,'Unit Detail'!$Z$8:$Z$400,3)</f>
        <v>0</v>
      </c>
      <c r="Q476" s="180">
        <f>SUMIFS('Unit Detail'!$H$8:$H$400,'Unit Detail'!$D$8:$D$400,'Building Detail'!$B476,'Unit Detail'!$Z$8:$Z$400,2)</f>
        <v>0</v>
      </c>
      <c r="R476" s="185">
        <f>SUMIF('Unit Detail'!$D$8:$D$400,$B476,'Unit Detail'!$H$8:$H$400)</f>
        <v>0</v>
      </c>
      <c r="S476" s="184">
        <f t="shared" si="43"/>
        <v>0</v>
      </c>
      <c r="T476" s="159" t="str">
        <f t="shared" si="47"/>
        <v/>
      </c>
      <c r="U476" s="162">
        <f>COUNTIFS('Unit Detail'!$Z$8:$Z$400,"1",'Unit Detail'!$D$8:$D$400,'Building Detail'!$B476)</f>
        <v>0</v>
      </c>
      <c r="V476" s="163">
        <f>COUNTIFS('Unit Detail'!$Z$8:$Z$400,"3",'Unit Detail'!$D$8:$D$400,'Building Detail'!$B476)</f>
        <v>0</v>
      </c>
      <c r="W476" s="163">
        <f>COUNTIFS('Unit Detail'!$Z$8:$Z$400,"2",'Unit Detail'!$D$8:$D$400,'Building Detail'!$B476)</f>
        <v>0</v>
      </c>
      <c r="X476" s="176">
        <f t="shared" si="44"/>
        <v>0</v>
      </c>
      <c r="Y476" s="159" t="str">
        <f t="shared" si="46"/>
        <v/>
      </c>
      <c r="Z476" s="338" t="str">
        <f t="shared" si="45"/>
        <v/>
      </c>
      <c r="AB476"/>
      <c r="AC476" s="14"/>
    </row>
    <row r="477" spans="2:29" x14ac:dyDescent="0.25">
      <c r="B477" s="334"/>
      <c r="C477" s="396"/>
      <c r="D477" s="396"/>
      <c r="E477" s="396"/>
      <c r="F477" s="396"/>
      <c r="G477" s="396"/>
      <c r="H477" s="227"/>
      <c r="I477" s="227"/>
      <c r="J477" s="227"/>
      <c r="K477" s="227"/>
      <c r="L477" s="227"/>
      <c r="M477" s="230"/>
      <c r="N477" s="231"/>
      <c r="O477" s="157">
        <f>SUMIFS('Unit Detail'!$H$8:$H$400,'Unit Detail'!$D$8:$D$400,'Building Detail'!$B477,'Unit Detail'!$Z$8:$Z$400,1)</f>
        <v>0</v>
      </c>
      <c r="P477" s="125">
        <f>SUMIFS('Unit Detail'!$H$8:$H$400,'Unit Detail'!$D$8:$D$400,'Building Detail'!$B477,'Unit Detail'!$Z$8:$Z$400,3)</f>
        <v>0</v>
      </c>
      <c r="Q477" s="180">
        <f>SUMIFS('Unit Detail'!$H$8:$H$400,'Unit Detail'!$D$8:$D$400,'Building Detail'!$B477,'Unit Detail'!$Z$8:$Z$400,2)</f>
        <v>0</v>
      </c>
      <c r="R477" s="185">
        <f>SUMIF('Unit Detail'!$D$8:$D$400,$B477,'Unit Detail'!$H$8:$H$400)</f>
        <v>0</v>
      </c>
      <c r="S477" s="184">
        <f t="shared" si="43"/>
        <v>0</v>
      </c>
      <c r="T477" s="159" t="str">
        <f t="shared" si="47"/>
        <v/>
      </c>
      <c r="U477" s="162">
        <f>COUNTIFS('Unit Detail'!$Z$8:$Z$400,"1",'Unit Detail'!$D$8:$D$400,'Building Detail'!$B477)</f>
        <v>0</v>
      </c>
      <c r="V477" s="163">
        <f>COUNTIFS('Unit Detail'!$Z$8:$Z$400,"3",'Unit Detail'!$D$8:$D$400,'Building Detail'!$B477)</f>
        <v>0</v>
      </c>
      <c r="W477" s="163">
        <f>COUNTIFS('Unit Detail'!$Z$8:$Z$400,"2",'Unit Detail'!$D$8:$D$400,'Building Detail'!$B477)</f>
        <v>0</v>
      </c>
      <c r="X477" s="176">
        <f t="shared" si="44"/>
        <v>0</v>
      </c>
      <c r="Y477" s="159" t="str">
        <f t="shared" si="46"/>
        <v/>
      </c>
      <c r="Z477" s="338" t="str">
        <f t="shared" si="45"/>
        <v/>
      </c>
      <c r="AB477"/>
      <c r="AC477" s="14"/>
    </row>
    <row r="478" spans="2:29" x14ac:dyDescent="0.25">
      <c r="B478" s="334"/>
      <c r="C478" s="396"/>
      <c r="D478" s="396"/>
      <c r="E478" s="396"/>
      <c r="F478" s="396"/>
      <c r="G478" s="396"/>
      <c r="H478" s="227"/>
      <c r="I478" s="227"/>
      <c r="J478" s="227"/>
      <c r="K478" s="227"/>
      <c r="L478" s="227"/>
      <c r="M478" s="230"/>
      <c r="N478" s="231"/>
      <c r="O478" s="157">
        <f>SUMIFS('Unit Detail'!$H$8:$H$400,'Unit Detail'!$D$8:$D$400,'Building Detail'!$B478,'Unit Detail'!$Z$8:$Z$400,1)</f>
        <v>0</v>
      </c>
      <c r="P478" s="125">
        <f>SUMIFS('Unit Detail'!$H$8:$H$400,'Unit Detail'!$D$8:$D$400,'Building Detail'!$B478,'Unit Detail'!$Z$8:$Z$400,3)</f>
        <v>0</v>
      </c>
      <c r="Q478" s="180">
        <f>SUMIFS('Unit Detail'!$H$8:$H$400,'Unit Detail'!$D$8:$D$400,'Building Detail'!$B478,'Unit Detail'!$Z$8:$Z$400,2)</f>
        <v>0</v>
      </c>
      <c r="R478" s="185">
        <f>SUMIF('Unit Detail'!$D$8:$D$400,$B478,'Unit Detail'!$H$8:$H$400)</f>
        <v>0</v>
      </c>
      <c r="S478" s="184">
        <f t="shared" si="43"/>
        <v>0</v>
      </c>
      <c r="T478" s="159" t="str">
        <f t="shared" si="47"/>
        <v/>
      </c>
      <c r="U478" s="162">
        <f>COUNTIFS('Unit Detail'!$Z$8:$Z$400,"1",'Unit Detail'!$D$8:$D$400,'Building Detail'!$B478)</f>
        <v>0</v>
      </c>
      <c r="V478" s="163">
        <f>COUNTIFS('Unit Detail'!$Z$8:$Z$400,"3",'Unit Detail'!$D$8:$D$400,'Building Detail'!$B478)</f>
        <v>0</v>
      </c>
      <c r="W478" s="163">
        <f>COUNTIFS('Unit Detail'!$Z$8:$Z$400,"2",'Unit Detail'!$D$8:$D$400,'Building Detail'!$B478)</f>
        <v>0</v>
      </c>
      <c r="X478" s="176">
        <f t="shared" si="44"/>
        <v>0</v>
      </c>
      <c r="Y478" s="159" t="str">
        <f t="shared" si="46"/>
        <v/>
      </c>
      <c r="Z478" s="338" t="str">
        <f t="shared" si="45"/>
        <v/>
      </c>
      <c r="AB478"/>
      <c r="AC478" s="14"/>
    </row>
    <row r="479" spans="2:29" x14ac:dyDescent="0.25">
      <c r="B479" s="334"/>
      <c r="C479" s="396"/>
      <c r="D479" s="396"/>
      <c r="E479" s="396"/>
      <c r="F479" s="396"/>
      <c r="G479" s="396"/>
      <c r="H479" s="227"/>
      <c r="I479" s="227"/>
      <c r="J479" s="227"/>
      <c r="K479" s="227"/>
      <c r="L479" s="227"/>
      <c r="M479" s="230"/>
      <c r="N479" s="231"/>
      <c r="O479" s="157">
        <f>SUMIFS('Unit Detail'!$H$8:$H$400,'Unit Detail'!$D$8:$D$400,'Building Detail'!$B479,'Unit Detail'!$Z$8:$Z$400,1)</f>
        <v>0</v>
      </c>
      <c r="P479" s="125">
        <f>SUMIFS('Unit Detail'!$H$8:$H$400,'Unit Detail'!$D$8:$D$400,'Building Detail'!$B479,'Unit Detail'!$Z$8:$Z$400,3)</f>
        <v>0</v>
      </c>
      <c r="Q479" s="180">
        <f>SUMIFS('Unit Detail'!$H$8:$H$400,'Unit Detail'!$D$8:$D$400,'Building Detail'!$B479,'Unit Detail'!$Z$8:$Z$400,2)</f>
        <v>0</v>
      </c>
      <c r="R479" s="185">
        <f>SUMIF('Unit Detail'!$D$8:$D$400,$B479,'Unit Detail'!$H$8:$H$400)</f>
        <v>0</v>
      </c>
      <c r="S479" s="184">
        <f t="shared" si="43"/>
        <v>0</v>
      </c>
      <c r="T479" s="159" t="str">
        <f t="shared" si="47"/>
        <v/>
      </c>
      <c r="U479" s="162">
        <f>COUNTIFS('Unit Detail'!$Z$8:$Z$400,"1",'Unit Detail'!$D$8:$D$400,'Building Detail'!$B479)</f>
        <v>0</v>
      </c>
      <c r="V479" s="163">
        <f>COUNTIFS('Unit Detail'!$Z$8:$Z$400,"3",'Unit Detail'!$D$8:$D$400,'Building Detail'!$B479)</f>
        <v>0</v>
      </c>
      <c r="W479" s="163">
        <f>COUNTIFS('Unit Detail'!$Z$8:$Z$400,"2",'Unit Detail'!$D$8:$D$400,'Building Detail'!$B479)</f>
        <v>0</v>
      </c>
      <c r="X479" s="176">
        <f t="shared" si="44"/>
        <v>0</v>
      </c>
      <c r="Y479" s="159" t="str">
        <f t="shared" si="46"/>
        <v/>
      </c>
      <c r="Z479" s="338" t="str">
        <f t="shared" si="45"/>
        <v/>
      </c>
      <c r="AB479"/>
      <c r="AC479" s="14"/>
    </row>
    <row r="480" spans="2:29" x14ac:dyDescent="0.25">
      <c r="B480" s="334"/>
      <c r="C480" s="396"/>
      <c r="D480" s="396"/>
      <c r="E480" s="396"/>
      <c r="F480" s="396"/>
      <c r="G480" s="396"/>
      <c r="H480" s="227"/>
      <c r="I480" s="227"/>
      <c r="J480" s="227"/>
      <c r="K480" s="227"/>
      <c r="L480" s="227"/>
      <c r="M480" s="230"/>
      <c r="N480" s="231"/>
      <c r="O480" s="157">
        <f>SUMIFS('Unit Detail'!$H$8:$H$400,'Unit Detail'!$D$8:$D$400,'Building Detail'!$B480,'Unit Detail'!$Z$8:$Z$400,1)</f>
        <v>0</v>
      </c>
      <c r="P480" s="125">
        <f>SUMIFS('Unit Detail'!$H$8:$H$400,'Unit Detail'!$D$8:$D$400,'Building Detail'!$B480,'Unit Detail'!$Z$8:$Z$400,3)</f>
        <v>0</v>
      </c>
      <c r="Q480" s="180">
        <f>SUMIFS('Unit Detail'!$H$8:$H$400,'Unit Detail'!$D$8:$D$400,'Building Detail'!$B480,'Unit Detail'!$Z$8:$Z$400,2)</f>
        <v>0</v>
      </c>
      <c r="R480" s="185">
        <f>SUMIF('Unit Detail'!$D$8:$D$400,$B480,'Unit Detail'!$H$8:$H$400)</f>
        <v>0</v>
      </c>
      <c r="S480" s="184">
        <f t="shared" si="43"/>
        <v>0</v>
      </c>
      <c r="T480" s="159" t="str">
        <f t="shared" si="47"/>
        <v/>
      </c>
      <c r="U480" s="162">
        <f>COUNTIFS('Unit Detail'!$Z$8:$Z$400,"1",'Unit Detail'!$D$8:$D$400,'Building Detail'!$B480)</f>
        <v>0</v>
      </c>
      <c r="V480" s="163">
        <f>COUNTIFS('Unit Detail'!$Z$8:$Z$400,"3",'Unit Detail'!$D$8:$D$400,'Building Detail'!$B480)</f>
        <v>0</v>
      </c>
      <c r="W480" s="163">
        <f>COUNTIFS('Unit Detail'!$Z$8:$Z$400,"2",'Unit Detail'!$D$8:$D$400,'Building Detail'!$B480)</f>
        <v>0</v>
      </c>
      <c r="X480" s="176">
        <f t="shared" si="44"/>
        <v>0</v>
      </c>
      <c r="Y480" s="159" t="str">
        <f t="shared" si="46"/>
        <v/>
      </c>
      <c r="Z480" s="338" t="str">
        <f t="shared" si="45"/>
        <v/>
      </c>
      <c r="AB480"/>
      <c r="AC480" s="14"/>
    </row>
    <row r="481" spans="2:29" x14ac:dyDescent="0.25">
      <c r="B481" s="334"/>
      <c r="C481" s="396"/>
      <c r="D481" s="396"/>
      <c r="E481" s="396"/>
      <c r="F481" s="396"/>
      <c r="G481" s="396"/>
      <c r="H481" s="227"/>
      <c r="I481" s="227"/>
      <c r="J481" s="227"/>
      <c r="K481" s="227"/>
      <c r="L481" s="227"/>
      <c r="M481" s="230"/>
      <c r="N481" s="231"/>
      <c r="O481" s="157">
        <f>SUMIFS('Unit Detail'!$H$8:$H$400,'Unit Detail'!$D$8:$D$400,'Building Detail'!$B481,'Unit Detail'!$Z$8:$Z$400,1)</f>
        <v>0</v>
      </c>
      <c r="P481" s="125">
        <f>SUMIFS('Unit Detail'!$H$8:$H$400,'Unit Detail'!$D$8:$D$400,'Building Detail'!$B481,'Unit Detail'!$Z$8:$Z$400,3)</f>
        <v>0</v>
      </c>
      <c r="Q481" s="180">
        <f>SUMIFS('Unit Detail'!$H$8:$H$400,'Unit Detail'!$D$8:$D$400,'Building Detail'!$B481,'Unit Detail'!$Z$8:$Z$400,2)</f>
        <v>0</v>
      </c>
      <c r="R481" s="185">
        <f>SUMIF('Unit Detail'!$D$8:$D$400,$B481,'Unit Detail'!$H$8:$H$400)</f>
        <v>0</v>
      </c>
      <c r="S481" s="184">
        <f t="shared" si="43"/>
        <v>0</v>
      </c>
      <c r="T481" s="159" t="str">
        <f t="shared" si="47"/>
        <v/>
      </c>
      <c r="U481" s="162">
        <f>COUNTIFS('Unit Detail'!$Z$8:$Z$400,"1",'Unit Detail'!$D$8:$D$400,'Building Detail'!$B481)</f>
        <v>0</v>
      </c>
      <c r="V481" s="163">
        <f>COUNTIFS('Unit Detail'!$Z$8:$Z$400,"3",'Unit Detail'!$D$8:$D$400,'Building Detail'!$B481)</f>
        <v>0</v>
      </c>
      <c r="W481" s="163">
        <f>COUNTIFS('Unit Detail'!$Z$8:$Z$400,"2",'Unit Detail'!$D$8:$D$400,'Building Detail'!$B481)</f>
        <v>0</v>
      </c>
      <c r="X481" s="176">
        <f t="shared" si="44"/>
        <v>0</v>
      </c>
      <c r="Y481" s="159" t="str">
        <f t="shared" si="46"/>
        <v/>
      </c>
      <c r="Z481" s="338" t="str">
        <f t="shared" si="45"/>
        <v/>
      </c>
      <c r="AB481"/>
      <c r="AC481" s="14"/>
    </row>
    <row r="482" spans="2:29" x14ac:dyDescent="0.25">
      <c r="B482" s="334"/>
      <c r="C482" s="396"/>
      <c r="D482" s="396"/>
      <c r="E482" s="396"/>
      <c r="F482" s="396"/>
      <c r="G482" s="396"/>
      <c r="H482" s="227"/>
      <c r="I482" s="227"/>
      <c r="J482" s="227"/>
      <c r="K482" s="227"/>
      <c r="L482" s="227"/>
      <c r="M482" s="230"/>
      <c r="N482" s="231"/>
      <c r="O482" s="157">
        <f>SUMIFS('Unit Detail'!$H$8:$H$400,'Unit Detail'!$D$8:$D$400,'Building Detail'!$B482,'Unit Detail'!$Z$8:$Z$400,1)</f>
        <v>0</v>
      </c>
      <c r="P482" s="125">
        <f>SUMIFS('Unit Detail'!$H$8:$H$400,'Unit Detail'!$D$8:$D$400,'Building Detail'!$B482,'Unit Detail'!$Z$8:$Z$400,3)</f>
        <v>0</v>
      </c>
      <c r="Q482" s="180">
        <f>SUMIFS('Unit Detail'!$H$8:$H$400,'Unit Detail'!$D$8:$D$400,'Building Detail'!$B482,'Unit Detail'!$Z$8:$Z$400,2)</f>
        <v>0</v>
      </c>
      <c r="R482" s="185">
        <f>SUMIF('Unit Detail'!$D$8:$D$400,$B482,'Unit Detail'!$H$8:$H$400)</f>
        <v>0</v>
      </c>
      <c r="S482" s="184">
        <f t="shared" si="43"/>
        <v>0</v>
      </c>
      <c r="T482" s="159" t="str">
        <f t="shared" si="47"/>
        <v/>
      </c>
      <c r="U482" s="162">
        <f>COUNTIFS('Unit Detail'!$Z$8:$Z$400,"1",'Unit Detail'!$D$8:$D$400,'Building Detail'!$B482)</f>
        <v>0</v>
      </c>
      <c r="V482" s="163">
        <f>COUNTIFS('Unit Detail'!$Z$8:$Z$400,"3",'Unit Detail'!$D$8:$D$400,'Building Detail'!$B482)</f>
        <v>0</v>
      </c>
      <c r="W482" s="163">
        <f>COUNTIFS('Unit Detail'!$Z$8:$Z$400,"2",'Unit Detail'!$D$8:$D$400,'Building Detail'!$B482)</f>
        <v>0</v>
      </c>
      <c r="X482" s="176">
        <f t="shared" si="44"/>
        <v>0</v>
      </c>
      <c r="Y482" s="159" t="str">
        <f t="shared" si="46"/>
        <v/>
      </c>
      <c r="Z482" s="338" t="str">
        <f t="shared" si="45"/>
        <v/>
      </c>
      <c r="AB482"/>
      <c r="AC482" s="14"/>
    </row>
    <row r="483" spans="2:29" x14ac:dyDescent="0.25">
      <c r="B483" s="334"/>
      <c r="C483" s="396"/>
      <c r="D483" s="396"/>
      <c r="E483" s="396"/>
      <c r="F483" s="396"/>
      <c r="G483" s="396"/>
      <c r="H483" s="227"/>
      <c r="I483" s="227"/>
      <c r="J483" s="227"/>
      <c r="K483" s="227"/>
      <c r="L483" s="227"/>
      <c r="M483" s="230"/>
      <c r="N483" s="231"/>
      <c r="O483" s="157">
        <f>SUMIFS('Unit Detail'!$H$8:$H$400,'Unit Detail'!$D$8:$D$400,'Building Detail'!$B483,'Unit Detail'!$Z$8:$Z$400,1)</f>
        <v>0</v>
      </c>
      <c r="P483" s="125">
        <f>SUMIFS('Unit Detail'!$H$8:$H$400,'Unit Detail'!$D$8:$D$400,'Building Detail'!$B483,'Unit Detail'!$Z$8:$Z$400,3)</f>
        <v>0</v>
      </c>
      <c r="Q483" s="180">
        <f>SUMIFS('Unit Detail'!$H$8:$H$400,'Unit Detail'!$D$8:$D$400,'Building Detail'!$B483,'Unit Detail'!$Z$8:$Z$400,2)</f>
        <v>0</v>
      </c>
      <c r="R483" s="185">
        <f>SUMIF('Unit Detail'!$D$8:$D$400,$B483,'Unit Detail'!$H$8:$H$400)</f>
        <v>0</v>
      </c>
      <c r="S483" s="184">
        <f t="shared" si="43"/>
        <v>0</v>
      </c>
      <c r="T483" s="159" t="str">
        <f t="shared" si="47"/>
        <v/>
      </c>
      <c r="U483" s="162">
        <f>COUNTIFS('Unit Detail'!$Z$8:$Z$400,"1",'Unit Detail'!$D$8:$D$400,'Building Detail'!$B483)</f>
        <v>0</v>
      </c>
      <c r="V483" s="163">
        <f>COUNTIFS('Unit Detail'!$Z$8:$Z$400,"3",'Unit Detail'!$D$8:$D$400,'Building Detail'!$B483)</f>
        <v>0</v>
      </c>
      <c r="W483" s="163">
        <f>COUNTIFS('Unit Detail'!$Z$8:$Z$400,"2",'Unit Detail'!$D$8:$D$400,'Building Detail'!$B483)</f>
        <v>0</v>
      </c>
      <c r="X483" s="176">
        <f t="shared" si="44"/>
        <v>0</v>
      </c>
      <c r="Y483" s="159" t="str">
        <f t="shared" si="46"/>
        <v/>
      </c>
      <c r="Z483" s="338" t="str">
        <f t="shared" si="45"/>
        <v/>
      </c>
      <c r="AB483"/>
      <c r="AC483" s="14"/>
    </row>
    <row r="484" spans="2:29" x14ac:dyDescent="0.25">
      <c r="B484" s="334"/>
      <c r="C484" s="396"/>
      <c r="D484" s="396"/>
      <c r="E484" s="396"/>
      <c r="F484" s="396"/>
      <c r="G484" s="396"/>
      <c r="H484" s="227"/>
      <c r="I484" s="227"/>
      <c r="J484" s="227"/>
      <c r="K484" s="227"/>
      <c r="L484" s="227"/>
      <c r="M484" s="230"/>
      <c r="N484" s="231"/>
      <c r="O484" s="157">
        <f>SUMIFS('Unit Detail'!$H$8:$H$400,'Unit Detail'!$D$8:$D$400,'Building Detail'!$B484,'Unit Detail'!$Z$8:$Z$400,1)</f>
        <v>0</v>
      </c>
      <c r="P484" s="125">
        <f>SUMIFS('Unit Detail'!$H$8:$H$400,'Unit Detail'!$D$8:$D$400,'Building Detail'!$B484,'Unit Detail'!$Z$8:$Z$400,3)</f>
        <v>0</v>
      </c>
      <c r="Q484" s="180">
        <f>SUMIFS('Unit Detail'!$H$8:$H$400,'Unit Detail'!$D$8:$D$400,'Building Detail'!$B484,'Unit Detail'!$Z$8:$Z$400,2)</f>
        <v>0</v>
      </c>
      <c r="R484" s="185">
        <f>SUMIF('Unit Detail'!$D$8:$D$400,$B484,'Unit Detail'!$H$8:$H$400)</f>
        <v>0</v>
      </c>
      <c r="S484" s="184">
        <f t="shared" si="43"/>
        <v>0</v>
      </c>
      <c r="T484" s="159" t="str">
        <f t="shared" si="47"/>
        <v/>
      </c>
      <c r="U484" s="162">
        <f>COUNTIFS('Unit Detail'!$Z$8:$Z$400,"1",'Unit Detail'!$D$8:$D$400,'Building Detail'!$B484)</f>
        <v>0</v>
      </c>
      <c r="V484" s="163">
        <f>COUNTIFS('Unit Detail'!$Z$8:$Z$400,"3",'Unit Detail'!$D$8:$D$400,'Building Detail'!$B484)</f>
        <v>0</v>
      </c>
      <c r="W484" s="163">
        <f>COUNTIFS('Unit Detail'!$Z$8:$Z$400,"2",'Unit Detail'!$D$8:$D$400,'Building Detail'!$B484)</f>
        <v>0</v>
      </c>
      <c r="X484" s="176">
        <f t="shared" si="44"/>
        <v>0</v>
      </c>
      <c r="Y484" s="159" t="str">
        <f t="shared" si="46"/>
        <v/>
      </c>
      <c r="Z484" s="338" t="str">
        <f t="shared" si="45"/>
        <v/>
      </c>
      <c r="AB484"/>
      <c r="AC484" s="14"/>
    </row>
    <row r="485" spans="2:29" x14ac:dyDescent="0.25">
      <c r="B485" s="334"/>
      <c r="C485" s="396"/>
      <c r="D485" s="396"/>
      <c r="E485" s="396"/>
      <c r="F485" s="396"/>
      <c r="G485" s="396"/>
      <c r="H485" s="227"/>
      <c r="I485" s="227"/>
      <c r="J485" s="227"/>
      <c r="K485" s="227"/>
      <c r="L485" s="227"/>
      <c r="M485" s="230"/>
      <c r="N485" s="231"/>
      <c r="O485" s="157">
        <f>SUMIFS('Unit Detail'!$H$8:$H$400,'Unit Detail'!$D$8:$D$400,'Building Detail'!$B485,'Unit Detail'!$Z$8:$Z$400,1)</f>
        <v>0</v>
      </c>
      <c r="P485" s="125">
        <f>SUMIFS('Unit Detail'!$H$8:$H$400,'Unit Detail'!$D$8:$D$400,'Building Detail'!$B485,'Unit Detail'!$Z$8:$Z$400,3)</f>
        <v>0</v>
      </c>
      <c r="Q485" s="180">
        <f>SUMIFS('Unit Detail'!$H$8:$H$400,'Unit Detail'!$D$8:$D$400,'Building Detail'!$B485,'Unit Detail'!$Z$8:$Z$400,2)</f>
        <v>0</v>
      </c>
      <c r="R485" s="185">
        <f>SUMIF('Unit Detail'!$D$8:$D$400,$B485,'Unit Detail'!$H$8:$H$400)</f>
        <v>0</v>
      </c>
      <c r="S485" s="184">
        <f t="shared" si="43"/>
        <v>0</v>
      </c>
      <c r="T485" s="159" t="str">
        <f t="shared" si="47"/>
        <v/>
      </c>
      <c r="U485" s="162">
        <f>COUNTIFS('Unit Detail'!$Z$8:$Z$400,"1",'Unit Detail'!$D$8:$D$400,'Building Detail'!$B485)</f>
        <v>0</v>
      </c>
      <c r="V485" s="163">
        <f>COUNTIFS('Unit Detail'!$Z$8:$Z$400,"3",'Unit Detail'!$D$8:$D$400,'Building Detail'!$B485)</f>
        <v>0</v>
      </c>
      <c r="W485" s="163">
        <f>COUNTIFS('Unit Detail'!$Z$8:$Z$400,"2",'Unit Detail'!$D$8:$D$400,'Building Detail'!$B485)</f>
        <v>0</v>
      </c>
      <c r="X485" s="176">
        <f t="shared" si="44"/>
        <v>0</v>
      </c>
      <c r="Y485" s="159" t="str">
        <f t="shared" si="46"/>
        <v/>
      </c>
      <c r="Z485" s="338" t="str">
        <f t="shared" si="45"/>
        <v/>
      </c>
      <c r="AB485"/>
      <c r="AC485" s="14"/>
    </row>
    <row r="486" spans="2:29" x14ac:dyDescent="0.25">
      <c r="B486" s="334"/>
      <c r="C486" s="396"/>
      <c r="D486" s="396"/>
      <c r="E486" s="396"/>
      <c r="F486" s="396"/>
      <c r="G486" s="396"/>
      <c r="H486" s="227"/>
      <c r="I486" s="227"/>
      <c r="J486" s="227"/>
      <c r="K486" s="227"/>
      <c r="L486" s="227"/>
      <c r="M486" s="230"/>
      <c r="N486" s="231"/>
      <c r="O486" s="157">
        <f>SUMIFS('Unit Detail'!$H$8:$H$400,'Unit Detail'!$D$8:$D$400,'Building Detail'!$B486,'Unit Detail'!$Z$8:$Z$400,1)</f>
        <v>0</v>
      </c>
      <c r="P486" s="125">
        <f>SUMIFS('Unit Detail'!$H$8:$H$400,'Unit Detail'!$D$8:$D$400,'Building Detail'!$B486,'Unit Detail'!$Z$8:$Z$400,3)</f>
        <v>0</v>
      </c>
      <c r="Q486" s="180">
        <f>SUMIFS('Unit Detail'!$H$8:$H$400,'Unit Detail'!$D$8:$D$400,'Building Detail'!$B486,'Unit Detail'!$Z$8:$Z$400,2)</f>
        <v>0</v>
      </c>
      <c r="R486" s="185">
        <f>SUMIF('Unit Detail'!$D$8:$D$400,$B486,'Unit Detail'!$H$8:$H$400)</f>
        <v>0</v>
      </c>
      <c r="S486" s="184">
        <f t="shared" si="43"/>
        <v>0</v>
      </c>
      <c r="T486" s="159" t="str">
        <f t="shared" si="47"/>
        <v/>
      </c>
      <c r="U486" s="162">
        <f>COUNTIFS('Unit Detail'!$Z$8:$Z$400,"1",'Unit Detail'!$D$8:$D$400,'Building Detail'!$B486)</f>
        <v>0</v>
      </c>
      <c r="V486" s="163">
        <f>COUNTIFS('Unit Detail'!$Z$8:$Z$400,"3",'Unit Detail'!$D$8:$D$400,'Building Detail'!$B486)</f>
        <v>0</v>
      </c>
      <c r="W486" s="163">
        <f>COUNTIFS('Unit Detail'!$Z$8:$Z$400,"2",'Unit Detail'!$D$8:$D$400,'Building Detail'!$B486)</f>
        <v>0</v>
      </c>
      <c r="X486" s="176">
        <f t="shared" si="44"/>
        <v>0</v>
      </c>
      <c r="Y486" s="159" t="str">
        <f t="shared" si="46"/>
        <v/>
      </c>
      <c r="Z486" s="338" t="str">
        <f t="shared" si="45"/>
        <v/>
      </c>
      <c r="AB486"/>
      <c r="AC486" s="14"/>
    </row>
    <row r="487" spans="2:29" x14ac:dyDescent="0.25">
      <c r="B487" s="334"/>
      <c r="C487" s="396"/>
      <c r="D487" s="396"/>
      <c r="E487" s="396"/>
      <c r="F487" s="396"/>
      <c r="G487" s="396"/>
      <c r="H487" s="227"/>
      <c r="I487" s="227"/>
      <c r="J487" s="227"/>
      <c r="K487" s="227"/>
      <c r="L487" s="227"/>
      <c r="M487" s="230"/>
      <c r="N487" s="231"/>
      <c r="O487" s="157">
        <f>SUMIFS('Unit Detail'!$H$8:$H$400,'Unit Detail'!$D$8:$D$400,'Building Detail'!$B487,'Unit Detail'!$Z$8:$Z$400,1)</f>
        <v>0</v>
      </c>
      <c r="P487" s="125">
        <f>SUMIFS('Unit Detail'!$H$8:$H$400,'Unit Detail'!$D$8:$D$400,'Building Detail'!$B487,'Unit Detail'!$Z$8:$Z$400,3)</f>
        <v>0</v>
      </c>
      <c r="Q487" s="180">
        <f>SUMIFS('Unit Detail'!$H$8:$H$400,'Unit Detail'!$D$8:$D$400,'Building Detail'!$B487,'Unit Detail'!$Z$8:$Z$400,2)</f>
        <v>0</v>
      </c>
      <c r="R487" s="185">
        <f>SUMIF('Unit Detail'!$D$8:$D$400,$B487,'Unit Detail'!$H$8:$H$400)</f>
        <v>0</v>
      </c>
      <c r="S487" s="184">
        <f t="shared" si="43"/>
        <v>0</v>
      </c>
      <c r="T487" s="159" t="str">
        <f t="shared" si="47"/>
        <v/>
      </c>
      <c r="U487" s="162">
        <f>COUNTIFS('Unit Detail'!$Z$8:$Z$400,"1",'Unit Detail'!$D$8:$D$400,'Building Detail'!$B487)</f>
        <v>0</v>
      </c>
      <c r="V487" s="163">
        <f>COUNTIFS('Unit Detail'!$Z$8:$Z$400,"3",'Unit Detail'!$D$8:$D$400,'Building Detail'!$B487)</f>
        <v>0</v>
      </c>
      <c r="W487" s="163">
        <f>COUNTIFS('Unit Detail'!$Z$8:$Z$400,"2",'Unit Detail'!$D$8:$D$400,'Building Detail'!$B487)</f>
        <v>0</v>
      </c>
      <c r="X487" s="176">
        <f t="shared" si="44"/>
        <v>0</v>
      </c>
      <c r="Y487" s="159" t="str">
        <f t="shared" si="46"/>
        <v/>
      </c>
      <c r="Z487" s="338" t="str">
        <f t="shared" si="45"/>
        <v/>
      </c>
      <c r="AB487"/>
      <c r="AC487" s="14"/>
    </row>
    <row r="488" spans="2:29" x14ac:dyDescent="0.25">
      <c r="B488" s="334"/>
      <c r="C488" s="396"/>
      <c r="D488" s="396"/>
      <c r="E488" s="396"/>
      <c r="F488" s="396"/>
      <c r="G488" s="396"/>
      <c r="H488" s="227"/>
      <c r="I488" s="227"/>
      <c r="J488" s="227"/>
      <c r="K488" s="227"/>
      <c r="L488" s="227"/>
      <c r="M488" s="230"/>
      <c r="N488" s="231"/>
      <c r="O488" s="157">
        <f>SUMIFS('Unit Detail'!$H$8:$H$400,'Unit Detail'!$D$8:$D$400,'Building Detail'!$B488,'Unit Detail'!$Z$8:$Z$400,1)</f>
        <v>0</v>
      </c>
      <c r="P488" s="125">
        <f>SUMIFS('Unit Detail'!$H$8:$H$400,'Unit Detail'!$D$8:$D$400,'Building Detail'!$B488,'Unit Detail'!$Z$8:$Z$400,3)</f>
        <v>0</v>
      </c>
      <c r="Q488" s="180">
        <f>SUMIFS('Unit Detail'!$H$8:$H$400,'Unit Detail'!$D$8:$D$400,'Building Detail'!$B488,'Unit Detail'!$Z$8:$Z$400,2)</f>
        <v>0</v>
      </c>
      <c r="R488" s="185">
        <f>SUMIF('Unit Detail'!$D$8:$D$400,$B488,'Unit Detail'!$H$8:$H$400)</f>
        <v>0</v>
      </c>
      <c r="S488" s="184">
        <f t="shared" si="43"/>
        <v>0</v>
      </c>
      <c r="T488" s="159" t="str">
        <f t="shared" si="47"/>
        <v/>
      </c>
      <c r="U488" s="162">
        <f>COUNTIFS('Unit Detail'!$Z$8:$Z$400,"1",'Unit Detail'!$D$8:$D$400,'Building Detail'!$B488)</f>
        <v>0</v>
      </c>
      <c r="V488" s="163">
        <f>COUNTIFS('Unit Detail'!$Z$8:$Z$400,"3",'Unit Detail'!$D$8:$D$400,'Building Detail'!$B488)</f>
        <v>0</v>
      </c>
      <c r="W488" s="163">
        <f>COUNTIFS('Unit Detail'!$Z$8:$Z$400,"2",'Unit Detail'!$D$8:$D$400,'Building Detail'!$B488)</f>
        <v>0</v>
      </c>
      <c r="X488" s="176">
        <f t="shared" si="44"/>
        <v>0</v>
      </c>
      <c r="Y488" s="159" t="str">
        <f t="shared" si="46"/>
        <v/>
      </c>
      <c r="Z488" s="338" t="str">
        <f t="shared" si="45"/>
        <v/>
      </c>
      <c r="AB488"/>
      <c r="AC488" s="14"/>
    </row>
    <row r="489" spans="2:29" x14ac:dyDescent="0.25">
      <c r="B489" s="334"/>
      <c r="C489" s="396"/>
      <c r="D489" s="396"/>
      <c r="E489" s="396"/>
      <c r="F489" s="396"/>
      <c r="G489" s="396"/>
      <c r="H489" s="227"/>
      <c r="I489" s="227"/>
      <c r="J489" s="227"/>
      <c r="K489" s="227"/>
      <c r="L489" s="227"/>
      <c r="M489" s="230"/>
      <c r="N489" s="231"/>
      <c r="O489" s="157">
        <f>SUMIFS('Unit Detail'!$H$8:$H$400,'Unit Detail'!$D$8:$D$400,'Building Detail'!$B489,'Unit Detail'!$Z$8:$Z$400,1)</f>
        <v>0</v>
      </c>
      <c r="P489" s="125">
        <f>SUMIFS('Unit Detail'!$H$8:$H$400,'Unit Detail'!$D$8:$D$400,'Building Detail'!$B489,'Unit Detail'!$Z$8:$Z$400,3)</f>
        <v>0</v>
      </c>
      <c r="Q489" s="180">
        <f>SUMIFS('Unit Detail'!$H$8:$H$400,'Unit Detail'!$D$8:$D$400,'Building Detail'!$B489,'Unit Detail'!$Z$8:$Z$400,2)</f>
        <v>0</v>
      </c>
      <c r="R489" s="185">
        <f>SUMIF('Unit Detail'!$D$8:$D$400,$B489,'Unit Detail'!$H$8:$H$400)</f>
        <v>0</v>
      </c>
      <c r="S489" s="184">
        <f t="shared" si="43"/>
        <v>0</v>
      </c>
      <c r="T489" s="159" t="str">
        <f t="shared" si="47"/>
        <v/>
      </c>
      <c r="U489" s="162">
        <f>COUNTIFS('Unit Detail'!$Z$8:$Z$400,"1",'Unit Detail'!$D$8:$D$400,'Building Detail'!$B489)</f>
        <v>0</v>
      </c>
      <c r="V489" s="163">
        <f>COUNTIFS('Unit Detail'!$Z$8:$Z$400,"3",'Unit Detail'!$D$8:$D$400,'Building Detail'!$B489)</f>
        <v>0</v>
      </c>
      <c r="W489" s="163">
        <f>COUNTIFS('Unit Detail'!$Z$8:$Z$400,"2",'Unit Detail'!$D$8:$D$400,'Building Detail'!$B489)</f>
        <v>0</v>
      </c>
      <c r="X489" s="176">
        <f t="shared" si="44"/>
        <v>0</v>
      </c>
      <c r="Y489" s="159" t="str">
        <f t="shared" si="46"/>
        <v/>
      </c>
      <c r="Z489" s="338" t="str">
        <f t="shared" si="45"/>
        <v/>
      </c>
      <c r="AB489"/>
      <c r="AC489" s="14"/>
    </row>
    <row r="490" spans="2:29" x14ac:dyDescent="0.25">
      <c r="B490" s="334"/>
      <c r="C490" s="396"/>
      <c r="D490" s="396"/>
      <c r="E490" s="396"/>
      <c r="F490" s="396"/>
      <c r="G490" s="396"/>
      <c r="H490" s="227"/>
      <c r="I490" s="227"/>
      <c r="J490" s="227"/>
      <c r="K490" s="227"/>
      <c r="L490" s="227"/>
      <c r="M490" s="230"/>
      <c r="N490" s="231"/>
      <c r="O490" s="157">
        <f>SUMIFS('Unit Detail'!$H$8:$H$400,'Unit Detail'!$D$8:$D$400,'Building Detail'!$B490,'Unit Detail'!$Z$8:$Z$400,1)</f>
        <v>0</v>
      </c>
      <c r="P490" s="125">
        <f>SUMIFS('Unit Detail'!$H$8:$H$400,'Unit Detail'!$D$8:$D$400,'Building Detail'!$B490,'Unit Detail'!$Z$8:$Z$400,3)</f>
        <v>0</v>
      </c>
      <c r="Q490" s="180">
        <f>SUMIFS('Unit Detail'!$H$8:$H$400,'Unit Detail'!$D$8:$D$400,'Building Detail'!$B490,'Unit Detail'!$Z$8:$Z$400,2)</f>
        <v>0</v>
      </c>
      <c r="R490" s="185">
        <f>SUMIF('Unit Detail'!$D$8:$D$400,$B490,'Unit Detail'!$H$8:$H$400)</f>
        <v>0</v>
      </c>
      <c r="S490" s="184">
        <f t="shared" si="43"/>
        <v>0</v>
      </c>
      <c r="T490" s="159" t="str">
        <f t="shared" si="47"/>
        <v/>
      </c>
      <c r="U490" s="162">
        <f>COUNTIFS('Unit Detail'!$Z$8:$Z$400,"1",'Unit Detail'!$D$8:$D$400,'Building Detail'!$B490)</f>
        <v>0</v>
      </c>
      <c r="V490" s="163">
        <f>COUNTIFS('Unit Detail'!$Z$8:$Z$400,"3",'Unit Detail'!$D$8:$D$400,'Building Detail'!$B490)</f>
        <v>0</v>
      </c>
      <c r="W490" s="163">
        <f>COUNTIFS('Unit Detail'!$Z$8:$Z$400,"2",'Unit Detail'!$D$8:$D$400,'Building Detail'!$B490)</f>
        <v>0</v>
      </c>
      <c r="X490" s="176">
        <f t="shared" si="44"/>
        <v>0</v>
      </c>
      <c r="Y490" s="159" t="str">
        <f t="shared" si="46"/>
        <v/>
      </c>
      <c r="Z490" s="338" t="str">
        <f t="shared" si="45"/>
        <v/>
      </c>
      <c r="AB490"/>
      <c r="AC490" s="14"/>
    </row>
    <row r="491" spans="2:29" x14ac:dyDescent="0.25">
      <c r="B491" s="334"/>
      <c r="C491" s="396"/>
      <c r="D491" s="396"/>
      <c r="E491" s="396"/>
      <c r="F491" s="396"/>
      <c r="G491" s="396"/>
      <c r="H491" s="227"/>
      <c r="I491" s="227"/>
      <c r="J491" s="227"/>
      <c r="K491" s="227"/>
      <c r="L491" s="227"/>
      <c r="M491" s="230"/>
      <c r="N491" s="231"/>
      <c r="O491" s="157">
        <f>SUMIFS('Unit Detail'!$H$8:$H$400,'Unit Detail'!$D$8:$D$400,'Building Detail'!$B491,'Unit Detail'!$Z$8:$Z$400,1)</f>
        <v>0</v>
      </c>
      <c r="P491" s="125">
        <f>SUMIFS('Unit Detail'!$H$8:$H$400,'Unit Detail'!$D$8:$D$400,'Building Detail'!$B491,'Unit Detail'!$Z$8:$Z$400,3)</f>
        <v>0</v>
      </c>
      <c r="Q491" s="180">
        <f>SUMIFS('Unit Detail'!$H$8:$H$400,'Unit Detail'!$D$8:$D$400,'Building Detail'!$B491,'Unit Detail'!$Z$8:$Z$400,2)</f>
        <v>0</v>
      </c>
      <c r="R491" s="185">
        <f>SUMIF('Unit Detail'!$D$8:$D$400,$B491,'Unit Detail'!$H$8:$H$400)</f>
        <v>0</v>
      </c>
      <c r="S491" s="184">
        <f t="shared" si="43"/>
        <v>0</v>
      </c>
      <c r="T491" s="159" t="str">
        <f t="shared" si="47"/>
        <v/>
      </c>
      <c r="U491" s="162">
        <f>COUNTIFS('Unit Detail'!$Z$8:$Z$400,"1",'Unit Detail'!$D$8:$D$400,'Building Detail'!$B491)</f>
        <v>0</v>
      </c>
      <c r="V491" s="163">
        <f>COUNTIFS('Unit Detail'!$Z$8:$Z$400,"3",'Unit Detail'!$D$8:$D$400,'Building Detail'!$B491)</f>
        <v>0</v>
      </c>
      <c r="W491" s="163">
        <f>COUNTIFS('Unit Detail'!$Z$8:$Z$400,"2",'Unit Detail'!$D$8:$D$400,'Building Detail'!$B491)</f>
        <v>0</v>
      </c>
      <c r="X491" s="176">
        <f t="shared" si="44"/>
        <v>0</v>
      </c>
      <c r="Y491" s="159" t="str">
        <f t="shared" si="46"/>
        <v/>
      </c>
      <c r="Z491" s="338" t="str">
        <f t="shared" si="45"/>
        <v/>
      </c>
      <c r="AB491"/>
      <c r="AC491" s="14"/>
    </row>
    <row r="492" spans="2:29" x14ac:dyDescent="0.25">
      <c r="B492" s="334"/>
      <c r="C492" s="396"/>
      <c r="D492" s="396"/>
      <c r="E492" s="396"/>
      <c r="F492" s="396"/>
      <c r="G492" s="396"/>
      <c r="H492" s="227"/>
      <c r="I492" s="227"/>
      <c r="J492" s="227"/>
      <c r="K492" s="227"/>
      <c r="L492" s="227"/>
      <c r="M492" s="230"/>
      <c r="N492" s="231"/>
      <c r="O492" s="157">
        <f>SUMIFS('Unit Detail'!$H$8:$H$400,'Unit Detail'!$D$8:$D$400,'Building Detail'!$B492,'Unit Detail'!$Z$8:$Z$400,1)</f>
        <v>0</v>
      </c>
      <c r="P492" s="125">
        <f>SUMIFS('Unit Detail'!$H$8:$H$400,'Unit Detail'!$D$8:$D$400,'Building Detail'!$B492,'Unit Detail'!$Z$8:$Z$400,3)</f>
        <v>0</v>
      </c>
      <c r="Q492" s="180">
        <f>SUMIFS('Unit Detail'!$H$8:$H$400,'Unit Detail'!$D$8:$D$400,'Building Detail'!$B492,'Unit Detail'!$Z$8:$Z$400,2)</f>
        <v>0</v>
      </c>
      <c r="R492" s="185">
        <f>SUMIF('Unit Detail'!$D$8:$D$400,$B492,'Unit Detail'!$H$8:$H$400)</f>
        <v>0</v>
      </c>
      <c r="S492" s="184">
        <f t="shared" si="43"/>
        <v>0</v>
      </c>
      <c r="T492" s="159" t="str">
        <f t="shared" si="47"/>
        <v/>
      </c>
      <c r="U492" s="162">
        <f>COUNTIFS('Unit Detail'!$Z$8:$Z$400,"1",'Unit Detail'!$D$8:$D$400,'Building Detail'!$B492)</f>
        <v>0</v>
      </c>
      <c r="V492" s="163">
        <f>COUNTIFS('Unit Detail'!$Z$8:$Z$400,"3",'Unit Detail'!$D$8:$D$400,'Building Detail'!$B492)</f>
        <v>0</v>
      </c>
      <c r="W492" s="163">
        <f>COUNTIFS('Unit Detail'!$Z$8:$Z$400,"2",'Unit Detail'!$D$8:$D$400,'Building Detail'!$B492)</f>
        <v>0</v>
      </c>
      <c r="X492" s="176">
        <f t="shared" si="44"/>
        <v>0</v>
      </c>
      <c r="Y492" s="159" t="str">
        <f t="shared" si="46"/>
        <v/>
      </c>
      <c r="Z492" s="338" t="str">
        <f t="shared" si="45"/>
        <v/>
      </c>
      <c r="AB492"/>
      <c r="AC492" s="14"/>
    </row>
    <row r="493" spans="2:29" x14ac:dyDescent="0.25">
      <c r="B493" s="334"/>
      <c r="C493" s="396"/>
      <c r="D493" s="396"/>
      <c r="E493" s="396"/>
      <c r="F493" s="396"/>
      <c r="G493" s="396"/>
      <c r="H493" s="227"/>
      <c r="I493" s="227"/>
      <c r="J493" s="227"/>
      <c r="K493" s="227"/>
      <c r="L493" s="227"/>
      <c r="M493" s="230"/>
      <c r="N493" s="231"/>
      <c r="O493" s="157">
        <f>SUMIFS('Unit Detail'!$H$8:$H$400,'Unit Detail'!$D$8:$D$400,'Building Detail'!$B493,'Unit Detail'!$Z$8:$Z$400,1)</f>
        <v>0</v>
      </c>
      <c r="P493" s="125">
        <f>SUMIFS('Unit Detail'!$H$8:$H$400,'Unit Detail'!$D$8:$D$400,'Building Detail'!$B493,'Unit Detail'!$Z$8:$Z$400,3)</f>
        <v>0</v>
      </c>
      <c r="Q493" s="180">
        <f>SUMIFS('Unit Detail'!$H$8:$H$400,'Unit Detail'!$D$8:$D$400,'Building Detail'!$B493,'Unit Detail'!$Z$8:$Z$400,2)</f>
        <v>0</v>
      </c>
      <c r="R493" s="185">
        <f>SUMIF('Unit Detail'!$D$8:$D$400,$B493,'Unit Detail'!$H$8:$H$400)</f>
        <v>0</v>
      </c>
      <c r="S493" s="184">
        <f t="shared" si="43"/>
        <v>0</v>
      </c>
      <c r="T493" s="159" t="str">
        <f t="shared" si="47"/>
        <v/>
      </c>
      <c r="U493" s="162">
        <f>COUNTIFS('Unit Detail'!$Z$8:$Z$400,"1",'Unit Detail'!$D$8:$D$400,'Building Detail'!$B493)</f>
        <v>0</v>
      </c>
      <c r="V493" s="163">
        <f>COUNTIFS('Unit Detail'!$Z$8:$Z$400,"3",'Unit Detail'!$D$8:$D$400,'Building Detail'!$B493)</f>
        <v>0</v>
      </c>
      <c r="W493" s="163">
        <f>COUNTIFS('Unit Detail'!$Z$8:$Z$400,"2",'Unit Detail'!$D$8:$D$400,'Building Detail'!$B493)</f>
        <v>0</v>
      </c>
      <c r="X493" s="176">
        <f t="shared" si="44"/>
        <v>0</v>
      </c>
      <c r="Y493" s="159" t="str">
        <f t="shared" si="46"/>
        <v/>
      </c>
      <c r="Z493" s="338" t="str">
        <f t="shared" si="45"/>
        <v/>
      </c>
      <c r="AB493"/>
      <c r="AC493" s="14"/>
    </row>
    <row r="494" spans="2:29" x14ac:dyDescent="0.25">
      <c r="B494" s="334"/>
      <c r="C494" s="396"/>
      <c r="D494" s="396"/>
      <c r="E494" s="396"/>
      <c r="F494" s="396"/>
      <c r="G494" s="396"/>
      <c r="H494" s="227"/>
      <c r="I494" s="227"/>
      <c r="J494" s="227"/>
      <c r="K494" s="227"/>
      <c r="L494" s="227"/>
      <c r="M494" s="230"/>
      <c r="N494" s="231"/>
      <c r="O494" s="157">
        <f>SUMIFS('Unit Detail'!$H$8:$H$400,'Unit Detail'!$D$8:$D$400,'Building Detail'!$B494,'Unit Detail'!$Z$8:$Z$400,1)</f>
        <v>0</v>
      </c>
      <c r="P494" s="125">
        <f>SUMIFS('Unit Detail'!$H$8:$H$400,'Unit Detail'!$D$8:$D$400,'Building Detail'!$B494,'Unit Detail'!$Z$8:$Z$400,3)</f>
        <v>0</v>
      </c>
      <c r="Q494" s="180">
        <f>SUMIFS('Unit Detail'!$H$8:$H$400,'Unit Detail'!$D$8:$D$400,'Building Detail'!$B494,'Unit Detail'!$Z$8:$Z$400,2)</f>
        <v>0</v>
      </c>
      <c r="R494" s="185">
        <f>SUMIF('Unit Detail'!$D$8:$D$400,$B494,'Unit Detail'!$H$8:$H$400)</f>
        <v>0</v>
      </c>
      <c r="S494" s="184">
        <f t="shared" si="43"/>
        <v>0</v>
      </c>
      <c r="T494" s="159" t="str">
        <f t="shared" si="47"/>
        <v/>
      </c>
      <c r="U494" s="162">
        <f>COUNTIFS('Unit Detail'!$Z$8:$Z$400,"1",'Unit Detail'!$D$8:$D$400,'Building Detail'!$B494)</f>
        <v>0</v>
      </c>
      <c r="V494" s="163">
        <f>COUNTIFS('Unit Detail'!$Z$8:$Z$400,"3",'Unit Detail'!$D$8:$D$400,'Building Detail'!$B494)</f>
        <v>0</v>
      </c>
      <c r="W494" s="163">
        <f>COUNTIFS('Unit Detail'!$Z$8:$Z$400,"2",'Unit Detail'!$D$8:$D$400,'Building Detail'!$B494)</f>
        <v>0</v>
      </c>
      <c r="X494" s="176">
        <f t="shared" si="44"/>
        <v>0</v>
      </c>
      <c r="Y494" s="159" t="str">
        <f t="shared" si="46"/>
        <v/>
      </c>
      <c r="Z494" s="338" t="str">
        <f t="shared" si="45"/>
        <v/>
      </c>
      <c r="AB494"/>
      <c r="AC494" s="14"/>
    </row>
    <row r="495" spans="2:29" x14ac:dyDescent="0.25">
      <c r="B495" s="334"/>
      <c r="C495" s="396"/>
      <c r="D495" s="396"/>
      <c r="E495" s="396"/>
      <c r="F495" s="396"/>
      <c r="G495" s="396"/>
      <c r="H495" s="227"/>
      <c r="I495" s="227"/>
      <c r="J495" s="227"/>
      <c r="K495" s="227"/>
      <c r="L495" s="227"/>
      <c r="M495" s="230"/>
      <c r="N495" s="231"/>
      <c r="O495" s="157">
        <f>SUMIFS('Unit Detail'!$H$8:$H$400,'Unit Detail'!$D$8:$D$400,'Building Detail'!$B495,'Unit Detail'!$Z$8:$Z$400,1)</f>
        <v>0</v>
      </c>
      <c r="P495" s="125">
        <f>SUMIFS('Unit Detail'!$H$8:$H$400,'Unit Detail'!$D$8:$D$400,'Building Detail'!$B495,'Unit Detail'!$Z$8:$Z$400,3)</f>
        <v>0</v>
      </c>
      <c r="Q495" s="180">
        <f>SUMIFS('Unit Detail'!$H$8:$H$400,'Unit Detail'!$D$8:$D$400,'Building Detail'!$B495,'Unit Detail'!$Z$8:$Z$400,2)</f>
        <v>0</v>
      </c>
      <c r="R495" s="185">
        <f>SUMIF('Unit Detail'!$D$8:$D$400,$B495,'Unit Detail'!$H$8:$H$400)</f>
        <v>0</v>
      </c>
      <c r="S495" s="184">
        <f t="shared" si="43"/>
        <v>0</v>
      </c>
      <c r="T495" s="159" t="str">
        <f t="shared" si="47"/>
        <v/>
      </c>
      <c r="U495" s="162">
        <f>COUNTIFS('Unit Detail'!$Z$8:$Z$400,"1",'Unit Detail'!$D$8:$D$400,'Building Detail'!$B495)</f>
        <v>0</v>
      </c>
      <c r="V495" s="163">
        <f>COUNTIFS('Unit Detail'!$Z$8:$Z$400,"3",'Unit Detail'!$D$8:$D$400,'Building Detail'!$B495)</f>
        <v>0</v>
      </c>
      <c r="W495" s="163">
        <f>COUNTIFS('Unit Detail'!$Z$8:$Z$400,"2",'Unit Detail'!$D$8:$D$400,'Building Detail'!$B495)</f>
        <v>0</v>
      </c>
      <c r="X495" s="176">
        <f t="shared" si="44"/>
        <v>0</v>
      </c>
      <c r="Y495" s="159" t="str">
        <f t="shared" si="46"/>
        <v/>
      </c>
      <c r="Z495" s="338" t="str">
        <f t="shared" si="45"/>
        <v/>
      </c>
      <c r="AB495"/>
      <c r="AC495" s="14"/>
    </row>
    <row r="496" spans="2:29" x14ac:dyDescent="0.25">
      <c r="B496" s="334"/>
      <c r="C496" s="396"/>
      <c r="D496" s="396"/>
      <c r="E496" s="396"/>
      <c r="F496" s="396"/>
      <c r="G496" s="396"/>
      <c r="H496" s="227"/>
      <c r="I496" s="227"/>
      <c r="J496" s="227"/>
      <c r="K496" s="227"/>
      <c r="L496" s="227"/>
      <c r="M496" s="230"/>
      <c r="N496" s="231"/>
      <c r="O496" s="157">
        <f>SUMIFS('Unit Detail'!$H$8:$H$400,'Unit Detail'!$D$8:$D$400,'Building Detail'!$B496,'Unit Detail'!$Z$8:$Z$400,1)</f>
        <v>0</v>
      </c>
      <c r="P496" s="125">
        <f>SUMIFS('Unit Detail'!$H$8:$H$400,'Unit Detail'!$D$8:$D$400,'Building Detail'!$B496,'Unit Detail'!$Z$8:$Z$400,3)</f>
        <v>0</v>
      </c>
      <c r="Q496" s="180">
        <f>SUMIFS('Unit Detail'!$H$8:$H$400,'Unit Detail'!$D$8:$D$400,'Building Detail'!$B496,'Unit Detail'!$Z$8:$Z$400,2)</f>
        <v>0</v>
      </c>
      <c r="R496" s="185">
        <f>SUMIF('Unit Detail'!$D$8:$D$400,$B496,'Unit Detail'!$H$8:$H$400)</f>
        <v>0</v>
      </c>
      <c r="S496" s="184">
        <f t="shared" si="43"/>
        <v>0</v>
      </c>
      <c r="T496" s="159" t="str">
        <f t="shared" si="47"/>
        <v/>
      </c>
      <c r="U496" s="162">
        <f>COUNTIFS('Unit Detail'!$Z$8:$Z$400,"1",'Unit Detail'!$D$8:$D$400,'Building Detail'!$B496)</f>
        <v>0</v>
      </c>
      <c r="V496" s="163">
        <f>COUNTIFS('Unit Detail'!$Z$8:$Z$400,"3",'Unit Detail'!$D$8:$D$400,'Building Detail'!$B496)</f>
        <v>0</v>
      </c>
      <c r="W496" s="163">
        <f>COUNTIFS('Unit Detail'!$Z$8:$Z$400,"2",'Unit Detail'!$D$8:$D$400,'Building Detail'!$B496)</f>
        <v>0</v>
      </c>
      <c r="X496" s="176">
        <f t="shared" si="44"/>
        <v>0</v>
      </c>
      <c r="Y496" s="159" t="str">
        <f t="shared" si="46"/>
        <v/>
      </c>
      <c r="Z496" s="338" t="str">
        <f t="shared" si="45"/>
        <v/>
      </c>
      <c r="AB496"/>
      <c r="AC496" s="14"/>
    </row>
    <row r="497" spans="2:29" x14ac:dyDescent="0.25">
      <c r="B497" s="334"/>
      <c r="C497" s="396"/>
      <c r="D497" s="396"/>
      <c r="E497" s="396"/>
      <c r="F497" s="396"/>
      <c r="G497" s="396"/>
      <c r="H497" s="227"/>
      <c r="I497" s="227"/>
      <c r="J497" s="227"/>
      <c r="K497" s="227"/>
      <c r="L497" s="227"/>
      <c r="M497" s="230"/>
      <c r="N497" s="231"/>
      <c r="O497" s="157">
        <f>SUMIFS('Unit Detail'!$H$8:$H$400,'Unit Detail'!$D$8:$D$400,'Building Detail'!$B497,'Unit Detail'!$Z$8:$Z$400,1)</f>
        <v>0</v>
      </c>
      <c r="P497" s="125">
        <f>SUMIFS('Unit Detail'!$H$8:$H$400,'Unit Detail'!$D$8:$D$400,'Building Detail'!$B497,'Unit Detail'!$Z$8:$Z$400,3)</f>
        <v>0</v>
      </c>
      <c r="Q497" s="180">
        <f>SUMIFS('Unit Detail'!$H$8:$H$400,'Unit Detail'!$D$8:$D$400,'Building Detail'!$B497,'Unit Detail'!$Z$8:$Z$400,2)</f>
        <v>0</v>
      </c>
      <c r="R497" s="185">
        <f>SUMIF('Unit Detail'!$D$8:$D$400,$B497,'Unit Detail'!$H$8:$H$400)</f>
        <v>0</v>
      </c>
      <c r="S497" s="184">
        <f t="shared" si="43"/>
        <v>0</v>
      </c>
      <c r="T497" s="159" t="str">
        <f t="shared" si="47"/>
        <v/>
      </c>
      <c r="U497" s="162">
        <f>COUNTIFS('Unit Detail'!$Z$8:$Z$400,"1",'Unit Detail'!$D$8:$D$400,'Building Detail'!$B497)</f>
        <v>0</v>
      </c>
      <c r="V497" s="163">
        <f>COUNTIFS('Unit Detail'!$Z$8:$Z$400,"3",'Unit Detail'!$D$8:$D$400,'Building Detail'!$B497)</f>
        <v>0</v>
      </c>
      <c r="W497" s="163">
        <f>COUNTIFS('Unit Detail'!$Z$8:$Z$400,"2",'Unit Detail'!$D$8:$D$400,'Building Detail'!$B497)</f>
        <v>0</v>
      </c>
      <c r="X497" s="176">
        <f t="shared" si="44"/>
        <v>0</v>
      </c>
      <c r="Y497" s="159" t="str">
        <f t="shared" si="46"/>
        <v/>
      </c>
      <c r="Z497" s="338" t="str">
        <f t="shared" si="45"/>
        <v/>
      </c>
      <c r="AB497"/>
      <c r="AC497" s="14"/>
    </row>
    <row r="498" spans="2:29" x14ac:dyDescent="0.25">
      <c r="B498" s="334"/>
      <c r="C498" s="396"/>
      <c r="D498" s="396"/>
      <c r="E498" s="396"/>
      <c r="F498" s="396"/>
      <c r="G498" s="396"/>
      <c r="H498" s="227"/>
      <c r="I498" s="227"/>
      <c r="J498" s="227"/>
      <c r="K498" s="227"/>
      <c r="L498" s="227"/>
      <c r="M498" s="230"/>
      <c r="N498" s="231"/>
      <c r="O498" s="157">
        <f>SUMIFS('Unit Detail'!$H$8:$H$400,'Unit Detail'!$D$8:$D$400,'Building Detail'!$B498,'Unit Detail'!$Z$8:$Z$400,1)</f>
        <v>0</v>
      </c>
      <c r="P498" s="125">
        <f>SUMIFS('Unit Detail'!$H$8:$H$400,'Unit Detail'!$D$8:$D$400,'Building Detail'!$B498,'Unit Detail'!$Z$8:$Z$400,3)</f>
        <v>0</v>
      </c>
      <c r="Q498" s="180">
        <f>SUMIFS('Unit Detail'!$H$8:$H$400,'Unit Detail'!$D$8:$D$400,'Building Detail'!$B498,'Unit Detail'!$Z$8:$Z$400,2)</f>
        <v>0</v>
      </c>
      <c r="R498" s="185">
        <f>SUMIF('Unit Detail'!$D$8:$D$400,$B498,'Unit Detail'!$H$8:$H$400)</f>
        <v>0</v>
      </c>
      <c r="S498" s="184">
        <f t="shared" si="43"/>
        <v>0</v>
      </c>
      <c r="T498" s="159" t="str">
        <f t="shared" si="47"/>
        <v/>
      </c>
      <c r="U498" s="162">
        <f>COUNTIFS('Unit Detail'!$Z$8:$Z$400,"1",'Unit Detail'!$D$8:$D$400,'Building Detail'!$B498)</f>
        <v>0</v>
      </c>
      <c r="V498" s="163">
        <f>COUNTIFS('Unit Detail'!$Z$8:$Z$400,"3",'Unit Detail'!$D$8:$D$400,'Building Detail'!$B498)</f>
        <v>0</v>
      </c>
      <c r="W498" s="163">
        <f>COUNTIFS('Unit Detail'!$Z$8:$Z$400,"2",'Unit Detail'!$D$8:$D$400,'Building Detail'!$B498)</f>
        <v>0</v>
      </c>
      <c r="X498" s="176">
        <f t="shared" si="44"/>
        <v>0</v>
      </c>
      <c r="Y498" s="159" t="str">
        <f t="shared" si="46"/>
        <v/>
      </c>
      <c r="Z498" s="338" t="str">
        <f t="shared" si="45"/>
        <v/>
      </c>
      <c r="AB498"/>
      <c r="AC498" s="14"/>
    </row>
    <row r="499" spans="2:29" x14ac:dyDescent="0.25">
      <c r="B499" s="334"/>
      <c r="C499" s="396"/>
      <c r="D499" s="396"/>
      <c r="E499" s="396"/>
      <c r="F499" s="396"/>
      <c r="G499" s="396"/>
      <c r="H499" s="227"/>
      <c r="I499" s="227"/>
      <c r="J499" s="227"/>
      <c r="K499" s="227"/>
      <c r="L499" s="227"/>
      <c r="M499" s="230"/>
      <c r="N499" s="231"/>
      <c r="O499" s="157">
        <f>SUMIFS('Unit Detail'!$H$8:$H$400,'Unit Detail'!$D$8:$D$400,'Building Detail'!$B499,'Unit Detail'!$Z$8:$Z$400,1)</f>
        <v>0</v>
      </c>
      <c r="P499" s="125">
        <f>SUMIFS('Unit Detail'!$H$8:$H$400,'Unit Detail'!$D$8:$D$400,'Building Detail'!$B499,'Unit Detail'!$Z$8:$Z$400,3)</f>
        <v>0</v>
      </c>
      <c r="Q499" s="180">
        <f>SUMIFS('Unit Detail'!$H$8:$H$400,'Unit Detail'!$D$8:$D$400,'Building Detail'!$B499,'Unit Detail'!$Z$8:$Z$400,2)</f>
        <v>0</v>
      </c>
      <c r="R499" s="185">
        <f>SUMIF('Unit Detail'!$D$8:$D$400,$B499,'Unit Detail'!$H$8:$H$400)</f>
        <v>0</v>
      </c>
      <c r="S499" s="184">
        <f t="shared" si="43"/>
        <v>0</v>
      </c>
      <c r="T499" s="159" t="str">
        <f t="shared" si="47"/>
        <v/>
      </c>
      <c r="U499" s="162">
        <f>COUNTIFS('Unit Detail'!$Z$8:$Z$400,"1",'Unit Detail'!$D$8:$D$400,'Building Detail'!$B499)</f>
        <v>0</v>
      </c>
      <c r="V499" s="163">
        <f>COUNTIFS('Unit Detail'!$Z$8:$Z$400,"3",'Unit Detail'!$D$8:$D$400,'Building Detail'!$B499)</f>
        <v>0</v>
      </c>
      <c r="W499" s="163">
        <f>COUNTIFS('Unit Detail'!$Z$8:$Z$400,"2",'Unit Detail'!$D$8:$D$400,'Building Detail'!$B499)</f>
        <v>0</v>
      </c>
      <c r="X499" s="176">
        <f t="shared" si="44"/>
        <v>0</v>
      </c>
      <c r="Y499" s="159" t="str">
        <f t="shared" si="46"/>
        <v/>
      </c>
      <c r="Z499" s="338" t="str">
        <f t="shared" si="45"/>
        <v/>
      </c>
      <c r="AB499"/>
      <c r="AC499" s="14"/>
    </row>
    <row r="500" spans="2:29" x14ac:dyDescent="0.25">
      <c r="B500" s="334"/>
      <c r="C500" s="396"/>
      <c r="D500" s="396"/>
      <c r="E500" s="396"/>
      <c r="F500" s="396"/>
      <c r="G500" s="396"/>
      <c r="H500" s="227"/>
      <c r="I500" s="227"/>
      <c r="J500" s="227"/>
      <c r="K500" s="227"/>
      <c r="L500" s="227"/>
      <c r="M500" s="230"/>
      <c r="N500" s="231"/>
      <c r="O500" s="157">
        <f>SUMIFS('Unit Detail'!$H$8:$H$400,'Unit Detail'!$D$8:$D$400,'Building Detail'!$B500,'Unit Detail'!$Z$8:$Z$400,1)</f>
        <v>0</v>
      </c>
      <c r="P500" s="125">
        <f>SUMIFS('Unit Detail'!$H$8:$H$400,'Unit Detail'!$D$8:$D$400,'Building Detail'!$B500,'Unit Detail'!$Z$8:$Z$400,3)</f>
        <v>0</v>
      </c>
      <c r="Q500" s="180">
        <f>SUMIFS('Unit Detail'!$H$8:$H$400,'Unit Detail'!$D$8:$D$400,'Building Detail'!$B500,'Unit Detail'!$Z$8:$Z$400,2)</f>
        <v>0</v>
      </c>
      <c r="R500" s="185">
        <f>SUMIF('Unit Detail'!$D$8:$D$400,$B500,'Unit Detail'!$H$8:$H$400)</f>
        <v>0</v>
      </c>
      <c r="S500" s="184">
        <f t="shared" si="43"/>
        <v>0</v>
      </c>
      <c r="T500" s="159" t="str">
        <f t="shared" si="47"/>
        <v/>
      </c>
      <c r="U500" s="162">
        <f>COUNTIFS('Unit Detail'!$Z$8:$Z$400,"1",'Unit Detail'!$D$8:$D$400,'Building Detail'!$B500)</f>
        <v>0</v>
      </c>
      <c r="V500" s="163">
        <f>COUNTIFS('Unit Detail'!$Z$8:$Z$400,"3",'Unit Detail'!$D$8:$D$400,'Building Detail'!$B500)</f>
        <v>0</v>
      </c>
      <c r="W500" s="163">
        <f>COUNTIFS('Unit Detail'!$Z$8:$Z$400,"2",'Unit Detail'!$D$8:$D$400,'Building Detail'!$B500)</f>
        <v>0</v>
      </c>
      <c r="X500" s="176">
        <f t="shared" si="44"/>
        <v>0</v>
      </c>
      <c r="Y500" s="159" t="str">
        <f t="shared" si="46"/>
        <v/>
      </c>
      <c r="Z500" s="338" t="str">
        <f t="shared" si="45"/>
        <v/>
      </c>
      <c r="AB500"/>
      <c r="AC500" s="14"/>
    </row>
    <row r="501" spans="2:29" x14ac:dyDescent="0.25">
      <c r="B501" s="334"/>
      <c r="C501" s="396"/>
      <c r="D501" s="396"/>
      <c r="E501" s="396"/>
      <c r="F501" s="396"/>
      <c r="G501" s="396"/>
      <c r="H501" s="227"/>
      <c r="I501" s="227"/>
      <c r="J501" s="227"/>
      <c r="K501" s="227"/>
      <c r="L501" s="227"/>
      <c r="M501" s="230"/>
      <c r="N501" s="231"/>
      <c r="O501" s="157">
        <f>SUMIFS('Unit Detail'!$H$8:$H$400,'Unit Detail'!$D$8:$D$400,'Building Detail'!$B501,'Unit Detail'!$Z$8:$Z$400,1)</f>
        <v>0</v>
      </c>
      <c r="P501" s="125">
        <f>SUMIFS('Unit Detail'!$H$8:$H$400,'Unit Detail'!$D$8:$D$400,'Building Detail'!$B501,'Unit Detail'!$Z$8:$Z$400,3)</f>
        <v>0</v>
      </c>
      <c r="Q501" s="180">
        <f>SUMIFS('Unit Detail'!$H$8:$H$400,'Unit Detail'!$D$8:$D$400,'Building Detail'!$B501,'Unit Detail'!$Z$8:$Z$400,2)</f>
        <v>0</v>
      </c>
      <c r="R501" s="185">
        <f>SUMIF('Unit Detail'!$D$8:$D$400,$B501,'Unit Detail'!$H$8:$H$400)</f>
        <v>0</v>
      </c>
      <c r="S501" s="184">
        <f t="shared" si="43"/>
        <v>0</v>
      </c>
      <c r="T501" s="159" t="str">
        <f t="shared" si="47"/>
        <v/>
      </c>
      <c r="U501" s="162">
        <f>COUNTIFS('Unit Detail'!$Z$8:$Z$400,"1",'Unit Detail'!$D$8:$D$400,'Building Detail'!$B501)</f>
        <v>0</v>
      </c>
      <c r="V501" s="163">
        <f>COUNTIFS('Unit Detail'!$Z$8:$Z$400,"3",'Unit Detail'!$D$8:$D$400,'Building Detail'!$B501)</f>
        <v>0</v>
      </c>
      <c r="W501" s="163">
        <f>COUNTIFS('Unit Detail'!$Z$8:$Z$400,"2",'Unit Detail'!$D$8:$D$400,'Building Detail'!$B501)</f>
        <v>0</v>
      </c>
      <c r="X501" s="176">
        <f t="shared" si="44"/>
        <v>0</v>
      </c>
      <c r="Y501" s="159" t="str">
        <f t="shared" si="46"/>
        <v/>
      </c>
      <c r="Z501" s="338" t="str">
        <f t="shared" si="45"/>
        <v/>
      </c>
      <c r="AB501"/>
      <c r="AC501" s="14"/>
    </row>
    <row r="502" spans="2:29" x14ac:dyDescent="0.25">
      <c r="B502" s="334"/>
      <c r="C502" s="396"/>
      <c r="D502" s="396"/>
      <c r="E502" s="396"/>
      <c r="F502" s="396"/>
      <c r="G502" s="396"/>
      <c r="H502" s="227"/>
      <c r="I502" s="227"/>
      <c r="J502" s="227"/>
      <c r="K502" s="227"/>
      <c r="L502" s="227"/>
      <c r="M502" s="230"/>
      <c r="N502" s="231"/>
      <c r="O502" s="157">
        <f>SUMIFS('Unit Detail'!$H$8:$H$400,'Unit Detail'!$D$8:$D$400,'Building Detail'!$B502,'Unit Detail'!$Z$8:$Z$400,1)</f>
        <v>0</v>
      </c>
      <c r="P502" s="125">
        <f>SUMIFS('Unit Detail'!$H$8:$H$400,'Unit Detail'!$D$8:$D$400,'Building Detail'!$B502,'Unit Detail'!$Z$8:$Z$400,3)</f>
        <v>0</v>
      </c>
      <c r="Q502" s="180">
        <f>SUMIFS('Unit Detail'!$H$8:$H$400,'Unit Detail'!$D$8:$D$400,'Building Detail'!$B502,'Unit Detail'!$Z$8:$Z$400,2)</f>
        <v>0</v>
      </c>
      <c r="R502" s="185">
        <f>SUMIF('Unit Detail'!$D$8:$D$400,$B502,'Unit Detail'!$H$8:$H$400)</f>
        <v>0</v>
      </c>
      <c r="S502" s="184">
        <f t="shared" si="43"/>
        <v>0</v>
      </c>
      <c r="T502" s="159" t="str">
        <f t="shared" si="47"/>
        <v/>
      </c>
      <c r="U502" s="162">
        <f>COUNTIFS('Unit Detail'!$Z$8:$Z$400,"1",'Unit Detail'!$D$8:$D$400,'Building Detail'!$B502)</f>
        <v>0</v>
      </c>
      <c r="V502" s="163">
        <f>COUNTIFS('Unit Detail'!$Z$8:$Z$400,"3",'Unit Detail'!$D$8:$D$400,'Building Detail'!$B502)</f>
        <v>0</v>
      </c>
      <c r="W502" s="163">
        <f>COUNTIFS('Unit Detail'!$Z$8:$Z$400,"2",'Unit Detail'!$D$8:$D$400,'Building Detail'!$B502)</f>
        <v>0</v>
      </c>
      <c r="X502" s="176">
        <f t="shared" si="44"/>
        <v>0</v>
      </c>
      <c r="Y502" s="159" t="str">
        <f t="shared" si="46"/>
        <v/>
      </c>
      <c r="Z502" s="338" t="str">
        <f t="shared" si="45"/>
        <v/>
      </c>
      <c r="AB502"/>
      <c r="AC502" s="14"/>
    </row>
    <row r="503" spans="2:29" x14ac:dyDescent="0.25">
      <c r="B503" s="334"/>
      <c r="C503" s="396"/>
      <c r="D503" s="396"/>
      <c r="E503" s="396"/>
      <c r="F503" s="396"/>
      <c r="G503" s="396"/>
      <c r="H503" s="227"/>
      <c r="I503" s="227"/>
      <c r="J503" s="227"/>
      <c r="K503" s="227"/>
      <c r="L503" s="227"/>
      <c r="M503" s="230"/>
      <c r="N503" s="231"/>
      <c r="O503" s="157">
        <f>SUMIFS('Unit Detail'!$H$8:$H$400,'Unit Detail'!$D$8:$D$400,'Building Detail'!$B503,'Unit Detail'!$Z$8:$Z$400,1)</f>
        <v>0</v>
      </c>
      <c r="P503" s="125">
        <f>SUMIFS('Unit Detail'!$H$8:$H$400,'Unit Detail'!$D$8:$D$400,'Building Detail'!$B503,'Unit Detail'!$Z$8:$Z$400,3)</f>
        <v>0</v>
      </c>
      <c r="Q503" s="180">
        <f>SUMIFS('Unit Detail'!$H$8:$H$400,'Unit Detail'!$D$8:$D$400,'Building Detail'!$B503,'Unit Detail'!$Z$8:$Z$400,2)</f>
        <v>0</v>
      </c>
      <c r="R503" s="185">
        <f>SUMIF('Unit Detail'!$D$8:$D$400,$B503,'Unit Detail'!$H$8:$H$400)</f>
        <v>0</v>
      </c>
      <c r="S503" s="184">
        <f t="shared" si="43"/>
        <v>0</v>
      </c>
      <c r="T503" s="159" t="str">
        <f t="shared" si="47"/>
        <v/>
      </c>
      <c r="U503" s="162">
        <f>COUNTIFS('Unit Detail'!$Z$8:$Z$400,"1",'Unit Detail'!$D$8:$D$400,'Building Detail'!$B503)</f>
        <v>0</v>
      </c>
      <c r="V503" s="163">
        <f>COUNTIFS('Unit Detail'!$Z$8:$Z$400,"3",'Unit Detail'!$D$8:$D$400,'Building Detail'!$B503)</f>
        <v>0</v>
      </c>
      <c r="W503" s="163">
        <f>COUNTIFS('Unit Detail'!$Z$8:$Z$400,"2",'Unit Detail'!$D$8:$D$400,'Building Detail'!$B503)</f>
        <v>0</v>
      </c>
      <c r="X503" s="176">
        <f t="shared" si="44"/>
        <v>0</v>
      </c>
      <c r="Y503" s="159" t="str">
        <f t="shared" si="46"/>
        <v/>
      </c>
      <c r="Z503" s="338" t="str">
        <f t="shared" si="45"/>
        <v/>
      </c>
      <c r="AB503"/>
      <c r="AC503" s="14"/>
    </row>
    <row r="504" spans="2:29" x14ac:dyDescent="0.25">
      <c r="B504" s="334"/>
      <c r="C504" s="396"/>
      <c r="D504" s="396"/>
      <c r="E504" s="396"/>
      <c r="F504" s="396"/>
      <c r="G504" s="396"/>
      <c r="H504" s="227"/>
      <c r="I504" s="227"/>
      <c r="J504" s="227"/>
      <c r="K504" s="227"/>
      <c r="L504" s="227"/>
      <c r="M504" s="230"/>
      <c r="N504" s="231"/>
      <c r="O504" s="157">
        <f>SUMIFS('Unit Detail'!$H$8:$H$400,'Unit Detail'!$D$8:$D$400,'Building Detail'!$B504,'Unit Detail'!$Z$8:$Z$400,1)</f>
        <v>0</v>
      </c>
      <c r="P504" s="125">
        <f>SUMIFS('Unit Detail'!$H$8:$H$400,'Unit Detail'!$D$8:$D$400,'Building Detail'!$B504,'Unit Detail'!$Z$8:$Z$400,3)</f>
        <v>0</v>
      </c>
      <c r="Q504" s="180">
        <f>SUMIFS('Unit Detail'!$H$8:$H$400,'Unit Detail'!$D$8:$D$400,'Building Detail'!$B504,'Unit Detail'!$Z$8:$Z$400,2)</f>
        <v>0</v>
      </c>
      <c r="R504" s="185">
        <f>SUMIF('Unit Detail'!$D$8:$D$400,$B504,'Unit Detail'!$H$8:$H$400)</f>
        <v>0</v>
      </c>
      <c r="S504" s="184">
        <f t="shared" si="43"/>
        <v>0</v>
      </c>
      <c r="T504" s="159" t="str">
        <f t="shared" si="47"/>
        <v/>
      </c>
      <c r="U504" s="162">
        <f>COUNTIFS('Unit Detail'!$Z$8:$Z$400,"1",'Unit Detail'!$D$8:$D$400,'Building Detail'!$B504)</f>
        <v>0</v>
      </c>
      <c r="V504" s="163">
        <f>COUNTIFS('Unit Detail'!$Z$8:$Z$400,"3",'Unit Detail'!$D$8:$D$400,'Building Detail'!$B504)</f>
        <v>0</v>
      </c>
      <c r="W504" s="163">
        <f>COUNTIFS('Unit Detail'!$Z$8:$Z$400,"2",'Unit Detail'!$D$8:$D$400,'Building Detail'!$B504)</f>
        <v>0</v>
      </c>
      <c r="X504" s="176">
        <f t="shared" si="44"/>
        <v>0</v>
      </c>
      <c r="Y504" s="159" t="str">
        <f t="shared" si="46"/>
        <v/>
      </c>
      <c r="Z504" s="338" t="str">
        <f t="shared" si="45"/>
        <v/>
      </c>
      <c r="AB504"/>
      <c r="AC504" s="14"/>
    </row>
    <row r="505" spans="2:29" x14ac:dyDescent="0.25">
      <c r="B505" s="334"/>
      <c r="C505" s="396"/>
      <c r="D505" s="396"/>
      <c r="E505" s="396"/>
      <c r="F505" s="396"/>
      <c r="G505" s="396"/>
      <c r="H505" s="227"/>
      <c r="I505" s="227"/>
      <c r="J505" s="227"/>
      <c r="K505" s="227"/>
      <c r="L505" s="227"/>
      <c r="M505" s="230"/>
      <c r="N505" s="231"/>
      <c r="O505" s="157">
        <f>SUMIFS('Unit Detail'!$H$8:$H$400,'Unit Detail'!$D$8:$D$400,'Building Detail'!$B505,'Unit Detail'!$Z$8:$Z$400,1)</f>
        <v>0</v>
      </c>
      <c r="P505" s="125">
        <f>SUMIFS('Unit Detail'!$H$8:$H$400,'Unit Detail'!$D$8:$D$400,'Building Detail'!$B505,'Unit Detail'!$Z$8:$Z$400,3)</f>
        <v>0</v>
      </c>
      <c r="Q505" s="180">
        <f>SUMIFS('Unit Detail'!$H$8:$H$400,'Unit Detail'!$D$8:$D$400,'Building Detail'!$B505,'Unit Detail'!$Z$8:$Z$400,2)</f>
        <v>0</v>
      </c>
      <c r="R505" s="185">
        <f>SUMIF('Unit Detail'!$D$8:$D$400,$B505,'Unit Detail'!$H$8:$H$400)</f>
        <v>0</v>
      </c>
      <c r="S505" s="184">
        <f t="shared" si="43"/>
        <v>0</v>
      </c>
      <c r="T505" s="159" t="str">
        <f t="shared" si="47"/>
        <v/>
      </c>
      <c r="U505" s="162">
        <f>COUNTIFS('Unit Detail'!$Z$8:$Z$400,"1",'Unit Detail'!$D$8:$D$400,'Building Detail'!$B505)</f>
        <v>0</v>
      </c>
      <c r="V505" s="163">
        <f>COUNTIFS('Unit Detail'!$Z$8:$Z$400,"3",'Unit Detail'!$D$8:$D$400,'Building Detail'!$B505)</f>
        <v>0</v>
      </c>
      <c r="W505" s="163">
        <f>COUNTIFS('Unit Detail'!$Z$8:$Z$400,"2",'Unit Detail'!$D$8:$D$400,'Building Detail'!$B505)</f>
        <v>0</v>
      </c>
      <c r="X505" s="176">
        <f t="shared" si="44"/>
        <v>0</v>
      </c>
      <c r="Y505" s="159" t="str">
        <f t="shared" si="46"/>
        <v/>
      </c>
      <c r="Z505" s="338" t="str">
        <f t="shared" si="45"/>
        <v/>
      </c>
      <c r="AB505"/>
      <c r="AC505" s="14"/>
    </row>
    <row r="506" spans="2:29" x14ac:dyDescent="0.25">
      <c r="B506" s="334"/>
      <c r="C506" s="396"/>
      <c r="D506" s="396"/>
      <c r="E506" s="396"/>
      <c r="F506" s="396"/>
      <c r="G506" s="396"/>
      <c r="H506" s="227"/>
      <c r="I506" s="227"/>
      <c r="J506" s="227"/>
      <c r="K506" s="227"/>
      <c r="L506" s="227"/>
      <c r="M506" s="230"/>
      <c r="N506" s="231"/>
      <c r="O506" s="157">
        <f>SUMIFS('Unit Detail'!$H$8:$H$400,'Unit Detail'!$D$8:$D$400,'Building Detail'!$B506,'Unit Detail'!$Z$8:$Z$400,1)</f>
        <v>0</v>
      </c>
      <c r="P506" s="125">
        <f>SUMIFS('Unit Detail'!$H$8:$H$400,'Unit Detail'!$D$8:$D$400,'Building Detail'!$B506,'Unit Detail'!$Z$8:$Z$400,3)</f>
        <v>0</v>
      </c>
      <c r="Q506" s="180">
        <f>SUMIFS('Unit Detail'!$H$8:$H$400,'Unit Detail'!$D$8:$D$400,'Building Detail'!$B506,'Unit Detail'!$Z$8:$Z$400,2)</f>
        <v>0</v>
      </c>
      <c r="R506" s="185">
        <f>SUMIF('Unit Detail'!$D$8:$D$400,$B506,'Unit Detail'!$H$8:$H$400)</f>
        <v>0</v>
      </c>
      <c r="S506" s="184">
        <f t="shared" si="43"/>
        <v>0</v>
      </c>
      <c r="T506" s="159" t="str">
        <f t="shared" si="47"/>
        <v/>
      </c>
      <c r="U506" s="162">
        <f>COUNTIFS('Unit Detail'!$Z$8:$Z$400,"1",'Unit Detail'!$D$8:$D$400,'Building Detail'!$B506)</f>
        <v>0</v>
      </c>
      <c r="V506" s="163">
        <f>COUNTIFS('Unit Detail'!$Z$8:$Z$400,"3",'Unit Detail'!$D$8:$D$400,'Building Detail'!$B506)</f>
        <v>0</v>
      </c>
      <c r="W506" s="163">
        <f>COUNTIFS('Unit Detail'!$Z$8:$Z$400,"2",'Unit Detail'!$D$8:$D$400,'Building Detail'!$B506)</f>
        <v>0</v>
      </c>
      <c r="X506" s="176">
        <f t="shared" si="44"/>
        <v>0</v>
      </c>
      <c r="Y506" s="159" t="str">
        <f t="shared" si="46"/>
        <v/>
      </c>
      <c r="Z506" s="338" t="str">
        <f t="shared" si="45"/>
        <v/>
      </c>
      <c r="AB506"/>
      <c r="AC506" s="14"/>
    </row>
    <row r="507" spans="2:29" x14ac:dyDescent="0.25">
      <c r="B507" s="334"/>
      <c r="C507" s="396"/>
      <c r="D507" s="396"/>
      <c r="E507" s="396"/>
      <c r="F507" s="396"/>
      <c r="G507" s="396"/>
      <c r="H507" s="227"/>
      <c r="I507" s="227"/>
      <c r="J507" s="227"/>
      <c r="K507" s="227"/>
      <c r="L507" s="227"/>
      <c r="M507" s="230"/>
      <c r="N507" s="231"/>
      <c r="O507" s="157">
        <f>SUMIFS('Unit Detail'!$H$8:$H$400,'Unit Detail'!$D$8:$D$400,'Building Detail'!$B507,'Unit Detail'!$Z$8:$Z$400,1)</f>
        <v>0</v>
      </c>
      <c r="P507" s="125">
        <f>SUMIFS('Unit Detail'!$H$8:$H$400,'Unit Detail'!$D$8:$D$400,'Building Detail'!$B507,'Unit Detail'!$Z$8:$Z$400,3)</f>
        <v>0</v>
      </c>
      <c r="Q507" s="180">
        <f>SUMIFS('Unit Detail'!$H$8:$H$400,'Unit Detail'!$D$8:$D$400,'Building Detail'!$B507,'Unit Detail'!$Z$8:$Z$400,2)</f>
        <v>0</v>
      </c>
      <c r="R507" s="185">
        <f>SUMIF('Unit Detail'!$D$8:$D$400,$B507,'Unit Detail'!$H$8:$H$400)</f>
        <v>0</v>
      </c>
      <c r="S507" s="184">
        <f t="shared" si="43"/>
        <v>0</v>
      </c>
      <c r="T507" s="159" t="str">
        <f t="shared" si="47"/>
        <v/>
      </c>
      <c r="U507" s="162">
        <f>COUNTIFS('Unit Detail'!$Z$8:$Z$400,"1",'Unit Detail'!$D$8:$D$400,'Building Detail'!$B507)</f>
        <v>0</v>
      </c>
      <c r="V507" s="163">
        <f>COUNTIFS('Unit Detail'!$Z$8:$Z$400,"3",'Unit Detail'!$D$8:$D$400,'Building Detail'!$B507)</f>
        <v>0</v>
      </c>
      <c r="W507" s="163">
        <f>COUNTIFS('Unit Detail'!$Z$8:$Z$400,"2",'Unit Detail'!$D$8:$D$400,'Building Detail'!$B507)</f>
        <v>0</v>
      </c>
      <c r="X507" s="176">
        <f t="shared" si="44"/>
        <v>0</v>
      </c>
      <c r="Y507" s="159" t="str">
        <f t="shared" si="46"/>
        <v/>
      </c>
      <c r="Z507" s="338" t="str">
        <f t="shared" si="45"/>
        <v/>
      </c>
      <c r="AB507"/>
      <c r="AC507" s="14"/>
    </row>
    <row r="508" spans="2:29" x14ac:dyDescent="0.25">
      <c r="B508" s="334"/>
      <c r="C508" s="396"/>
      <c r="D508" s="396"/>
      <c r="E508" s="396"/>
      <c r="F508" s="396"/>
      <c r="G508" s="396"/>
      <c r="H508" s="227"/>
      <c r="I508" s="227"/>
      <c r="J508" s="227"/>
      <c r="K508" s="227"/>
      <c r="L508" s="227"/>
      <c r="M508" s="230"/>
      <c r="N508" s="231"/>
      <c r="O508" s="157">
        <f>SUMIFS('Unit Detail'!$H$8:$H$400,'Unit Detail'!$D$8:$D$400,'Building Detail'!$B508,'Unit Detail'!$Z$8:$Z$400,1)</f>
        <v>0</v>
      </c>
      <c r="P508" s="125">
        <f>SUMIFS('Unit Detail'!$H$8:$H$400,'Unit Detail'!$D$8:$D$400,'Building Detail'!$B508,'Unit Detail'!$Z$8:$Z$400,3)</f>
        <v>0</v>
      </c>
      <c r="Q508" s="180">
        <f>SUMIFS('Unit Detail'!$H$8:$H$400,'Unit Detail'!$D$8:$D$400,'Building Detail'!$B508,'Unit Detail'!$Z$8:$Z$400,2)</f>
        <v>0</v>
      </c>
      <c r="R508" s="185">
        <f>SUMIF('Unit Detail'!$D$8:$D$400,$B508,'Unit Detail'!$H$8:$H$400)</f>
        <v>0</v>
      </c>
      <c r="S508" s="184">
        <f t="shared" si="43"/>
        <v>0</v>
      </c>
      <c r="T508" s="159" t="str">
        <f t="shared" si="47"/>
        <v/>
      </c>
      <c r="U508" s="162">
        <f>COUNTIFS('Unit Detail'!$Z$8:$Z$400,"1",'Unit Detail'!$D$8:$D$400,'Building Detail'!$B508)</f>
        <v>0</v>
      </c>
      <c r="V508" s="163">
        <f>COUNTIFS('Unit Detail'!$Z$8:$Z$400,"3",'Unit Detail'!$D$8:$D$400,'Building Detail'!$B508)</f>
        <v>0</v>
      </c>
      <c r="W508" s="163">
        <f>COUNTIFS('Unit Detail'!$Z$8:$Z$400,"2",'Unit Detail'!$D$8:$D$400,'Building Detail'!$B508)</f>
        <v>0</v>
      </c>
      <c r="X508" s="176">
        <f t="shared" si="44"/>
        <v>0</v>
      </c>
      <c r="Y508" s="159" t="str">
        <f t="shared" si="46"/>
        <v/>
      </c>
      <c r="Z508" s="338" t="str">
        <f t="shared" si="45"/>
        <v/>
      </c>
      <c r="AB508"/>
      <c r="AC508" s="14"/>
    </row>
    <row r="509" spans="2:29" x14ac:dyDescent="0.25">
      <c r="B509" s="334"/>
      <c r="C509" s="396"/>
      <c r="D509" s="396"/>
      <c r="E509" s="396"/>
      <c r="F509" s="396"/>
      <c r="G509" s="396"/>
      <c r="H509" s="227"/>
      <c r="I509" s="227"/>
      <c r="J509" s="227"/>
      <c r="K509" s="227"/>
      <c r="L509" s="227"/>
      <c r="M509" s="230"/>
      <c r="N509" s="231"/>
      <c r="O509" s="157">
        <f>SUMIFS('Unit Detail'!$H$8:$H$400,'Unit Detail'!$D$8:$D$400,'Building Detail'!$B509,'Unit Detail'!$Z$8:$Z$400,1)</f>
        <v>0</v>
      </c>
      <c r="P509" s="125">
        <f>SUMIFS('Unit Detail'!$H$8:$H$400,'Unit Detail'!$D$8:$D$400,'Building Detail'!$B509,'Unit Detail'!$Z$8:$Z$400,3)</f>
        <v>0</v>
      </c>
      <c r="Q509" s="180">
        <f>SUMIFS('Unit Detail'!$H$8:$H$400,'Unit Detail'!$D$8:$D$400,'Building Detail'!$B509,'Unit Detail'!$Z$8:$Z$400,2)</f>
        <v>0</v>
      </c>
      <c r="R509" s="185">
        <f>SUMIF('Unit Detail'!$D$8:$D$400,$B509,'Unit Detail'!$H$8:$H$400)</f>
        <v>0</v>
      </c>
      <c r="S509" s="184">
        <f t="shared" si="43"/>
        <v>0</v>
      </c>
      <c r="T509" s="159" t="str">
        <f t="shared" si="47"/>
        <v/>
      </c>
      <c r="U509" s="162">
        <f>COUNTIFS('Unit Detail'!$Z$8:$Z$400,"1",'Unit Detail'!$D$8:$D$400,'Building Detail'!$B509)</f>
        <v>0</v>
      </c>
      <c r="V509" s="163">
        <f>COUNTIFS('Unit Detail'!$Z$8:$Z$400,"3",'Unit Detail'!$D$8:$D$400,'Building Detail'!$B509)</f>
        <v>0</v>
      </c>
      <c r="W509" s="163">
        <f>COUNTIFS('Unit Detail'!$Z$8:$Z$400,"2",'Unit Detail'!$D$8:$D$400,'Building Detail'!$B509)</f>
        <v>0</v>
      </c>
      <c r="X509" s="176">
        <f t="shared" si="44"/>
        <v>0</v>
      </c>
      <c r="Y509" s="159" t="str">
        <f t="shared" si="46"/>
        <v/>
      </c>
      <c r="Z509" s="338" t="str">
        <f t="shared" si="45"/>
        <v/>
      </c>
      <c r="AB509"/>
      <c r="AC509" s="14"/>
    </row>
    <row r="510" spans="2:29" x14ac:dyDescent="0.25">
      <c r="B510" s="334"/>
      <c r="C510" s="396"/>
      <c r="D510" s="396"/>
      <c r="E510" s="396"/>
      <c r="F510" s="396"/>
      <c r="G510" s="396"/>
      <c r="H510" s="227"/>
      <c r="I510" s="227"/>
      <c r="J510" s="227"/>
      <c r="K510" s="227"/>
      <c r="L510" s="227"/>
      <c r="M510" s="230"/>
      <c r="N510" s="231"/>
      <c r="O510" s="157">
        <f>SUMIFS('Unit Detail'!$H$8:$H$400,'Unit Detail'!$D$8:$D$400,'Building Detail'!$B510,'Unit Detail'!$Z$8:$Z$400,1)</f>
        <v>0</v>
      </c>
      <c r="P510" s="125">
        <f>SUMIFS('Unit Detail'!$H$8:$H$400,'Unit Detail'!$D$8:$D$400,'Building Detail'!$B510,'Unit Detail'!$Z$8:$Z$400,3)</f>
        <v>0</v>
      </c>
      <c r="Q510" s="180">
        <f>SUMIFS('Unit Detail'!$H$8:$H$400,'Unit Detail'!$D$8:$D$400,'Building Detail'!$B510,'Unit Detail'!$Z$8:$Z$400,2)</f>
        <v>0</v>
      </c>
      <c r="R510" s="185">
        <f>SUMIF('Unit Detail'!$D$8:$D$400,$B510,'Unit Detail'!$H$8:$H$400)</f>
        <v>0</v>
      </c>
      <c r="S510" s="184">
        <f t="shared" si="43"/>
        <v>0</v>
      </c>
      <c r="T510" s="159" t="str">
        <f t="shared" si="47"/>
        <v/>
      </c>
      <c r="U510" s="162">
        <f>COUNTIFS('Unit Detail'!$Z$8:$Z$400,"1",'Unit Detail'!$D$8:$D$400,'Building Detail'!$B510)</f>
        <v>0</v>
      </c>
      <c r="V510" s="163">
        <f>COUNTIFS('Unit Detail'!$Z$8:$Z$400,"3",'Unit Detail'!$D$8:$D$400,'Building Detail'!$B510)</f>
        <v>0</v>
      </c>
      <c r="W510" s="163">
        <f>COUNTIFS('Unit Detail'!$Z$8:$Z$400,"2",'Unit Detail'!$D$8:$D$400,'Building Detail'!$B510)</f>
        <v>0</v>
      </c>
      <c r="X510" s="176">
        <f t="shared" si="44"/>
        <v>0</v>
      </c>
      <c r="Y510" s="159" t="str">
        <f t="shared" si="46"/>
        <v/>
      </c>
      <c r="Z510" s="338" t="str">
        <f t="shared" si="45"/>
        <v/>
      </c>
      <c r="AB510"/>
      <c r="AC510" s="14"/>
    </row>
    <row r="511" spans="2:29" x14ac:dyDescent="0.25">
      <c r="B511" s="334"/>
      <c r="C511" s="396"/>
      <c r="D511" s="396"/>
      <c r="E511" s="396"/>
      <c r="F511" s="396"/>
      <c r="G511" s="396"/>
      <c r="H511" s="227"/>
      <c r="I511" s="227"/>
      <c r="J511" s="227"/>
      <c r="K511" s="227"/>
      <c r="L511" s="227"/>
      <c r="M511" s="230"/>
      <c r="N511" s="231"/>
      <c r="O511" s="157">
        <f>SUMIFS('Unit Detail'!$H$8:$H$400,'Unit Detail'!$D$8:$D$400,'Building Detail'!$B511,'Unit Detail'!$Z$8:$Z$400,1)</f>
        <v>0</v>
      </c>
      <c r="P511" s="125">
        <f>SUMIFS('Unit Detail'!$H$8:$H$400,'Unit Detail'!$D$8:$D$400,'Building Detail'!$B511,'Unit Detail'!$Z$8:$Z$400,3)</f>
        <v>0</v>
      </c>
      <c r="Q511" s="180">
        <f>SUMIFS('Unit Detail'!$H$8:$H$400,'Unit Detail'!$D$8:$D$400,'Building Detail'!$B511,'Unit Detail'!$Z$8:$Z$400,2)</f>
        <v>0</v>
      </c>
      <c r="R511" s="185">
        <f>SUMIF('Unit Detail'!$D$8:$D$400,$B511,'Unit Detail'!$H$8:$H$400)</f>
        <v>0</v>
      </c>
      <c r="S511" s="184">
        <f t="shared" si="43"/>
        <v>0</v>
      </c>
      <c r="T511" s="159" t="str">
        <f t="shared" si="47"/>
        <v/>
      </c>
      <c r="U511" s="162">
        <f>COUNTIFS('Unit Detail'!$Z$8:$Z$400,"1",'Unit Detail'!$D$8:$D$400,'Building Detail'!$B511)</f>
        <v>0</v>
      </c>
      <c r="V511" s="163">
        <f>COUNTIFS('Unit Detail'!$Z$8:$Z$400,"3",'Unit Detail'!$D$8:$D$400,'Building Detail'!$B511)</f>
        <v>0</v>
      </c>
      <c r="W511" s="163">
        <f>COUNTIFS('Unit Detail'!$Z$8:$Z$400,"2",'Unit Detail'!$D$8:$D$400,'Building Detail'!$B511)</f>
        <v>0</v>
      </c>
      <c r="X511" s="176">
        <f t="shared" si="44"/>
        <v>0</v>
      </c>
      <c r="Y511" s="159" t="str">
        <f t="shared" si="46"/>
        <v/>
      </c>
      <c r="Z511" s="338" t="str">
        <f t="shared" si="45"/>
        <v/>
      </c>
      <c r="AB511"/>
      <c r="AC511" s="14"/>
    </row>
    <row r="512" spans="2:29" x14ac:dyDescent="0.25">
      <c r="B512" s="334"/>
      <c r="C512" s="396"/>
      <c r="D512" s="396"/>
      <c r="E512" s="396"/>
      <c r="F512" s="396"/>
      <c r="G512" s="396"/>
      <c r="H512" s="227"/>
      <c r="I512" s="227"/>
      <c r="J512" s="227"/>
      <c r="K512" s="227"/>
      <c r="L512" s="227"/>
      <c r="M512" s="230"/>
      <c r="N512" s="231"/>
      <c r="O512" s="157">
        <f>SUMIFS('Unit Detail'!$H$8:$H$400,'Unit Detail'!$D$8:$D$400,'Building Detail'!$B512,'Unit Detail'!$Z$8:$Z$400,1)</f>
        <v>0</v>
      </c>
      <c r="P512" s="125">
        <f>SUMIFS('Unit Detail'!$H$8:$H$400,'Unit Detail'!$D$8:$D$400,'Building Detail'!$B512,'Unit Detail'!$Z$8:$Z$400,3)</f>
        <v>0</v>
      </c>
      <c r="Q512" s="180">
        <f>SUMIFS('Unit Detail'!$H$8:$H$400,'Unit Detail'!$D$8:$D$400,'Building Detail'!$B512,'Unit Detail'!$Z$8:$Z$400,2)</f>
        <v>0</v>
      </c>
      <c r="R512" s="185">
        <f>SUMIF('Unit Detail'!$D$8:$D$400,$B512,'Unit Detail'!$H$8:$H$400)</f>
        <v>0</v>
      </c>
      <c r="S512" s="184">
        <f t="shared" si="43"/>
        <v>0</v>
      </c>
      <c r="T512" s="159" t="str">
        <f t="shared" si="47"/>
        <v/>
      </c>
      <c r="U512" s="162">
        <f>COUNTIFS('Unit Detail'!$Z$8:$Z$400,"1",'Unit Detail'!$D$8:$D$400,'Building Detail'!$B512)</f>
        <v>0</v>
      </c>
      <c r="V512" s="163">
        <f>COUNTIFS('Unit Detail'!$Z$8:$Z$400,"3",'Unit Detail'!$D$8:$D$400,'Building Detail'!$B512)</f>
        <v>0</v>
      </c>
      <c r="W512" s="163">
        <f>COUNTIFS('Unit Detail'!$Z$8:$Z$400,"2",'Unit Detail'!$D$8:$D$400,'Building Detail'!$B512)</f>
        <v>0</v>
      </c>
      <c r="X512" s="176">
        <f t="shared" si="44"/>
        <v>0</v>
      </c>
      <c r="Y512" s="159" t="str">
        <f t="shared" si="46"/>
        <v/>
      </c>
      <c r="Z512" s="338" t="str">
        <f t="shared" si="45"/>
        <v/>
      </c>
      <c r="AB512"/>
      <c r="AC512" s="14"/>
    </row>
    <row r="513" spans="2:29" x14ac:dyDescent="0.25">
      <c r="B513" s="334"/>
      <c r="C513" s="396"/>
      <c r="D513" s="396"/>
      <c r="E513" s="396"/>
      <c r="F513" s="396"/>
      <c r="G513" s="396"/>
      <c r="H513" s="227"/>
      <c r="I513" s="227"/>
      <c r="J513" s="227"/>
      <c r="K513" s="227"/>
      <c r="L513" s="227"/>
      <c r="M513" s="230"/>
      <c r="N513" s="231"/>
      <c r="O513" s="157">
        <f>SUMIFS('Unit Detail'!$H$8:$H$400,'Unit Detail'!$D$8:$D$400,'Building Detail'!$B513,'Unit Detail'!$Z$8:$Z$400,1)</f>
        <v>0</v>
      </c>
      <c r="P513" s="125">
        <f>SUMIFS('Unit Detail'!$H$8:$H$400,'Unit Detail'!$D$8:$D$400,'Building Detail'!$B513,'Unit Detail'!$Z$8:$Z$400,3)</f>
        <v>0</v>
      </c>
      <c r="Q513" s="180">
        <f>SUMIFS('Unit Detail'!$H$8:$H$400,'Unit Detail'!$D$8:$D$400,'Building Detail'!$B513,'Unit Detail'!$Z$8:$Z$400,2)</f>
        <v>0</v>
      </c>
      <c r="R513" s="185">
        <f>SUMIF('Unit Detail'!$D$8:$D$400,$B513,'Unit Detail'!$H$8:$H$400)</f>
        <v>0</v>
      </c>
      <c r="S513" s="184">
        <f t="shared" si="43"/>
        <v>0</v>
      </c>
      <c r="T513" s="159" t="str">
        <f t="shared" si="47"/>
        <v/>
      </c>
      <c r="U513" s="162">
        <f>COUNTIFS('Unit Detail'!$Z$8:$Z$400,"1",'Unit Detail'!$D$8:$D$400,'Building Detail'!$B513)</f>
        <v>0</v>
      </c>
      <c r="V513" s="163">
        <f>COUNTIFS('Unit Detail'!$Z$8:$Z$400,"3",'Unit Detail'!$D$8:$D$400,'Building Detail'!$B513)</f>
        <v>0</v>
      </c>
      <c r="W513" s="163">
        <f>COUNTIFS('Unit Detail'!$Z$8:$Z$400,"2",'Unit Detail'!$D$8:$D$400,'Building Detail'!$B513)</f>
        <v>0</v>
      </c>
      <c r="X513" s="176">
        <f t="shared" si="44"/>
        <v>0</v>
      </c>
      <c r="Y513" s="159" t="str">
        <f t="shared" si="46"/>
        <v/>
      </c>
      <c r="Z513" s="338" t="str">
        <f t="shared" si="45"/>
        <v/>
      </c>
      <c r="AB513"/>
      <c r="AC513" s="14"/>
    </row>
    <row r="514" spans="2:29" x14ac:dyDescent="0.25">
      <c r="B514" s="334"/>
      <c r="C514" s="396"/>
      <c r="D514" s="396"/>
      <c r="E514" s="396"/>
      <c r="F514" s="396"/>
      <c r="G514" s="396"/>
      <c r="H514" s="227"/>
      <c r="I514" s="227"/>
      <c r="J514" s="227"/>
      <c r="K514" s="227"/>
      <c r="L514" s="227"/>
      <c r="M514" s="230"/>
      <c r="N514" s="231"/>
      <c r="O514" s="157">
        <f>SUMIFS('Unit Detail'!$H$8:$H$400,'Unit Detail'!$D$8:$D$400,'Building Detail'!$B514,'Unit Detail'!$Z$8:$Z$400,1)</f>
        <v>0</v>
      </c>
      <c r="P514" s="125">
        <f>SUMIFS('Unit Detail'!$H$8:$H$400,'Unit Detail'!$D$8:$D$400,'Building Detail'!$B514,'Unit Detail'!$Z$8:$Z$400,3)</f>
        <v>0</v>
      </c>
      <c r="Q514" s="180">
        <f>SUMIFS('Unit Detail'!$H$8:$H$400,'Unit Detail'!$D$8:$D$400,'Building Detail'!$B514,'Unit Detail'!$Z$8:$Z$400,2)</f>
        <v>0</v>
      </c>
      <c r="R514" s="185">
        <f>SUMIF('Unit Detail'!$D$8:$D$400,$B514,'Unit Detail'!$H$8:$H$400)</f>
        <v>0</v>
      </c>
      <c r="S514" s="184">
        <f t="shared" si="43"/>
        <v>0</v>
      </c>
      <c r="T514" s="159" t="str">
        <f t="shared" si="47"/>
        <v/>
      </c>
      <c r="U514" s="162">
        <f>COUNTIFS('Unit Detail'!$Z$8:$Z$400,"1",'Unit Detail'!$D$8:$D$400,'Building Detail'!$B514)</f>
        <v>0</v>
      </c>
      <c r="V514" s="163">
        <f>COUNTIFS('Unit Detail'!$Z$8:$Z$400,"3",'Unit Detail'!$D$8:$D$400,'Building Detail'!$B514)</f>
        <v>0</v>
      </c>
      <c r="W514" s="163">
        <f>COUNTIFS('Unit Detail'!$Z$8:$Z$400,"2",'Unit Detail'!$D$8:$D$400,'Building Detail'!$B514)</f>
        <v>0</v>
      </c>
      <c r="X514" s="176">
        <f t="shared" si="44"/>
        <v>0</v>
      </c>
      <c r="Y514" s="159" t="str">
        <f t="shared" si="46"/>
        <v/>
      </c>
      <c r="Z514" s="338" t="str">
        <f t="shared" si="45"/>
        <v/>
      </c>
      <c r="AB514"/>
      <c r="AC514" s="14"/>
    </row>
    <row r="515" spans="2:29" x14ac:dyDescent="0.25">
      <c r="B515" s="334"/>
      <c r="C515" s="396"/>
      <c r="D515" s="396"/>
      <c r="E515" s="396"/>
      <c r="F515" s="396"/>
      <c r="G515" s="396"/>
      <c r="H515" s="227"/>
      <c r="I515" s="227"/>
      <c r="J515" s="227"/>
      <c r="K515" s="227"/>
      <c r="L515" s="227"/>
      <c r="M515" s="230"/>
      <c r="N515" s="231"/>
      <c r="O515" s="157">
        <f>SUMIFS('Unit Detail'!$H$8:$H$400,'Unit Detail'!$D$8:$D$400,'Building Detail'!$B515,'Unit Detail'!$Z$8:$Z$400,1)</f>
        <v>0</v>
      </c>
      <c r="P515" s="125">
        <f>SUMIFS('Unit Detail'!$H$8:$H$400,'Unit Detail'!$D$8:$D$400,'Building Detail'!$B515,'Unit Detail'!$Z$8:$Z$400,3)</f>
        <v>0</v>
      </c>
      <c r="Q515" s="180">
        <f>SUMIFS('Unit Detail'!$H$8:$H$400,'Unit Detail'!$D$8:$D$400,'Building Detail'!$B515,'Unit Detail'!$Z$8:$Z$400,2)</f>
        <v>0</v>
      </c>
      <c r="R515" s="185">
        <f>SUMIF('Unit Detail'!$D$8:$D$400,$B515,'Unit Detail'!$H$8:$H$400)</f>
        <v>0</v>
      </c>
      <c r="S515" s="184">
        <f t="shared" ref="S515:S578" si="48">SUM(M515,N515,R515)</f>
        <v>0</v>
      </c>
      <c r="T515" s="159" t="str">
        <f t="shared" si="47"/>
        <v/>
      </c>
      <c r="U515" s="162">
        <f>COUNTIFS('Unit Detail'!$Z$8:$Z$400,"1",'Unit Detail'!$D$8:$D$400,'Building Detail'!$B515)</f>
        <v>0</v>
      </c>
      <c r="V515" s="163">
        <f>COUNTIFS('Unit Detail'!$Z$8:$Z$400,"3",'Unit Detail'!$D$8:$D$400,'Building Detail'!$B515)</f>
        <v>0</v>
      </c>
      <c r="W515" s="163">
        <f>COUNTIFS('Unit Detail'!$Z$8:$Z$400,"2",'Unit Detail'!$D$8:$D$400,'Building Detail'!$B515)</f>
        <v>0</v>
      </c>
      <c r="X515" s="176">
        <f t="shared" ref="X515:X578" si="49">SUM(U515:W515)</f>
        <v>0</v>
      </c>
      <c r="Y515" s="159" t="str">
        <f t="shared" si="46"/>
        <v/>
      </c>
      <c r="Z515" s="338" t="str">
        <f t="shared" si="45"/>
        <v/>
      </c>
      <c r="AB515"/>
      <c r="AC515" s="14"/>
    </row>
    <row r="516" spans="2:29" x14ac:dyDescent="0.25">
      <c r="B516" s="334"/>
      <c r="C516" s="396"/>
      <c r="D516" s="396"/>
      <c r="E516" s="396"/>
      <c r="F516" s="396"/>
      <c r="G516" s="396"/>
      <c r="H516" s="227"/>
      <c r="I516" s="227"/>
      <c r="J516" s="227"/>
      <c r="K516" s="227"/>
      <c r="L516" s="227"/>
      <c r="M516" s="230"/>
      <c r="N516" s="231"/>
      <c r="O516" s="157">
        <f>SUMIFS('Unit Detail'!$H$8:$H$400,'Unit Detail'!$D$8:$D$400,'Building Detail'!$B516,'Unit Detail'!$Z$8:$Z$400,1)</f>
        <v>0</v>
      </c>
      <c r="P516" s="125">
        <f>SUMIFS('Unit Detail'!$H$8:$H$400,'Unit Detail'!$D$8:$D$400,'Building Detail'!$B516,'Unit Detail'!$Z$8:$Z$400,3)</f>
        <v>0</v>
      </c>
      <c r="Q516" s="180">
        <f>SUMIFS('Unit Detail'!$H$8:$H$400,'Unit Detail'!$D$8:$D$400,'Building Detail'!$B516,'Unit Detail'!$Z$8:$Z$400,2)</f>
        <v>0</v>
      </c>
      <c r="R516" s="185">
        <f>SUMIF('Unit Detail'!$D$8:$D$400,$B516,'Unit Detail'!$H$8:$H$400)</f>
        <v>0</v>
      </c>
      <c r="S516" s="184">
        <f t="shared" si="48"/>
        <v>0</v>
      </c>
      <c r="T516" s="159" t="str">
        <f t="shared" si="47"/>
        <v/>
      </c>
      <c r="U516" s="162">
        <f>COUNTIFS('Unit Detail'!$Z$8:$Z$400,"1",'Unit Detail'!$D$8:$D$400,'Building Detail'!$B516)</f>
        <v>0</v>
      </c>
      <c r="V516" s="163">
        <f>COUNTIFS('Unit Detail'!$Z$8:$Z$400,"3",'Unit Detail'!$D$8:$D$400,'Building Detail'!$B516)</f>
        <v>0</v>
      </c>
      <c r="W516" s="163">
        <f>COUNTIFS('Unit Detail'!$Z$8:$Z$400,"2",'Unit Detail'!$D$8:$D$400,'Building Detail'!$B516)</f>
        <v>0</v>
      </c>
      <c r="X516" s="176">
        <f t="shared" si="49"/>
        <v>0</v>
      </c>
      <c r="Y516" s="159" t="str">
        <f t="shared" si="46"/>
        <v/>
      </c>
      <c r="Z516" s="338" t="str">
        <f t="shared" si="45"/>
        <v/>
      </c>
      <c r="AB516"/>
      <c r="AC516" s="14"/>
    </row>
    <row r="517" spans="2:29" x14ac:dyDescent="0.25">
      <c r="B517" s="334"/>
      <c r="C517" s="396"/>
      <c r="D517" s="396"/>
      <c r="E517" s="396"/>
      <c r="F517" s="396"/>
      <c r="G517" s="396"/>
      <c r="H517" s="227"/>
      <c r="I517" s="227"/>
      <c r="J517" s="227"/>
      <c r="K517" s="227"/>
      <c r="L517" s="227"/>
      <c r="M517" s="230"/>
      <c r="N517" s="231"/>
      <c r="O517" s="157">
        <f>SUMIFS('Unit Detail'!$H$8:$H$400,'Unit Detail'!$D$8:$D$400,'Building Detail'!$B517,'Unit Detail'!$Z$8:$Z$400,1)</f>
        <v>0</v>
      </c>
      <c r="P517" s="125">
        <f>SUMIFS('Unit Detail'!$H$8:$H$400,'Unit Detail'!$D$8:$D$400,'Building Detail'!$B517,'Unit Detail'!$Z$8:$Z$400,3)</f>
        <v>0</v>
      </c>
      <c r="Q517" s="180">
        <f>SUMIFS('Unit Detail'!$H$8:$H$400,'Unit Detail'!$D$8:$D$400,'Building Detail'!$B517,'Unit Detail'!$Z$8:$Z$400,2)</f>
        <v>0</v>
      </c>
      <c r="R517" s="185">
        <f>SUMIF('Unit Detail'!$D$8:$D$400,$B517,'Unit Detail'!$H$8:$H$400)</f>
        <v>0</v>
      </c>
      <c r="S517" s="184">
        <f t="shared" si="48"/>
        <v>0</v>
      </c>
      <c r="T517" s="159" t="str">
        <f t="shared" si="47"/>
        <v/>
      </c>
      <c r="U517" s="162">
        <f>COUNTIFS('Unit Detail'!$Z$8:$Z$400,"1",'Unit Detail'!$D$8:$D$400,'Building Detail'!$B517)</f>
        <v>0</v>
      </c>
      <c r="V517" s="163">
        <f>COUNTIFS('Unit Detail'!$Z$8:$Z$400,"3",'Unit Detail'!$D$8:$D$400,'Building Detail'!$B517)</f>
        <v>0</v>
      </c>
      <c r="W517" s="163">
        <f>COUNTIFS('Unit Detail'!$Z$8:$Z$400,"2",'Unit Detail'!$D$8:$D$400,'Building Detail'!$B517)</f>
        <v>0</v>
      </c>
      <c r="X517" s="176">
        <f t="shared" si="49"/>
        <v>0</v>
      </c>
      <c r="Y517" s="159" t="str">
        <f t="shared" si="46"/>
        <v/>
      </c>
      <c r="Z517" s="338" t="str">
        <f t="shared" si="45"/>
        <v/>
      </c>
      <c r="AB517"/>
      <c r="AC517" s="14"/>
    </row>
    <row r="518" spans="2:29" x14ac:dyDescent="0.25">
      <c r="B518" s="334"/>
      <c r="C518" s="396"/>
      <c r="D518" s="396"/>
      <c r="E518" s="396"/>
      <c r="F518" s="396"/>
      <c r="G518" s="396"/>
      <c r="H518" s="227"/>
      <c r="I518" s="227"/>
      <c r="J518" s="227"/>
      <c r="K518" s="227"/>
      <c r="L518" s="227"/>
      <c r="M518" s="230"/>
      <c r="N518" s="231"/>
      <c r="O518" s="157">
        <f>SUMIFS('Unit Detail'!$H$8:$H$400,'Unit Detail'!$D$8:$D$400,'Building Detail'!$B518,'Unit Detail'!$Z$8:$Z$400,1)</f>
        <v>0</v>
      </c>
      <c r="P518" s="125">
        <f>SUMIFS('Unit Detail'!$H$8:$H$400,'Unit Detail'!$D$8:$D$400,'Building Detail'!$B518,'Unit Detail'!$Z$8:$Z$400,3)</f>
        <v>0</v>
      </c>
      <c r="Q518" s="180">
        <f>SUMIFS('Unit Detail'!$H$8:$H$400,'Unit Detail'!$D$8:$D$400,'Building Detail'!$B518,'Unit Detail'!$Z$8:$Z$400,2)</f>
        <v>0</v>
      </c>
      <c r="R518" s="185">
        <f>SUMIF('Unit Detail'!$D$8:$D$400,$B518,'Unit Detail'!$H$8:$H$400)</f>
        <v>0</v>
      </c>
      <c r="S518" s="184">
        <f t="shared" si="48"/>
        <v>0</v>
      </c>
      <c r="T518" s="159" t="str">
        <f t="shared" si="47"/>
        <v/>
      </c>
      <c r="U518" s="162">
        <f>COUNTIFS('Unit Detail'!$Z$8:$Z$400,"1",'Unit Detail'!$D$8:$D$400,'Building Detail'!$B518)</f>
        <v>0</v>
      </c>
      <c r="V518" s="163">
        <f>COUNTIFS('Unit Detail'!$Z$8:$Z$400,"3",'Unit Detail'!$D$8:$D$400,'Building Detail'!$B518)</f>
        <v>0</v>
      </c>
      <c r="W518" s="163">
        <f>COUNTIFS('Unit Detail'!$Z$8:$Z$400,"2",'Unit Detail'!$D$8:$D$400,'Building Detail'!$B518)</f>
        <v>0</v>
      </c>
      <c r="X518" s="176">
        <f t="shared" si="49"/>
        <v>0</v>
      </c>
      <c r="Y518" s="159" t="str">
        <f t="shared" si="46"/>
        <v/>
      </c>
      <c r="Z518" s="338" t="str">
        <f t="shared" si="45"/>
        <v/>
      </c>
      <c r="AB518"/>
      <c r="AC518" s="14"/>
    </row>
    <row r="519" spans="2:29" x14ac:dyDescent="0.25">
      <c r="B519" s="334"/>
      <c r="C519" s="396"/>
      <c r="D519" s="396"/>
      <c r="E519" s="396"/>
      <c r="F519" s="396"/>
      <c r="G519" s="396"/>
      <c r="H519" s="227"/>
      <c r="I519" s="227"/>
      <c r="J519" s="227"/>
      <c r="K519" s="227"/>
      <c r="L519" s="227"/>
      <c r="M519" s="230"/>
      <c r="N519" s="231"/>
      <c r="O519" s="157">
        <f>SUMIFS('Unit Detail'!$H$8:$H$400,'Unit Detail'!$D$8:$D$400,'Building Detail'!$B519,'Unit Detail'!$Z$8:$Z$400,1)</f>
        <v>0</v>
      </c>
      <c r="P519" s="125">
        <f>SUMIFS('Unit Detail'!$H$8:$H$400,'Unit Detail'!$D$8:$D$400,'Building Detail'!$B519,'Unit Detail'!$Z$8:$Z$400,3)</f>
        <v>0</v>
      </c>
      <c r="Q519" s="180">
        <f>SUMIFS('Unit Detail'!$H$8:$H$400,'Unit Detail'!$D$8:$D$400,'Building Detail'!$B519,'Unit Detail'!$Z$8:$Z$400,2)</f>
        <v>0</v>
      </c>
      <c r="R519" s="185">
        <f>SUMIF('Unit Detail'!$D$8:$D$400,$B519,'Unit Detail'!$H$8:$H$400)</f>
        <v>0</v>
      </c>
      <c r="S519" s="184">
        <f t="shared" si="48"/>
        <v>0</v>
      </c>
      <c r="T519" s="159" t="str">
        <f t="shared" si="47"/>
        <v/>
      </c>
      <c r="U519" s="162">
        <f>COUNTIFS('Unit Detail'!$Z$8:$Z$400,"1",'Unit Detail'!$D$8:$D$400,'Building Detail'!$B519)</f>
        <v>0</v>
      </c>
      <c r="V519" s="163">
        <f>COUNTIFS('Unit Detail'!$Z$8:$Z$400,"3",'Unit Detail'!$D$8:$D$400,'Building Detail'!$B519)</f>
        <v>0</v>
      </c>
      <c r="W519" s="163">
        <f>COUNTIFS('Unit Detail'!$Z$8:$Z$400,"2",'Unit Detail'!$D$8:$D$400,'Building Detail'!$B519)</f>
        <v>0</v>
      </c>
      <c r="X519" s="176">
        <f t="shared" si="49"/>
        <v>0</v>
      </c>
      <c r="Y519" s="159" t="str">
        <f t="shared" si="46"/>
        <v/>
      </c>
      <c r="Z519" s="338" t="str">
        <f t="shared" si="45"/>
        <v/>
      </c>
      <c r="AB519"/>
      <c r="AC519" s="14"/>
    </row>
    <row r="520" spans="2:29" x14ac:dyDescent="0.25">
      <c r="B520" s="334"/>
      <c r="C520" s="396"/>
      <c r="D520" s="396"/>
      <c r="E520" s="396"/>
      <c r="F520" s="396"/>
      <c r="G520" s="396"/>
      <c r="H520" s="227"/>
      <c r="I520" s="227"/>
      <c r="J520" s="227"/>
      <c r="K520" s="227"/>
      <c r="L520" s="227"/>
      <c r="M520" s="230"/>
      <c r="N520" s="231"/>
      <c r="O520" s="157">
        <f>SUMIFS('Unit Detail'!$H$8:$H$400,'Unit Detail'!$D$8:$D$400,'Building Detail'!$B520,'Unit Detail'!$Z$8:$Z$400,1)</f>
        <v>0</v>
      </c>
      <c r="P520" s="125">
        <f>SUMIFS('Unit Detail'!$H$8:$H$400,'Unit Detail'!$D$8:$D$400,'Building Detail'!$B520,'Unit Detail'!$Z$8:$Z$400,3)</f>
        <v>0</v>
      </c>
      <c r="Q520" s="180">
        <f>SUMIFS('Unit Detail'!$H$8:$H$400,'Unit Detail'!$D$8:$D$400,'Building Detail'!$B520,'Unit Detail'!$Z$8:$Z$400,2)</f>
        <v>0</v>
      </c>
      <c r="R520" s="185">
        <f>SUMIF('Unit Detail'!$D$8:$D$400,$B520,'Unit Detail'!$H$8:$H$400)</f>
        <v>0</v>
      </c>
      <c r="S520" s="184">
        <f t="shared" si="48"/>
        <v>0</v>
      </c>
      <c r="T520" s="159" t="str">
        <f t="shared" si="47"/>
        <v/>
      </c>
      <c r="U520" s="162">
        <f>COUNTIFS('Unit Detail'!$Z$8:$Z$400,"1",'Unit Detail'!$D$8:$D$400,'Building Detail'!$B520)</f>
        <v>0</v>
      </c>
      <c r="V520" s="163">
        <f>COUNTIFS('Unit Detail'!$Z$8:$Z$400,"3",'Unit Detail'!$D$8:$D$400,'Building Detail'!$B520)</f>
        <v>0</v>
      </c>
      <c r="W520" s="163">
        <f>COUNTIFS('Unit Detail'!$Z$8:$Z$400,"2",'Unit Detail'!$D$8:$D$400,'Building Detail'!$B520)</f>
        <v>0</v>
      </c>
      <c r="X520" s="176">
        <f t="shared" si="49"/>
        <v>0</v>
      </c>
      <c r="Y520" s="159" t="str">
        <f t="shared" si="46"/>
        <v/>
      </c>
      <c r="Z520" s="338" t="str">
        <f t="shared" si="45"/>
        <v/>
      </c>
      <c r="AB520"/>
      <c r="AC520" s="14"/>
    </row>
    <row r="521" spans="2:29" x14ac:dyDescent="0.25">
      <c r="B521" s="334"/>
      <c r="C521" s="396"/>
      <c r="D521" s="396"/>
      <c r="E521" s="396"/>
      <c r="F521" s="396"/>
      <c r="G521" s="396"/>
      <c r="H521" s="227"/>
      <c r="I521" s="227"/>
      <c r="J521" s="227"/>
      <c r="K521" s="227"/>
      <c r="L521" s="227"/>
      <c r="M521" s="230"/>
      <c r="N521" s="231"/>
      <c r="O521" s="157">
        <f>SUMIFS('Unit Detail'!$H$8:$H$400,'Unit Detail'!$D$8:$D$400,'Building Detail'!$B521,'Unit Detail'!$Z$8:$Z$400,1)</f>
        <v>0</v>
      </c>
      <c r="P521" s="125">
        <f>SUMIFS('Unit Detail'!$H$8:$H$400,'Unit Detail'!$D$8:$D$400,'Building Detail'!$B521,'Unit Detail'!$Z$8:$Z$400,3)</f>
        <v>0</v>
      </c>
      <c r="Q521" s="180">
        <f>SUMIFS('Unit Detail'!$H$8:$H$400,'Unit Detail'!$D$8:$D$400,'Building Detail'!$B521,'Unit Detail'!$Z$8:$Z$400,2)</f>
        <v>0</v>
      </c>
      <c r="R521" s="185">
        <f>SUMIF('Unit Detail'!$D$8:$D$400,$B521,'Unit Detail'!$H$8:$H$400)</f>
        <v>0</v>
      </c>
      <c r="S521" s="184">
        <f t="shared" si="48"/>
        <v>0</v>
      </c>
      <c r="T521" s="159" t="str">
        <f t="shared" si="47"/>
        <v/>
      </c>
      <c r="U521" s="162">
        <f>COUNTIFS('Unit Detail'!$Z$8:$Z$400,"1",'Unit Detail'!$D$8:$D$400,'Building Detail'!$B521)</f>
        <v>0</v>
      </c>
      <c r="V521" s="163">
        <f>COUNTIFS('Unit Detail'!$Z$8:$Z$400,"3",'Unit Detail'!$D$8:$D$400,'Building Detail'!$B521)</f>
        <v>0</v>
      </c>
      <c r="W521" s="163">
        <f>COUNTIFS('Unit Detail'!$Z$8:$Z$400,"2",'Unit Detail'!$D$8:$D$400,'Building Detail'!$B521)</f>
        <v>0</v>
      </c>
      <c r="X521" s="176">
        <f t="shared" si="49"/>
        <v>0</v>
      </c>
      <c r="Y521" s="159" t="str">
        <f t="shared" si="46"/>
        <v/>
      </c>
      <c r="Z521" s="338" t="str">
        <f t="shared" si="45"/>
        <v/>
      </c>
      <c r="AB521"/>
      <c r="AC521" s="14"/>
    </row>
    <row r="522" spans="2:29" x14ac:dyDescent="0.25">
      <c r="B522" s="334"/>
      <c r="C522" s="396"/>
      <c r="D522" s="396"/>
      <c r="E522" s="396"/>
      <c r="F522" s="396"/>
      <c r="G522" s="396"/>
      <c r="H522" s="227"/>
      <c r="I522" s="227"/>
      <c r="J522" s="227"/>
      <c r="K522" s="227"/>
      <c r="L522" s="227"/>
      <c r="M522" s="230"/>
      <c r="N522" s="231"/>
      <c r="O522" s="157">
        <f>SUMIFS('Unit Detail'!$H$8:$H$400,'Unit Detail'!$D$8:$D$400,'Building Detail'!$B522,'Unit Detail'!$Z$8:$Z$400,1)</f>
        <v>0</v>
      </c>
      <c r="P522" s="125">
        <f>SUMIFS('Unit Detail'!$H$8:$H$400,'Unit Detail'!$D$8:$D$400,'Building Detail'!$B522,'Unit Detail'!$Z$8:$Z$400,3)</f>
        <v>0</v>
      </c>
      <c r="Q522" s="180">
        <f>SUMIFS('Unit Detail'!$H$8:$H$400,'Unit Detail'!$D$8:$D$400,'Building Detail'!$B522,'Unit Detail'!$Z$8:$Z$400,2)</f>
        <v>0</v>
      </c>
      <c r="R522" s="185">
        <f>SUMIF('Unit Detail'!$D$8:$D$400,$B522,'Unit Detail'!$H$8:$H$400)</f>
        <v>0</v>
      </c>
      <c r="S522" s="184">
        <f t="shared" si="48"/>
        <v>0</v>
      </c>
      <c r="T522" s="159" t="str">
        <f t="shared" si="47"/>
        <v/>
      </c>
      <c r="U522" s="162">
        <f>COUNTIFS('Unit Detail'!$Z$8:$Z$400,"1",'Unit Detail'!$D$8:$D$400,'Building Detail'!$B522)</f>
        <v>0</v>
      </c>
      <c r="V522" s="163">
        <f>COUNTIFS('Unit Detail'!$Z$8:$Z$400,"3",'Unit Detail'!$D$8:$D$400,'Building Detail'!$B522)</f>
        <v>0</v>
      </c>
      <c r="W522" s="163">
        <f>COUNTIFS('Unit Detail'!$Z$8:$Z$400,"2",'Unit Detail'!$D$8:$D$400,'Building Detail'!$B522)</f>
        <v>0</v>
      </c>
      <c r="X522" s="176">
        <f t="shared" si="49"/>
        <v>0</v>
      </c>
      <c r="Y522" s="159" t="str">
        <f t="shared" si="46"/>
        <v/>
      </c>
      <c r="Z522" s="338" t="str">
        <f t="shared" si="45"/>
        <v/>
      </c>
      <c r="AB522"/>
      <c r="AC522" s="14"/>
    </row>
    <row r="523" spans="2:29" x14ac:dyDescent="0.25">
      <c r="B523" s="334"/>
      <c r="C523" s="396"/>
      <c r="D523" s="396"/>
      <c r="E523" s="396"/>
      <c r="F523" s="396"/>
      <c r="G523" s="396"/>
      <c r="H523" s="227"/>
      <c r="I523" s="227"/>
      <c r="J523" s="227"/>
      <c r="K523" s="227"/>
      <c r="L523" s="227"/>
      <c r="M523" s="230"/>
      <c r="N523" s="231"/>
      <c r="O523" s="157">
        <f>SUMIFS('Unit Detail'!$H$8:$H$400,'Unit Detail'!$D$8:$D$400,'Building Detail'!$B523,'Unit Detail'!$Z$8:$Z$400,1)</f>
        <v>0</v>
      </c>
      <c r="P523" s="125">
        <f>SUMIFS('Unit Detail'!$H$8:$H$400,'Unit Detail'!$D$8:$D$400,'Building Detail'!$B523,'Unit Detail'!$Z$8:$Z$400,3)</f>
        <v>0</v>
      </c>
      <c r="Q523" s="180">
        <f>SUMIFS('Unit Detail'!$H$8:$H$400,'Unit Detail'!$D$8:$D$400,'Building Detail'!$B523,'Unit Detail'!$Z$8:$Z$400,2)</f>
        <v>0</v>
      </c>
      <c r="R523" s="185">
        <f>SUMIF('Unit Detail'!$D$8:$D$400,$B523,'Unit Detail'!$H$8:$H$400)</f>
        <v>0</v>
      </c>
      <c r="S523" s="184">
        <f t="shared" si="48"/>
        <v>0</v>
      </c>
      <c r="T523" s="159" t="str">
        <f t="shared" si="47"/>
        <v/>
      </c>
      <c r="U523" s="162">
        <f>COUNTIFS('Unit Detail'!$Z$8:$Z$400,"1",'Unit Detail'!$D$8:$D$400,'Building Detail'!$B523)</f>
        <v>0</v>
      </c>
      <c r="V523" s="163">
        <f>COUNTIFS('Unit Detail'!$Z$8:$Z$400,"3",'Unit Detail'!$D$8:$D$400,'Building Detail'!$B523)</f>
        <v>0</v>
      </c>
      <c r="W523" s="163">
        <f>COUNTIFS('Unit Detail'!$Z$8:$Z$400,"2",'Unit Detail'!$D$8:$D$400,'Building Detail'!$B523)</f>
        <v>0</v>
      </c>
      <c r="X523" s="176">
        <f t="shared" si="49"/>
        <v>0</v>
      </c>
      <c r="Y523" s="159" t="str">
        <f t="shared" si="46"/>
        <v/>
      </c>
      <c r="Z523" s="338" t="str">
        <f t="shared" si="45"/>
        <v/>
      </c>
      <c r="AB523"/>
      <c r="AC523" s="14"/>
    </row>
    <row r="524" spans="2:29" x14ac:dyDescent="0.25">
      <c r="B524" s="334"/>
      <c r="C524" s="396"/>
      <c r="D524" s="396"/>
      <c r="E524" s="396"/>
      <c r="F524" s="396"/>
      <c r="G524" s="396"/>
      <c r="H524" s="227"/>
      <c r="I524" s="227"/>
      <c r="J524" s="227"/>
      <c r="K524" s="227"/>
      <c r="L524" s="227"/>
      <c r="M524" s="230"/>
      <c r="N524" s="231"/>
      <c r="O524" s="157">
        <f>SUMIFS('Unit Detail'!$H$8:$H$400,'Unit Detail'!$D$8:$D$400,'Building Detail'!$B524,'Unit Detail'!$Z$8:$Z$400,1)</f>
        <v>0</v>
      </c>
      <c r="P524" s="125">
        <f>SUMIFS('Unit Detail'!$H$8:$H$400,'Unit Detail'!$D$8:$D$400,'Building Detail'!$B524,'Unit Detail'!$Z$8:$Z$400,3)</f>
        <v>0</v>
      </c>
      <c r="Q524" s="180">
        <f>SUMIFS('Unit Detail'!$H$8:$H$400,'Unit Detail'!$D$8:$D$400,'Building Detail'!$B524,'Unit Detail'!$Z$8:$Z$400,2)</f>
        <v>0</v>
      </c>
      <c r="R524" s="185">
        <f>SUMIF('Unit Detail'!$D$8:$D$400,$B524,'Unit Detail'!$H$8:$H$400)</f>
        <v>0</v>
      </c>
      <c r="S524" s="184">
        <f t="shared" si="48"/>
        <v>0</v>
      </c>
      <c r="T524" s="159" t="str">
        <f t="shared" si="47"/>
        <v/>
      </c>
      <c r="U524" s="162">
        <f>COUNTIFS('Unit Detail'!$Z$8:$Z$400,"1",'Unit Detail'!$D$8:$D$400,'Building Detail'!$B524)</f>
        <v>0</v>
      </c>
      <c r="V524" s="163">
        <f>COUNTIFS('Unit Detail'!$Z$8:$Z$400,"3",'Unit Detail'!$D$8:$D$400,'Building Detail'!$B524)</f>
        <v>0</v>
      </c>
      <c r="W524" s="163">
        <f>COUNTIFS('Unit Detail'!$Z$8:$Z$400,"2",'Unit Detail'!$D$8:$D$400,'Building Detail'!$B524)</f>
        <v>0</v>
      </c>
      <c r="X524" s="176">
        <f t="shared" si="49"/>
        <v>0</v>
      </c>
      <c r="Y524" s="159" t="str">
        <f t="shared" si="46"/>
        <v/>
      </c>
      <c r="Z524" s="338" t="str">
        <f t="shared" si="45"/>
        <v/>
      </c>
      <c r="AB524"/>
      <c r="AC524" s="14"/>
    </row>
    <row r="525" spans="2:29" x14ac:dyDescent="0.25">
      <c r="B525" s="334"/>
      <c r="C525" s="396"/>
      <c r="D525" s="396"/>
      <c r="E525" s="396"/>
      <c r="F525" s="396"/>
      <c r="G525" s="396"/>
      <c r="H525" s="227"/>
      <c r="I525" s="227"/>
      <c r="J525" s="227"/>
      <c r="K525" s="227"/>
      <c r="L525" s="227"/>
      <c r="M525" s="230"/>
      <c r="N525" s="231"/>
      <c r="O525" s="157">
        <f>SUMIFS('Unit Detail'!$H$8:$H$400,'Unit Detail'!$D$8:$D$400,'Building Detail'!$B525,'Unit Detail'!$Z$8:$Z$400,1)</f>
        <v>0</v>
      </c>
      <c r="P525" s="125">
        <f>SUMIFS('Unit Detail'!$H$8:$H$400,'Unit Detail'!$D$8:$D$400,'Building Detail'!$B525,'Unit Detail'!$Z$8:$Z$400,3)</f>
        <v>0</v>
      </c>
      <c r="Q525" s="180">
        <f>SUMIFS('Unit Detail'!$H$8:$H$400,'Unit Detail'!$D$8:$D$400,'Building Detail'!$B525,'Unit Detail'!$Z$8:$Z$400,2)</f>
        <v>0</v>
      </c>
      <c r="R525" s="185">
        <f>SUMIF('Unit Detail'!$D$8:$D$400,$B525,'Unit Detail'!$H$8:$H$400)</f>
        <v>0</v>
      </c>
      <c r="S525" s="184">
        <f t="shared" si="48"/>
        <v>0</v>
      </c>
      <c r="T525" s="159" t="str">
        <f t="shared" si="47"/>
        <v/>
      </c>
      <c r="U525" s="162">
        <f>COUNTIFS('Unit Detail'!$Z$8:$Z$400,"1",'Unit Detail'!$D$8:$D$400,'Building Detail'!$B525)</f>
        <v>0</v>
      </c>
      <c r="V525" s="163">
        <f>COUNTIFS('Unit Detail'!$Z$8:$Z$400,"3",'Unit Detail'!$D$8:$D$400,'Building Detail'!$B525)</f>
        <v>0</v>
      </c>
      <c r="W525" s="163">
        <f>COUNTIFS('Unit Detail'!$Z$8:$Z$400,"2",'Unit Detail'!$D$8:$D$400,'Building Detail'!$B525)</f>
        <v>0</v>
      </c>
      <c r="X525" s="176">
        <f t="shared" si="49"/>
        <v>0</v>
      </c>
      <c r="Y525" s="159" t="str">
        <f t="shared" si="46"/>
        <v/>
      </c>
      <c r="Z525" s="338" t="str">
        <f t="shared" si="45"/>
        <v/>
      </c>
      <c r="AB525"/>
      <c r="AC525" s="14"/>
    </row>
    <row r="526" spans="2:29" x14ac:dyDescent="0.25">
      <c r="B526" s="334"/>
      <c r="C526" s="396"/>
      <c r="D526" s="396"/>
      <c r="E526" s="396"/>
      <c r="F526" s="396"/>
      <c r="G526" s="396"/>
      <c r="H526" s="227"/>
      <c r="I526" s="227"/>
      <c r="J526" s="227"/>
      <c r="K526" s="227"/>
      <c r="L526" s="227"/>
      <c r="M526" s="230"/>
      <c r="N526" s="231"/>
      <c r="O526" s="157">
        <f>SUMIFS('Unit Detail'!$H$8:$H$400,'Unit Detail'!$D$8:$D$400,'Building Detail'!$B526,'Unit Detail'!$Z$8:$Z$400,1)</f>
        <v>0</v>
      </c>
      <c r="P526" s="125">
        <f>SUMIFS('Unit Detail'!$H$8:$H$400,'Unit Detail'!$D$8:$D$400,'Building Detail'!$B526,'Unit Detail'!$Z$8:$Z$400,3)</f>
        <v>0</v>
      </c>
      <c r="Q526" s="180">
        <f>SUMIFS('Unit Detail'!$H$8:$H$400,'Unit Detail'!$D$8:$D$400,'Building Detail'!$B526,'Unit Detail'!$Z$8:$Z$400,2)</f>
        <v>0</v>
      </c>
      <c r="R526" s="185">
        <f>SUMIF('Unit Detail'!$D$8:$D$400,$B526,'Unit Detail'!$H$8:$H$400)</f>
        <v>0</v>
      </c>
      <c r="S526" s="184">
        <f t="shared" si="48"/>
        <v>0</v>
      </c>
      <c r="T526" s="159" t="str">
        <f t="shared" si="47"/>
        <v/>
      </c>
      <c r="U526" s="162">
        <f>COUNTIFS('Unit Detail'!$Z$8:$Z$400,"1",'Unit Detail'!$D$8:$D$400,'Building Detail'!$B526)</f>
        <v>0</v>
      </c>
      <c r="V526" s="163">
        <f>COUNTIFS('Unit Detail'!$Z$8:$Z$400,"3",'Unit Detail'!$D$8:$D$400,'Building Detail'!$B526)</f>
        <v>0</v>
      </c>
      <c r="W526" s="163">
        <f>COUNTIFS('Unit Detail'!$Z$8:$Z$400,"2",'Unit Detail'!$D$8:$D$400,'Building Detail'!$B526)</f>
        <v>0</v>
      </c>
      <c r="X526" s="176">
        <f t="shared" si="49"/>
        <v>0</v>
      </c>
      <c r="Y526" s="159" t="str">
        <f t="shared" si="46"/>
        <v/>
      </c>
      <c r="Z526" s="338" t="str">
        <f t="shared" si="45"/>
        <v/>
      </c>
      <c r="AB526"/>
      <c r="AC526" s="14"/>
    </row>
    <row r="527" spans="2:29" x14ac:dyDescent="0.25">
      <c r="B527" s="334"/>
      <c r="C527" s="396"/>
      <c r="D527" s="396"/>
      <c r="E527" s="396"/>
      <c r="F527" s="396"/>
      <c r="G527" s="396"/>
      <c r="H527" s="227"/>
      <c r="I527" s="227"/>
      <c r="J527" s="227"/>
      <c r="K527" s="227"/>
      <c r="L527" s="227"/>
      <c r="M527" s="230"/>
      <c r="N527" s="231"/>
      <c r="O527" s="157">
        <f>SUMIFS('Unit Detail'!$H$8:$H$400,'Unit Detail'!$D$8:$D$400,'Building Detail'!$B527,'Unit Detail'!$Z$8:$Z$400,1)</f>
        <v>0</v>
      </c>
      <c r="P527" s="125">
        <f>SUMIFS('Unit Detail'!$H$8:$H$400,'Unit Detail'!$D$8:$D$400,'Building Detail'!$B527,'Unit Detail'!$Z$8:$Z$400,3)</f>
        <v>0</v>
      </c>
      <c r="Q527" s="180">
        <f>SUMIFS('Unit Detail'!$H$8:$H$400,'Unit Detail'!$D$8:$D$400,'Building Detail'!$B527,'Unit Detail'!$Z$8:$Z$400,2)</f>
        <v>0</v>
      </c>
      <c r="R527" s="185">
        <f>SUMIF('Unit Detail'!$D$8:$D$400,$B527,'Unit Detail'!$H$8:$H$400)</f>
        <v>0</v>
      </c>
      <c r="S527" s="184">
        <f t="shared" si="48"/>
        <v>0</v>
      </c>
      <c r="T527" s="159" t="str">
        <f t="shared" si="47"/>
        <v/>
      </c>
      <c r="U527" s="162">
        <f>COUNTIFS('Unit Detail'!$Z$8:$Z$400,"1",'Unit Detail'!$D$8:$D$400,'Building Detail'!$B527)</f>
        <v>0</v>
      </c>
      <c r="V527" s="163">
        <f>COUNTIFS('Unit Detail'!$Z$8:$Z$400,"3",'Unit Detail'!$D$8:$D$400,'Building Detail'!$B527)</f>
        <v>0</v>
      </c>
      <c r="W527" s="163">
        <f>COUNTIFS('Unit Detail'!$Z$8:$Z$400,"2",'Unit Detail'!$D$8:$D$400,'Building Detail'!$B527)</f>
        <v>0</v>
      </c>
      <c r="X527" s="176">
        <f t="shared" si="49"/>
        <v>0</v>
      </c>
      <c r="Y527" s="159" t="str">
        <f t="shared" si="46"/>
        <v/>
      </c>
      <c r="Z527" s="338" t="str">
        <f t="shared" si="45"/>
        <v/>
      </c>
      <c r="AB527"/>
      <c r="AC527" s="14"/>
    </row>
    <row r="528" spans="2:29" x14ac:dyDescent="0.25">
      <c r="B528" s="334"/>
      <c r="C528" s="396"/>
      <c r="D528" s="396"/>
      <c r="E528" s="396"/>
      <c r="F528" s="396"/>
      <c r="G528" s="396"/>
      <c r="H528" s="227"/>
      <c r="I528" s="227"/>
      <c r="J528" s="227"/>
      <c r="K528" s="227"/>
      <c r="L528" s="227"/>
      <c r="M528" s="230"/>
      <c r="N528" s="231"/>
      <c r="O528" s="157">
        <f>SUMIFS('Unit Detail'!$H$8:$H$400,'Unit Detail'!$D$8:$D$400,'Building Detail'!$B528,'Unit Detail'!$Z$8:$Z$400,1)</f>
        <v>0</v>
      </c>
      <c r="P528" s="125">
        <f>SUMIFS('Unit Detail'!$H$8:$H$400,'Unit Detail'!$D$8:$D$400,'Building Detail'!$B528,'Unit Detail'!$Z$8:$Z$400,3)</f>
        <v>0</v>
      </c>
      <c r="Q528" s="180">
        <f>SUMIFS('Unit Detail'!$H$8:$H$400,'Unit Detail'!$D$8:$D$400,'Building Detail'!$B528,'Unit Detail'!$Z$8:$Z$400,2)</f>
        <v>0</v>
      </c>
      <c r="R528" s="185">
        <f>SUMIF('Unit Detail'!$D$8:$D$400,$B528,'Unit Detail'!$H$8:$H$400)</f>
        <v>0</v>
      </c>
      <c r="S528" s="184">
        <f t="shared" si="48"/>
        <v>0</v>
      </c>
      <c r="T528" s="159" t="str">
        <f t="shared" si="47"/>
        <v/>
      </c>
      <c r="U528" s="162">
        <f>COUNTIFS('Unit Detail'!$Z$8:$Z$400,"1",'Unit Detail'!$D$8:$D$400,'Building Detail'!$B528)</f>
        <v>0</v>
      </c>
      <c r="V528" s="163">
        <f>COUNTIFS('Unit Detail'!$Z$8:$Z$400,"3",'Unit Detail'!$D$8:$D$400,'Building Detail'!$B528)</f>
        <v>0</v>
      </c>
      <c r="W528" s="163">
        <f>COUNTIFS('Unit Detail'!$Z$8:$Z$400,"2",'Unit Detail'!$D$8:$D$400,'Building Detail'!$B528)</f>
        <v>0</v>
      </c>
      <c r="X528" s="176">
        <f t="shared" si="49"/>
        <v>0</v>
      </c>
      <c r="Y528" s="159" t="str">
        <f t="shared" si="46"/>
        <v/>
      </c>
      <c r="Z528" s="338" t="str">
        <f t="shared" si="45"/>
        <v/>
      </c>
      <c r="AB528"/>
      <c r="AC528" s="14"/>
    </row>
    <row r="529" spans="2:29" x14ac:dyDescent="0.25">
      <c r="B529" s="334"/>
      <c r="C529" s="396"/>
      <c r="D529" s="396"/>
      <c r="E529" s="396"/>
      <c r="F529" s="396"/>
      <c r="G529" s="396"/>
      <c r="H529" s="227"/>
      <c r="I529" s="227"/>
      <c r="J529" s="227"/>
      <c r="K529" s="227"/>
      <c r="L529" s="227"/>
      <c r="M529" s="230"/>
      <c r="N529" s="231"/>
      <c r="O529" s="157">
        <f>SUMIFS('Unit Detail'!$H$8:$H$400,'Unit Detail'!$D$8:$D$400,'Building Detail'!$B529,'Unit Detail'!$Z$8:$Z$400,1)</f>
        <v>0</v>
      </c>
      <c r="P529" s="125">
        <f>SUMIFS('Unit Detail'!$H$8:$H$400,'Unit Detail'!$D$8:$D$400,'Building Detail'!$B529,'Unit Detail'!$Z$8:$Z$400,3)</f>
        <v>0</v>
      </c>
      <c r="Q529" s="180">
        <f>SUMIFS('Unit Detail'!$H$8:$H$400,'Unit Detail'!$D$8:$D$400,'Building Detail'!$B529,'Unit Detail'!$Z$8:$Z$400,2)</f>
        <v>0</v>
      </c>
      <c r="R529" s="185">
        <f>SUMIF('Unit Detail'!$D$8:$D$400,$B529,'Unit Detail'!$H$8:$H$400)</f>
        <v>0</v>
      </c>
      <c r="S529" s="184">
        <f t="shared" si="48"/>
        <v>0</v>
      </c>
      <c r="T529" s="159" t="str">
        <f t="shared" si="47"/>
        <v/>
      </c>
      <c r="U529" s="162">
        <f>COUNTIFS('Unit Detail'!$Z$8:$Z$400,"1",'Unit Detail'!$D$8:$D$400,'Building Detail'!$B529)</f>
        <v>0</v>
      </c>
      <c r="V529" s="163">
        <f>COUNTIFS('Unit Detail'!$Z$8:$Z$400,"3",'Unit Detail'!$D$8:$D$400,'Building Detail'!$B529)</f>
        <v>0</v>
      </c>
      <c r="W529" s="163">
        <f>COUNTIFS('Unit Detail'!$Z$8:$Z$400,"2",'Unit Detail'!$D$8:$D$400,'Building Detail'!$B529)</f>
        <v>0</v>
      </c>
      <c r="X529" s="176">
        <f t="shared" si="49"/>
        <v>0</v>
      </c>
      <c r="Y529" s="159" t="str">
        <f t="shared" si="46"/>
        <v/>
      </c>
      <c r="Z529" s="338" t="str">
        <f t="shared" si="45"/>
        <v/>
      </c>
      <c r="AB529"/>
      <c r="AC529" s="14"/>
    </row>
    <row r="530" spans="2:29" x14ac:dyDescent="0.25">
      <c r="B530" s="334"/>
      <c r="C530" s="396"/>
      <c r="D530" s="396"/>
      <c r="E530" s="396"/>
      <c r="F530" s="396"/>
      <c r="G530" s="396"/>
      <c r="H530" s="227"/>
      <c r="I530" s="227"/>
      <c r="J530" s="227"/>
      <c r="K530" s="227"/>
      <c r="L530" s="227"/>
      <c r="M530" s="230"/>
      <c r="N530" s="231"/>
      <c r="O530" s="157">
        <f>SUMIFS('Unit Detail'!$H$8:$H$400,'Unit Detail'!$D$8:$D$400,'Building Detail'!$B530,'Unit Detail'!$Z$8:$Z$400,1)</f>
        <v>0</v>
      </c>
      <c r="P530" s="125">
        <f>SUMIFS('Unit Detail'!$H$8:$H$400,'Unit Detail'!$D$8:$D$400,'Building Detail'!$B530,'Unit Detail'!$Z$8:$Z$400,3)</f>
        <v>0</v>
      </c>
      <c r="Q530" s="180">
        <f>SUMIFS('Unit Detail'!$H$8:$H$400,'Unit Detail'!$D$8:$D$400,'Building Detail'!$B530,'Unit Detail'!$Z$8:$Z$400,2)</f>
        <v>0</v>
      </c>
      <c r="R530" s="185">
        <f>SUMIF('Unit Detail'!$D$8:$D$400,$B530,'Unit Detail'!$H$8:$H$400)</f>
        <v>0</v>
      </c>
      <c r="S530" s="184">
        <f t="shared" si="48"/>
        <v>0</v>
      </c>
      <c r="T530" s="159" t="str">
        <f t="shared" si="47"/>
        <v/>
      </c>
      <c r="U530" s="162">
        <f>COUNTIFS('Unit Detail'!$Z$8:$Z$400,"1",'Unit Detail'!$D$8:$D$400,'Building Detail'!$B530)</f>
        <v>0</v>
      </c>
      <c r="V530" s="163">
        <f>COUNTIFS('Unit Detail'!$Z$8:$Z$400,"3",'Unit Detail'!$D$8:$D$400,'Building Detail'!$B530)</f>
        <v>0</v>
      </c>
      <c r="W530" s="163">
        <f>COUNTIFS('Unit Detail'!$Z$8:$Z$400,"2",'Unit Detail'!$D$8:$D$400,'Building Detail'!$B530)</f>
        <v>0</v>
      </c>
      <c r="X530" s="176">
        <f t="shared" si="49"/>
        <v>0</v>
      </c>
      <c r="Y530" s="159" t="str">
        <f t="shared" si="46"/>
        <v/>
      </c>
      <c r="Z530" s="338" t="str">
        <f t="shared" ref="Z530:Z593" si="50">IF(Y530&lt;T530,Y530,T530)</f>
        <v/>
      </c>
      <c r="AB530"/>
      <c r="AC530" s="14"/>
    </row>
    <row r="531" spans="2:29" x14ac:dyDescent="0.25">
      <c r="B531" s="334"/>
      <c r="C531" s="396"/>
      <c r="D531" s="396"/>
      <c r="E531" s="396"/>
      <c r="F531" s="396"/>
      <c r="G531" s="396"/>
      <c r="H531" s="227"/>
      <c r="I531" s="227"/>
      <c r="J531" s="227"/>
      <c r="K531" s="227"/>
      <c r="L531" s="227"/>
      <c r="M531" s="230"/>
      <c r="N531" s="231"/>
      <c r="O531" s="157">
        <f>SUMIFS('Unit Detail'!$H$8:$H$400,'Unit Detail'!$D$8:$D$400,'Building Detail'!$B531,'Unit Detail'!$Z$8:$Z$400,1)</f>
        <v>0</v>
      </c>
      <c r="P531" s="125">
        <f>SUMIFS('Unit Detail'!$H$8:$H$400,'Unit Detail'!$D$8:$D$400,'Building Detail'!$B531,'Unit Detail'!$Z$8:$Z$400,3)</f>
        <v>0</v>
      </c>
      <c r="Q531" s="180">
        <f>SUMIFS('Unit Detail'!$H$8:$H$400,'Unit Detail'!$D$8:$D$400,'Building Detail'!$B531,'Unit Detail'!$Z$8:$Z$400,2)</f>
        <v>0</v>
      </c>
      <c r="R531" s="185">
        <f>SUMIF('Unit Detail'!$D$8:$D$400,$B531,'Unit Detail'!$H$8:$H$400)</f>
        <v>0</v>
      </c>
      <c r="S531" s="184">
        <f t="shared" si="48"/>
        <v>0</v>
      </c>
      <c r="T531" s="159" t="str">
        <f t="shared" si="47"/>
        <v/>
      </c>
      <c r="U531" s="162">
        <f>COUNTIFS('Unit Detail'!$Z$8:$Z$400,"1",'Unit Detail'!$D$8:$D$400,'Building Detail'!$B531)</f>
        <v>0</v>
      </c>
      <c r="V531" s="163">
        <f>COUNTIFS('Unit Detail'!$Z$8:$Z$400,"3",'Unit Detail'!$D$8:$D$400,'Building Detail'!$B531)</f>
        <v>0</v>
      </c>
      <c r="W531" s="163">
        <f>COUNTIFS('Unit Detail'!$Z$8:$Z$400,"2",'Unit Detail'!$D$8:$D$400,'Building Detail'!$B531)</f>
        <v>0</v>
      </c>
      <c r="X531" s="176">
        <f t="shared" si="49"/>
        <v>0</v>
      </c>
      <c r="Y531" s="159" t="str">
        <f t="shared" ref="Y531:Y594" si="51">IF(B531="","",IF($P$15=0,1,U531/X531))</f>
        <v/>
      </c>
      <c r="Z531" s="338" t="str">
        <f t="shared" si="50"/>
        <v/>
      </c>
      <c r="AB531"/>
      <c r="AC531" s="14"/>
    </row>
    <row r="532" spans="2:29" x14ac:dyDescent="0.25">
      <c r="B532" s="334"/>
      <c r="C532" s="396"/>
      <c r="D532" s="396"/>
      <c r="E532" s="396"/>
      <c r="F532" s="396"/>
      <c r="G532" s="396"/>
      <c r="H532" s="227"/>
      <c r="I532" s="227"/>
      <c r="J532" s="227"/>
      <c r="K532" s="227"/>
      <c r="L532" s="227"/>
      <c r="M532" s="230"/>
      <c r="N532" s="231"/>
      <c r="O532" s="157">
        <f>SUMIFS('Unit Detail'!$H$8:$H$400,'Unit Detail'!$D$8:$D$400,'Building Detail'!$B532,'Unit Detail'!$Z$8:$Z$400,1)</f>
        <v>0</v>
      </c>
      <c r="P532" s="125">
        <f>SUMIFS('Unit Detail'!$H$8:$H$400,'Unit Detail'!$D$8:$D$400,'Building Detail'!$B532,'Unit Detail'!$Z$8:$Z$400,3)</f>
        <v>0</v>
      </c>
      <c r="Q532" s="180">
        <f>SUMIFS('Unit Detail'!$H$8:$H$400,'Unit Detail'!$D$8:$D$400,'Building Detail'!$B532,'Unit Detail'!$Z$8:$Z$400,2)</f>
        <v>0</v>
      </c>
      <c r="R532" s="185">
        <f>SUMIF('Unit Detail'!$D$8:$D$400,$B532,'Unit Detail'!$H$8:$H$400)</f>
        <v>0</v>
      </c>
      <c r="S532" s="184">
        <f t="shared" si="48"/>
        <v>0</v>
      </c>
      <c r="T532" s="159" t="str">
        <f t="shared" si="47"/>
        <v/>
      </c>
      <c r="U532" s="162">
        <f>COUNTIFS('Unit Detail'!$Z$8:$Z$400,"1",'Unit Detail'!$D$8:$D$400,'Building Detail'!$B532)</f>
        <v>0</v>
      </c>
      <c r="V532" s="163">
        <f>COUNTIFS('Unit Detail'!$Z$8:$Z$400,"3",'Unit Detail'!$D$8:$D$400,'Building Detail'!$B532)</f>
        <v>0</v>
      </c>
      <c r="W532" s="163">
        <f>COUNTIFS('Unit Detail'!$Z$8:$Z$400,"2",'Unit Detail'!$D$8:$D$400,'Building Detail'!$B532)</f>
        <v>0</v>
      </c>
      <c r="X532" s="176">
        <f t="shared" si="49"/>
        <v>0</v>
      </c>
      <c r="Y532" s="159" t="str">
        <f t="shared" si="51"/>
        <v/>
      </c>
      <c r="Z532" s="338" t="str">
        <f t="shared" si="50"/>
        <v/>
      </c>
      <c r="AB532"/>
      <c r="AC532" s="14"/>
    </row>
    <row r="533" spans="2:29" x14ac:dyDescent="0.25">
      <c r="B533" s="334"/>
      <c r="C533" s="396"/>
      <c r="D533" s="396"/>
      <c r="E533" s="396"/>
      <c r="F533" s="396"/>
      <c r="G533" s="396"/>
      <c r="H533" s="227"/>
      <c r="I533" s="227"/>
      <c r="J533" s="227"/>
      <c r="K533" s="227"/>
      <c r="L533" s="227"/>
      <c r="M533" s="230"/>
      <c r="N533" s="231"/>
      <c r="O533" s="157">
        <f>SUMIFS('Unit Detail'!$H$8:$H$400,'Unit Detail'!$D$8:$D$400,'Building Detail'!$B533,'Unit Detail'!$Z$8:$Z$400,1)</f>
        <v>0</v>
      </c>
      <c r="P533" s="125">
        <f>SUMIFS('Unit Detail'!$H$8:$H$400,'Unit Detail'!$D$8:$D$400,'Building Detail'!$B533,'Unit Detail'!$Z$8:$Z$400,3)</f>
        <v>0</v>
      </c>
      <c r="Q533" s="180">
        <f>SUMIFS('Unit Detail'!$H$8:$H$400,'Unit Detail'!$D$8:$D$400,'Building Detail'!$B533,'Unit Detail'!$Z$8:$Z$400,2)</f>
        <v>0</v>
      </c>
      <c r="R533" s="185">
        <f>SUMIF('Unit Detail'!$D$8:$D$400,$B533,'Unit Detail'!$H$8:$H$400)</f>
        <v>0</v>
      </c>
      <c r="S533" s="184">
        <f t="shared" si="48"/>
        <v>0</v>
      </c>
      <c r="T533" s="159" t="str">
        <f t="shared" ref="T533:T596" si="52">IF(B533="","",IF($P$15=0,1,O533/R533))</f>
        <v/>
      </c>
      <c r="U533" s="162">
        <f>COUNTIFS('Unit Detail'!$Z$8:$Z$400,"1",'Unit Detail'!$D$8:$D$400,'Building Detail'!$B533)</f>
        <v>0</v>
      </c>
      <c r="V533" s="163">
        <f>COUNTIFS('Unit Detail'!$Z$8:$Z$400,"3",'Unit Detail'!$D$8:$D$400,'Building Detail'!$B533)</f>
        <v>0</v>
      </c>
      <c r="W533" s="163">
        <f>COUNTIFS('Unit Detail'!$Z$8:$Z$400,"2",'Unit Detail'!$D$8:$D$400,'Building Detail'!$B533)</f>
        <v>0</v>
      </c>
      <c r="X533" s="176">
        <f t="shared" si="49"/>
        <v>0</v>
      </c>
      <c r="Y533" s="159" t="str">
        <f t="shared" si="51"/>
        <v/>
      </c>
      <c r="Z533" s="338" t="str">
        <f t="shared" si="50"/>
        <v/>
      </c>
      <c r="AB533"/>
      <c r="AC533" s="14"/>
    </row>
    <row r="534" spans="2:29" x14ac:dyDescent="0.25">
      <c r="B534" s="334"/>
      <c r="C534" s="396"/>
      <c r="D534" s="396"/>
      <c r="E534" s="396"/>
      <c r="F534" s="396"/>
      <c r="G534" s="396"/>
      <c r="H534" s="227"/>
      <c r="I534" s="227"/>
      <c r="J534" s="227"/>
      <c r="K534" s="227"/>
      <c r="L534" s="227"/>
      <c r="M534" s="230"/>
      <c r="N534" s="231"/>
      <c r="O534" s="157">
        <f>SUMIFS('Unit Detail'!$H$8:$H$400,'Unit Detail'!$D$8:$D$400,'Building Detail'!$B534,'Unit Detail'!$Z$8:$Z$400,1)</f>
        <v>0</v>
      </c>
      <c r="P534" s="125">
        <f>SUMIFS('Unit Detail'!$H$8:$H$400,'Unit Detail'!$D$8:$D$400,'Building Detail'!$B534,'Unit Detail'!$Z$8:$Z$400,3)</f>
        <v>0</v>
      </c>
      <c r="Q534" s="180">
        <f>SUMIFS('Unit Detail'!$H$8:$H$400,'Unit Detail'!$D$8:$D$400,'Building Detail'!$B534,'Unit Detail'!$Z$8:$Z$400,2)</f>
        <v>0</v>
      </c>
      <c r="R534" s="185">
        <f>SUMIF('Unit Detail'!$D$8:$D$400,$B534,'Unit Detail'!$H$8:$H$400)</f>
        <v>0</v>
      </c>
      <c r="S534" s="184">
        <f t="shared" si="48"/>
        <v>0</v>
      </c>
      <c r="T534" s="159" t="str">
        <f t="shared" si="52"/>
        <v/>
      </c>
      <c r="U534" s="162">
        <f>COUNTIFS('Unit Detail'!$Z$8:$Z$400,"1",'Unit Detail'!$D$8:$D$400,'Building Detail'!$B534)</f>
        <v>0</v>
      </c>
      <c r="V534" s="163">
        <f>COUNTIFS('Unit Detail'!$Z$8:$Z$400,"3",'Unit Detail'!$D$8:$D$400,'Building Detail'!$B534)</f>
        <v>0</v>
      </c>
      <c r="W534" s="163">
        <f>COUNTIFS('Unit Detail'!$Z$8:$Z$400,"2",'Unit Detail'!$D$8:$D$400,'Building Detail'!$B534)</f>
        <v>0</v>
      </c>
      <c r="X534" s="176">
        <f t="shared" si="49"/>
        <v>0</v>
      </c>
      <c r="Y534" s="159" t="str">
        <f t="shared" si="51"/>
        <v/>
      </c>
      <c r="Z534" s="338" t="str">
        <f t="shared" si="50"/>
        <v/>
      </c>
      <c r="AB534"/>
      <c r="AC534" s="14"/>
    </row>
    <row r="535" spans="2:29" x14ac:dyDescent="0.25">
      <c r="B535" s="334"/>
      <c r="C535" s="396"/>
      <c r="D535" s="396"/>
      <c r="E535" s="396"/>
      <c r="F535" s="396"/>
      <c r="G535" s="396"/>
      <c r="H535" s="227"/>
      <c r="I535" s="227"/>
      <c r="J535" s="227"/>
      <c r="K535" s="227"/>
      <c r="L535" s="227"/>
      <c r="M535" s="230"/>
      <c r="N535" s="231"/>
      <c r="O535" s="157">
        <f>SUMIFS('Unit Detail'!$H$8:$H$400,'Unit Detail'!$D$8:$D$400,'Building Detail'!$B535,'Unit Detail'!$Z$8:$Z$400,1)</f>
        <v>0</v>
      </c>
      <c r="P535" s="125">
        <f>SUMIFS('Unit Detail'!$H$8:$H$400,'Unit Detail'!$D$8:$D$400,'Building Detail'!$B535,'Unit Detail'!$Z$8:$Z$400,3)</f>
        <v>0</v>
      </c>
      <c r="Q535" s="180">
        <f>SUMIFS('Unit Detail'!$H$8:$H$400,'Unit Detail'!$D$8:$D$400,'Building Detail'!$B535,'Unit Detail'!$Z$8:$Z$400,2)</f>
        <v>0</v>
      </c>
      <c r="R535" s="185">
        <f>SUMIF('Unit Detail'!$D$8:$D$400,$B535,'Unit Detail'!$H$8:$H$400)</f>
        <v>0</v>
      </c>
      <c r="S535" s="184">
        <f t="shared" si="48"/>
        <v>0</v>
      </c>
      <c r="T535" s="159" t="str">
        <f t="shared" si="52"/>
        <v/>
      </c>
      <c r="U535" s="162">
        <f>COUNTIFS('Unit Detail'!$Z$8:$Z$400,"1",'Unit Detail'!$D$8:$D$400,'Building Detail'!$B535)</f>
        <v>0</v>
      </c>
      <c r="V535" s="163">
        <f>COUNTIFS('Unit Detail'!$Z$8:$Z$400,"3",'Unit Detail'!$D$8:$D$400,'Building Detail'!$B535)</f>
        <v>0</v>
      </c>
      <c r="W535" s="163">
        <f>COUNTIFS('Unit Detail'!$Z$8:$Z$400,"2",'Unit Detail'!$D$8:$D$400,'Building Detail'!$B535)</f>
        <v>0</v>
      </c>
      <c r="X535" s="176">
        <f t="shared" si="49"/>
        <v>0</v>
      </c>
      <c r="Y535" s="159" t="str">
        <f t="shared" si="51"/>
        <v/>
      </c>
      <c r="Z535" s="338" t="str">
        <f t="shared" si="50"/>
        <v/>
      </c>
      <c r="AB535"/>
      <c r="AC535" s="14"/>
    </row>
    <row r="536" spans="2:29" x14ac:dyDescent="0.25">
      <c r="B536" s="334"/>
      <c r="C536" s="396"/>
      <c r="D536" s="396"/>
      <c r="E536" s="396"/>
      <c r="F536" s="396"/>
      <c r="G536" s="396"/>
      <c r="H536" s="227"/>
      <c r="I536" s="227"/>
      <c r="J536" s="227"/>
      <c r="K536" s="227"/>
      <c r="L536" s="227"/>
      <c r="M536" s="230"/>
      <c r="N536" s="231"/>
      <c r="O536" s="157">
        <f>SUMIFS('Unit Detail'!$H$8:$H$400,'Unit Detail'!$D$8:$D$400,'Building Detail'!$B536,'Unit Detail'!$Z$8:$Z$400,1)</f>
        <v>0</v>
      </c>
      <c r="P536" s="125">
        <f>SUMIFS('Unit Detail'!$H$8:$H$400,'Unit Detail'!$D$8:$D$400,'Building Detail'!$B536,'Unit Detail'!$Z$8:$Z$400,3)</f>
        <v>0</v>
      </c>
      <c r="Q536" s="180">
        <f>SUMIFS('Unit Detail'!$H$8:$H$400,'Unit Detail'!$D$8:$D$400,'Building Detail'!$B536,'Unit Detail'!$Z$8:$Z$400,2)</f>
        <v>0</v>
      </c>
      <c r="R536" s="185">
        <f>SUMIF('Unit Detail'!$D$8:$D$400,$B536,'Unit Detail'!$H$8:$H$400)</f>
        <v>0</v>
      </c>
      <c r="S536" s="184">
        <f t="shared" si="48"/>
        <v>0</v>
      </c>
      <c r="T536" s="159" t="str">
        <f t="shared" si="52"/>
        <v/>
      </c>
      <c r="U536" s="162">
        <f>COUNTIFS('Unit Detail'!$Z$8:$Z$400,"1",'Unit Detail'!$D$8:$D$400,'Building Detail'!$B536)</f>
        <v>0</v>
      </c>
      <c r="V536" s="163">
        <f>COUNTIFS('Unit Detail'!$Z$8:$Z$400,"3",'Unit Detail'!$D$8:$D$400,'Building Detail'!$B536)</f>
        <v>0</v>
      </c>
      <c r="W536" s="163">
        <f>COUNTIFS('Unit Detail'!$Z$8:$Z$400,"2",'Unit Detail'!$D$8:$D$400,'Building Detail'!$B536)</f>
        <v>0</v>
      </c>
      <c r="X536" s="176">
        <f t="shared" si="49"/>
        <v>0</v>
      </c>
      <c r="Y536" s="159" t="str">
        <f t="shared" si="51"/>
        <v/>
      </c>
      <c r="Z536" s="338" t="str">
        <f t="shared" si="50"/>
        <v/>
      </c>
      <c r="AB536"/>
      <c r="AC536" s="14"/>
    </row>
    <row r="537" spans="2:29" x14ac:dyDescent="0.25">
      <c r="B537" s="334"/>
      <c r="C537" s="396"/>
      <c r="D537" s="396"/>
      <c r="E537" s="396"/>
      <c r="F537" s="396"/>
      <c r="G537" s="396"/>
      <c r="H537" s="227"/>
      <c r="I537" s="227"/>
      <c r="J537" s="227"/>
      <c r="K537" s="227"/>
      <c r="L537" s="227"/>
      <c r="M537" s="230"/>
      <c r="N537" s="231"/>
      <c r="O537" s="157">
        <f>SUMIFS('Unit Detail'!$H$8:$H$400,'Unit Detail'!$D$8:$D$400,'Building Detail'!$B537,'Unit Detail'!$Z$8:$Z$400,1)</f>
        <v>0</v>
      </c>
      <c r="P537" s="125">
        <f>SUMIFS('Unit Detail'!$H$8:$H$400,'Unit Detail'!$D$8:$D$400,'Building Detail'!$B537,'Unit Detail'!$Z$8:$Z$400,3)</f>
        <v>0</v>
      </c>
      <c r="Q537" s="180">
        <f>SUMIFS('Unit Detail'!$H$8:$H$400,'Unit Detail'!$D$8:$D$400,'Building Detail'!$B537,'Unit Detail'!$Z$8:$Z$400,2)</f>
        <v>0</v>
      </c>
      <c r="R537" s="185">
        <f>SUMIF('Unit Detail'!$D$8:$D$400,$B537,'Unit Detail'!$H$8:$H$400)</f>
        <v>0</v>
      </c>
      <c r="S537" s="184">
        <f t="shared" si="48"/>
        <v>0</v>
      </c>
      <c r="T537" s="159" t="str">
        <f t="shared" si="52"/>
        <v/>
      </c>
      <c r="U537" s="162">
        <f>COUNTIFS('Unit Detail'!$Z$8:$Z$400,"1",'Unit Detail'!$D$8:$D$400,'Building Detail'!$B537)</f>
        <v>0</v>
      </c>
      <c r="V537" s="163">
        <f>COUNTIFS('Unit Detail'!$Z$8:$Z$400,"3",'Unit Detail'!$D$8:$D$400,'Building Detail'!$B537)</f>
        <v>0</v>
      </c>
      <c r="W537" s="163">
        <f>COUNTIFS('Unit Detail'!$Z$8:$Z$400,"2",'Unit Detail'!$D$8:$D$400,'Building Detail'!$B537)</f>
        <v>0</v>
      </c>
      <c r="X537" s="176">
        <f t="shared" si="49"/>
        <v>0</v>
      </c>
      <c r="Y537" s="159" t="str">
        <f t="shared" si="51"/>
        <v/>
      </c>
      <c r="Z537" s="338" t="str">
        <f t="shared" si="50"/>
        <v/>
      </c>
      <c r="AB537"/>
      <c r="AC537" s="14"/>
    </row>
    <row r="538" spans="2:29" x14ac:dyDescent="0.25">
      <c r="B538" s="334"/>
      <c r="C538" s="396"/>
      <c r="D538" s="396"/>
      <c r="E538" s="396"/>
      <c r="F538" s="396"/>
      <c r="G538" s="396"/>
      <c r="H538" s="227"/>
      <c r="I538" s="227"/>
      <c r="J538" s="227"/>
      <c r="K538" s="227"/>
      <c r="L538" s="227"/>
      <c r="M538" s="230"/>
      <c r="N538" s="231"/>
      <c r="O538" s="157">
        <f>SUMIFS('Unit Detail'!$H$8:$H$400,'Unit Detail'!$D$8:$D$400,'Building Detail'!$B538,'Unit Detail'!$Z$8:$Z$400,1)</f>
        <v>0</v>
      </c>
      <c r="P538" s="125">
        <f>SUMIFS('Unit Detail'!$H$8:$H$400,'Unit Detail'!$D$8:$D$400,'Building Detail'!$B538,'Unit Detail'!$Z$8:$Z$400,3)</f>
        <v>0</v>
      </c>
      <c r="Q538" s="180">
        <f>SUMIFS('Unit Detail'!$H$8:$H$400,'Unit Detail'!$D$8:$D$400,'Building Detail'!$B538,'Unit Detail'!$Z$8:$Z$400,2)</f>
        <v>0</v>
      </c>
      <c r="R538" s="185">
        <f>SUMIF('Unit Detail'!$D$8:$D$400,$B538,'Unit Detail'!$H$8:$H$400)</f>
        <v>0</v>
      </c>
      <c r="S538" s="184">
        <f t="shared" si="48"/>
        <v>0</v>
      </c>
      <c r="T538" s="159" t="str">
        <f t="shared" si="52"/>
        <v/>
      </c>
      <c r="U538" s="162">
        <f>COUNTIFS('Unit Detail'!$Z$8:$Z$400,"1",'Unit Detail'!$D$8:$D$400,'Building Detail'!$B538)</f>
        <v>0</v>
      </c>
      <c r="V538" s="163">
        <f>COUNTIFS('Unit Detail'!$Z$8:$Z$400,"3",'Unit Detail'!$D$8:$D$400,'Building Detail'!$B538)</f>
        <v>0</v>
      </c>
      <c r="W538" s="163">
        <f>COUNTIFS('Unit Detail'!$Z$8:$Z$400,"2",'Unit Detail'!$D$8:$D$400,'Building Detail'!$B538)</f>
        <v>0</v>
      </c>
      <c r="X538" s="176">
        <f t="shared" si="49"/>
        <v>0</v>
      </c>
      <c r="Y538" s="159" t="str">
        <f t="shared" si="51"/>
        <v/>
      </c>
      <c r="Z538" s="338" t="str">
        <f t="shared" si="50"/>
        <v/>
      </c>
      <c r="AB538"/>
      <c r="AC538" s="14"/>
    </row>
    <row r="539" spans="2:29" x14ac:dyDescent="0.25">
      <c r="B539" s="334"/>
      <c r="C539" s="396"/>
      <c r="D539" s="396"/>
      <c r="E539" s="396"/>
      <c r="F539" s="396"/>
      <c r="G539" s="396"/>
      <c r="H539" s="227"/>
      <c r="I539" s="227"/>
      <c r="J539" s="227"/>
      <c r="K539" s="227"/>
      <c r="L539" s="227"/>
      <c r="M539" s="230"/>
      <c r="N539" s="231"/>
      <c r="O539" s="157">
        <f>SUMIFS('Unit Detail'!$H$8:$H$400,'Unit Detail'!$D$8:$D$400,'Building Detail'!$B539,'Unit Detail'!$Z$8:$Z$400,1)</f>
        <v>0</v>
      </c>
      <c r="P539" s="125">
        <f>SUMIFS('Unit Detail'!$H$8:$H$400,'Unit Detail'!$D$8:$D$400,'Building Detail'!$B539,'Unit Detail'!$Z$8:$Z$400,3)</f>
        <v>0</v>
      </c>
      <c r="Q539" s="180">
        <f>SUMIFS('Unit Detail'!$H$8:$H$400,'Unit Detail'!$D$8:$D$400,'Building Detail'!$B539,'Unit Detail'!$Z$8:$Z$400,2)</f>
        <v>0</v>
      </c>
      <c r="R539" s="185">
        <f>SUMIF('Unit Detail'!$D$8:$D$400,$B539,'Unit Detail'!$H$8:$H$400)</f>
        <v>0</v>
      </c>
      <c r="S539" s="184">
        <f t="shared" si="48"/>
        <v>0</v>
      </c>
      <c r="T539" s="159" t="str">
        <f t="shared" si="52"/>
        <v/>
      </c>
      <c r="U539" s="162">
        <f>COUNTIFS('Unit Detail'!$Z$8:$Z$400,"1",'Unit Detail'!$D$8:$D$400,'Building Detail'!$B539)</f>
        <v>0</v>
      </c>
      <c r="V539" s="163">
        <f>COUNTIFS('Unit Detail'!$Z$8:$Z$400,"3",'Unit Detail'!$D$8:$D$400,'Building Detail'!$B539)</f>
        <v>0</v>
      </c>
      <c r="W539" s="163">
        <f>COUNTIFS('Unit Detail'!$Z$8:$Z$400,"2",'Unit Detail'!$D$8:$D$400,'Building Detail'!$B539)</f>
        <v>0</v>
      </c>
      <c r="X539" s="176">
        <f t="shared" si="49"/>
        <v>0</v>
      </c>
      <c r="Y539" s="159" t="str">
        <f t="shared" si="51"/>
        <v/>
      </c>
      <c r="Z539" s="338" t="str">
        <f t="shared" si="50"/>
        <v/>
      </c>
      <c r="AB539"/>
      <c r="AC539" s="14"/>
    </row>
    <row r="540" spans="2:29" x14ac:dyDescent="0.25">
      <c r="B540" s="334"/>
      <c r="C540" s="396"/>
      <c r="D540" s="396"/>
      <c r="E540" s="396"/>
      <c r="F540" s="396"/>
      <c r="G540" s="396"/>
      <c r="H540" s="227"/>
      <c r="I540" s="227"/>
      <c r="J540" s="227"/>
      <c r="K540" s="227"/>
      <c r="L540" s="227"/>
      <c r="M540" s="230"/>
      <c r="N540" s="231"/>
      <c r="O540" s="157">
        <f>SUMIFS('Unit Detail'!$H$8:$H$400,'Unit Detail'!$D$8:$D$400,'Building Detail'!$B540,'Unit Detail'!$Z$8:$Z$400,1)</f>
        <v>0</v>
      </c>
      <c r="P540" s="125">
        <f>SUMIFS('Unit Detail'!$H$8:$H$400,'Unit Detail'!$D$8:$D$400,'Building Detail'!$B540,'Unit Detail'!$Z$8:$Z$400,3)</f>
        <v>0</v>
      </c>
      <c r="Q540" s="180">
        <f>SUMIFS('Unit Detail'!$H$8:$H$400,'Unit Detail'!$D$8:$D$400,'Building Detail'!$B540,'Unit Detail'!$Z$8:$Z$400,2)</f>
        <v>0</v>
      </c>
      <c r="R540" s="185">
        <f>SUMIF('Unit Detail'!$D$8:$D$400,$B540,'Unit Detail'!$H$8:$H$400)</f>
        <v>0</v>
      </c>
      <c r="S540" s="184">
        <f t="shared" si="48"/>
        <v>0</v>
      </c>
      <c r="T540" s="159" t="str">
        <f t="shared" si="52"/>
        <v/>
      </c>
      <c r="U540" s="162">
        <f>COUNTIFS('Unit Detail'!$Z$8:$Z$400,"1",'Unit Detail'!$D$8:$D$400,'Building Detail'!$B540)</f>
        <v>0</v>
      </c>
      <c r="V540" s="163">
        <f>COUNTIFS('Unit Detail'!$Z$8:$Z$400,"3",'Unit Detail'!$D$8:$D$400,'Building Detail'!$B540)</f>
        <v>0</v>
      </c>
      <c r="W540" s="163">
        <f>COUNTIFS('Unit Detail'!$Z$8:$Z$400,"2",'Unit Detail'!$D$8:$D$400,'Building Detail'!$B540)</f>
        <v>0</v>
      </c>
      <c r="X540" s="176">
        <f t="shared" si="49"/>
        <v>0</v>
      </c>
      <c r="Y540" s="159" t="str">
        <f t="shared" si="51"/>
        <v/>
      </c>
      <c r="Z540" s="338" t="str">
        <f t="shared" si="50"/>
        <v/>
      </c>
      <c r="AB540"/>
      <c r="AC540" s="14"/>
    </row>
    <row r="541" spans="2:29" x14ac:dyDescent="0.25">
      <c r="B541" s="334"/>
      <c r="C541" s="396"/>
      <c r="D541" s="396"/>
      <c r="E541" s="396"/>
      <c r="F541" s="396"/>
      <c r="G541" s="396"/>
      <c r="H541" s="227"/>
      <c r="I541" s="227"/>
      <c r="J541" s="227"/>
      <c r="K541" s="227"/>
      <c r="L541" s="227"/>
      <c r="M541" s="230"/>
      <c r="N541" s="231"/>
      <c r="O541" s="157">
        <f>SUMIFS('Unit Detail'!$H$8:$H$400,'Unit Detail'!$D$8:$D$400,'Building Detail'!$B541,'Unit Detail'!$Z$8:$Z$400,1)</f>
        <v>0</v>
      </c>
      <c r="P541" s="125">
        <f>SUMIFS('Unit Detail'!$H$8:$H$400,'Unit Detail'!$D$8:$D$400,'Building Detail'!$B541,'Unit Detail'!$Z$8:$Z$400,3)</f>
        <v>0</v>
      </c>
      <c r="Q541" s="180">
        <f>SUMIFS('Unit Detail'!$H$8:$H$400,'Unit Detail'!$D$8:$D$400,'Building Detail'!$B541,'Unit Detail'!$Z$8:$Z$400,2)</f>
        <v>0</v>
      </c>
      <c r="R541" s="185">
        <f>SUMIF('Unit Detail'!$D$8:$D$400,$B541,'Unit Detail'!$H$8:$H$400)</f>
        <v>0</v>
      </c>
      <c r="S541" s="184">
        <f t="shared" si="48"/>
        <v>0</v>
      </c>
      <c r="T541" s="159" t="str">
        <f t="shared" si="52"/>
        <v/>
      </c>
      <c r="U541" s="162">
        <f>COUNTIFS('Unit Detail'!$Z$8:$Z$400,"1",'Unit Detail'!$D$8:$D$400,'Building Detail'!$B541)</f>
        <v>0</v>
      </c>
      <c r="V541" s="163">
        <f>COUNTIFS('Unit Detail'!$Z$8:$Z$400,"3",'Unit Detail'!$D$8:$D$400,'Building Detail'!$B541)</f>
        <v>0</v>
      </c>
      <c r="W541" s="163">
        <f>COUNTIFS('Unit Detail'!$Z$8:$Z$400,"2",'Unit Detail'!$D$8:$D$400,'Building Detail'!$B541)</f>
        <v>0</v>
      </c>
      <c r="X541" s="176">
        <f t="shared" si="49"/>
        <v>0</v>
      </c>
      <c r="Y541" s="159" t="str">
        <f t="shared" si="51"/>
        <v/>
      </c>
      <c r="Z541" s="338" t="str">
        <f t="shared" si="50"/>
        <v/>
      </c>
      <c r="AB541"/>
      <c r="AC541" s="14"/>
    </row>
    <row r="542" spans="2:29" x14ac:dyDescent="0.25">
      <c r="B542" s="334"/>
      <c r="C542" s="396"/>
      <c r="D542" s="396"/>
      <c r="E542" s="396"/>
      <c r="F542" s="396"/>
      <c r="G542" s="396"/>
      <c r="H542" s="227"/>
      <c r="I542" s="227"/>
      <c r="J542" s="227"/>
      <c r="K542" s="227"/>
      <c r="L542" s="227"/>
      <c r="M542" s="230"/>
      <c r="N542" s="231"/>
      <c r="O542" s="157">
        <f>SUMIFS('Unit Detail'!$H$8:$H$400,'Unit Detail'!$D$8:$D$400,'Building Detail'!$B542,'Unit Detail'!$Z$8:$Z$400,1)</f>
        <v>0</v>
      </c>
      <c r="P542" s="125">
        <f>SUMIFS('Unit Detail'!$H$8:$H$400,'Unit Detail'!$D$8:$D$400,'Building Detail'!$B542,'Unit Detail'!$Z$8:$Z$400,3)</f>
        <v>0</v>
      </c>
      <c r="Q542" s="180">
        <f>SUMIFS('Unit Detail'!$H$8:$H$400,'Unit Detail'!$D$8:$D$400,'Building Detail'!$B542,'Unit Detail'!$Z$8:$Z$400,2)</f>
        <v>0</v>
      </c>
      <c r="R542" s="185">
        <f>SUMIF('Unit Detail'!$D$8:$D$400,$B542,'Unit Detail'!$H$8:$H$400)</f>
        <v>0</v>
      </c>
      <c r="S542" s="184">
        <f t="shared" si="48"/>
        <v>0</v>
      </c>
      <c r="T542" s="159" t="str">
        <f t="shared" si="52"/>
        <v/>
      </c>
      <c r="U542" s="162">
        <f>COUNTIFS('Unit Detail'!$Z$8:$Z$400,"1",'Unit Detail'!$D$8:$D$400,'Building Detail'!$B542)</f>
        <v>0</v>
      </c>
      <c r="V542" s="163">
        <f>COUNTIFS('Unit Detail'!$Z$8:$Z$400,"3",'Unit Detail'!$D$8:$D$400,'Building Detail'!$B542)</f>
        <v>0</v>
      </c>
      <c r="W542" s="163">
        <f>COUNTIFS('Unit Detail'!$Z$8:$Z$400,"2",'Unit Detail'!$D$8:$D$400,'Building Detail'!$B542)</f>
        <v>0</v>
      </c>
      <c r="X542" s="176">
        <f t="shared" si="49"/>
        <v>0</v>
      </c>
      <c r="Y542" s="159" t="str">
        <f t="shared" si="51"/>
        <v/>
      </c>
      <c r="Z542" s="338" t="str">
        <f t="shared" si="50"/>
        <v/>
      </c>
      <c r="AB542"/>
      <c r="AC542" s="14"/>
    </row>
    <row r="543" spans="2:29" x14ac:dyDescent="0.25">
      <c r="B543" s="334"/>
      <c r="C543" s="396"/>
      <c r="D543" s="396"/>
      <c r="E543" s="396"/>
      <c r="F543" s="396"/>
      <c r="G543" s="396"/>
      <c r="H543" s="227"/>
      <c r="I543" s="227"/>
      <c r="J543" s="227"/>
      <c r="K543" s="227"/>
      <c r="L543" s="227"/>
      <c r="M543" s="230"/>
      <c r="N543" s="231"/>
      <c r="O543" s="157">
        <f>SUMIFS('Unit Detail'!$H$8:$H$400,'Unit Detail'!$D$8:$D$400,'Building Detail'!$B543,'Unit Detail'!$Z$8:$Z$400,1)</f>
        <v>0</v>
      </c>
      <c r="P543" s="125">
        <f>SUMIFS('Unit Detail'!$H$8:$H$400,'Unit Detail'!$D$8:$D$400,'Building Detail'!$B543,'Unit Detail'!$Z$8:$Z$400,3)</f>
        <v>0</v>
      </c>
      <c r="Q543" s="180">
        <f>SUMIFS('Unit Detail'!$H$8:$H$400,'Unit Detail'!$D$8:$D$400,'Building Detail'!$B543,'Unit Detail'!$Z$8:$Z$400,2)</f>
        <v>0</v>
      </c>
      <c r="R543" s="185">
        <f>SUMIF('Unit Detail'!$D$8:$D$400,$B543,'Unit Detail'!$H$8:$H$400)</f>
        <v>0</v>
      </c>
      <c r="S543" s="184">
        <f t="shared" si="48"/>
        <v>0</v>
      </c>
      <c r="T543" s="159" t="str">
        <f t="shared" si="52"/>
        <v/>
      </c>
      <c r="U543" s="162">
        <f>COUNTIFS('Unit Detail'!$Z$8:$Z$400,"1",'Unit Detail'!$D$8:$D$400,'Building Detail'!$B543)</f>
        <v>0</v>
      </c>
      <c r="V543" s="163">
        <f>COUNTIFS('Unit Detail'!$Z$8:$Z$400,"3",'Unit Detail'!$D$8:$D$400,'Building Detail'!$B543)</f>
        <v>0</v>
      </c>
      <c r="W543" s="163">
        <f>COUNTIFS('Unit Detail'!$Z$8:$Z$400,"2",'Unit Detail'!$D$8:$D$400,'Building Detail'!$B543)</f>
        <v>0</v>
      </c>
      <c r="X543" s="176">
        <f t="shared" si="49"/>
        <v>0</v>
      </c>
      <c r="Y543" s="159" t="str">
        <f t="shared" si="51"/>
        <v/>
      </c>
      <c r="Z543" s="338" t="str">
        <f t="shared" si="50"/>
        <v/>
      </c>
      <c r="AB543"/>
      <c r="AC543" s="14"/>
    </row>
    <row r="544" spans="2:29" x14ac:dyDescent="0.25">
      <c r="B544" s="334"/>
      <c r="C544" s="396"/>
      <c r="D544" s="396"/>
      <c r="E544" s="396"/>
      <c r="F544" s="396"/>
      <c r="G544" s="396"/>
      <c r="H544" s="227"/>
      <c r="I544" s="227"/>
      <c r="J544" s="227"/>
      <c r="K544" s="227"/>
      <c r="L544" s="227"/>
      <c r="M544" s="230"/>
      <c r="N544" s="231"/>
      <c r="O544" s="157">
        <f>SUMIFS('Unit Detail'!$H$8:$H$400,'Unit Detail'!$D$8:$D$400,'Building Detail'!$B544,'Unit Detail'!$Z$8:$Z$400,1)</f>
        <v>0</v>
      </c>
      <c r="P544" s="125">
        <f>SUMIFS('Unit Detail'!$H$8:$H$400,'Unit Detail'!$D$8:$D$400,'Building Detail'!$B544,'Unit Detail'!$Z$8:$Z$400,3)</f>
        <v>0</v>
      </c>
      <c r="Q544" s="180">
        <f>SUMIFS('Unit Detail'!$H$8:$H$400,'Unit Detail'!$D$8:$D$400,'Building Detail'!$B544,'Unit Detail'!$Z$8:$Z$400,2)</f>
        <v>0</v>
      </c>
      <c r="R544" s="185">
        <f>SUMIF('Unit Detail'!$D$8:$D$400,$B544,'Unit Detail'!$H$8:$H$400)</f>
        <v>0</v>
      </c>
      <c r="S544" s="184">
        <f t="shared" si="48"/>
        <v>0</v>
      </c>
      <c r="T544" s="159" t="str">
        <f t="shared" si="52"/>
        <v/>
      </c>
      <c r="U544" s="162">
        <f>COUNTIFS('Unit Detail'!$Z$8:$Z$400,"1",'Unit Detail'!$D$8:$D$400,'Building Detail'!$B544)</f>
        <v>0</v>
      </c>
      <c r="V544" s="163">
        <f>COUNTIFS('Unit Detail'!$Z$8:$Z$400,"3",'Unit Detail'!$D$8:$D$400,'Building Detail'!$B544)</f>
        <v>0</v>
      </c>
      <c r="W544" s="163">
        <f>COUNTIFS('Unit Detail'!$Z$8:$Z$400,"2",'Unit Detail'!$D$8:$D$400,'Building Detail'!$B544)</f>
        <v>0</v>
      </c>
      <c r="X544" s="176">
        <f t="shared" si="49"/>
        <v>0</v>
      </c>
      <c r="Y544" s="159" t="str">
        <f t="shared" si="51"/>
        <v/>
      </c>
      <c r="Z544" s="338" t="str">
        <f t="shared" si="50"/>
        <v/>
      </c>
      <c r="AB544"/>
      <c r="AC544" s="14"/>
    </row>
    <row r="545" spans="2:29" x14ac:dyDescent="0.25">
      <c r="B545" s="334"/>
      <c r="C545" s="396"/>
      <c r="D545" s="396"/>
      <c r="E545" s="396"/>
      <c r="F545" s="396"/>
      <c r="G545" s="396"/>
      <c r="H545" s="227"/>
      <c r="I545" s="227"/>
      <c r="J545" s="227"/>
      <c r="K545" s="227"/>
      <c r="L545" s="227"/>
      <c r="M545" s="230"/>
      <c r="N545" s="231"/>
      <c r="O545" s="157">
        <f>SUMIFS('Unit Detail'!$H$8:$H$400,'Unit Detail'!$D$8:$D$400,'Building Detail'!$B545,'Unit Detail'!$Z$8:$Z$400,1)</f>
        <v>0</v>
      </c>
      <c r="P545" s="125">
        <f>SUMIFS('Unit Detail'!$H$8:$H$400,'Unit Detail'!$D$8:$D$400,'Building Detail'!$B545,'Unit Detail'!$Z$8:$Z$400,3)</f>
        <v>0</v>
      </c>
      <c r="Q545" s="180">
        <f>SUMIFS('Unit Detail'!$H$8:$H$400,'Unit Detail'!$D$8:$D$400,'Building Detail'!$B545,'Unit Detail'!$Z$8:$Z$400,2)</f>
        <v>0</v>
      </c>
      <c r="R545" s="185">
        <f>SUMIF('Unit Detail'!$D$8:$D$400,$B545,'Unit Detail'!$H$8:$H$400)</f>
        <v>0</v>
      </c>
      <c r="S545" s="184">
        <f t="shared" si="48"/>
        <v>0</v>
      </c>
      <c r="T545" s="159" t="str">
        <f t="shared" si="52"/>
        <v/>
      </c>
      <c r="U545" s="162">
        <f>COUNTIFS('Unit Detail'!$Z$8:$Z$400,"1",'Unit Detail'!$D$8:$D$400,'Building Detail'!$B545)</f>
        <v>0</v>
      </c>
      <c r="V545" s="163">
        <f>COUNTIFS('Unit Detail'!$Z$8:$Z$400,"3",'Unit Detail'!$D$8:$D$400,'Building Detail'!$B545)</f>
        <v>0</v>
      </c>
      <c r="W545" s="163">
        <f>COUNTIFS('Unit Detail'!$Z$8:$Z$400,"2",'Unit Detail'!$D$8:$D$400,'Building Detail'!$B545)</f>
        <v>0</v>
      </c>
      <c r="X545" s="176">
        <f t="shared" si="49"/>
        <v>0</v>
      </c>
      <c r="Y545" s="159" t="str">
        <f t="shared" si="51"/>
        <v/>
      </c>
      <c r="Z545" s="338" t="str">
        <f t="shared" si="50"/>
        <v/>
      </c>
      <c r="AB545"/>
      <c r="AC545" s="14"/>
    </row>
    <row r="546" spans="2:29" x14ac:dyDescent="0.25">
      <c r="B546" s="334"/>
      <c r="C546" s="396"/>
      <c r="D546" s="396"/>
      <c r="E546" s="396"/>
      <c r="F546" s="396"/>
      <c r="G546" s="396"/>
      <c r="H546" s="227"/>
      <c r="I546" s="227"/>
      <c r="J546" s="227"/>
      <c r="K546" s="227"/>
      <c r="L546" s="227"/>
      <c r="M546" s="230"/>
      <c r="N546" s="231"/>
      <c r="O546" s="157">
        <f>SUMIFS('Unit Detail'!$H$8:$H$400,'Unit Detail'!$D$8:$D$400,'Building Detail'!$B546,'Unit Detail'!$Z$8:$Z$400,1)</f>
        <v>0</v>
      </c>
      <c r="P546" s="125">
        <f>SUMIFS('Unit Detail'!$H$8:$H$400,'Unit Detail'!$D$8:$D$400,'Building Detail'!$B546,'Unit Detail'!$Z$8:$Z$400,3)</f>
        <v>0</v>
      </c>
      <c r="Q546" s="180">
        <f>SUMIFS('Unit Detail'!$H$8:$H$400,'Unit Detail'!$D$8:$D$400,'Building Detail'!$B546,'Unit Detail'!$Z$8:$Z$400,2)</f>
        <v>0</v>
      </c>
      <c r="R546" s="185">
        <f>SUMIF('Unit Detail'!$D$8:$D$400,$B546,'Unit Detail'!$H$8:$H$400)</f>
        <v>0</v>
      </c>
      <c r="S546" s="184">
        <f t="shared" si="48"/>
        <v>0</v>
      </c>
      <c r="T546" s="159" t="str">
        <f t="shared" si="52"/>
        <v/>
      </c>
      <c r="U546" s="162">
        <f>COUNTIFS('Unit Detail'!$Z$8:$Z$400,"1",'Unit Detail'!$D$8:$D$400,'Building Detail'!$B546)</f>
        <v>0</v>
      </c>
      <c r="V546" s="163">
        <f>COUNTIFS('Unit Detail'!$Z$8:$Z$400,"3",'Unit Detail'!$D$8:$D$400,'Building Detail'!$B546)</f>
        <v>0</v>
      </c>
      <c r="W546" s="163">
        <f>COUNTIFS('Unit Detail'!$Z$8:$Z$400,"2",'Unit Detail'!$D$8:$D$400,'Building Detail'!$B546)</f>
        <v>0</v>
      </c>
      <c r="X546" s="176">
        <f t="shared" si="49"/>
        <v>0</v>
      </c>
      <c r="Y546" s="159" t="str">
        <f t="shared" si="51"/>
        <v/>
      </c>
      <c r="Z546" s="338" t="str">
        <f t="shared" si="50"/>
        <v/>
      </c>
      <c r="AB546"/>
      <c r="AC546" s="14"/>
    </row>
    <row r="547" spans="2:29" x14ac:dyDescent="0.25">
      <c r="B547" s="334"/>
      <c r="C547" s="396"/>
      <c r="D547" s="396"/>
      <c r="E547" s="396"/>
      <c r="F547" s="396"/>
      <c r="G547" s="396"/>
      <c r="H547" s="227"/>
      <c r="I547" s="227"/>
      <c r="J547" s="227"/>
      <c r="K547" s="227"/>
      <c r="L547" s="227"/>
      <c r="M547" s="230"/>
      <c r="N547" s="231"/>
      <c r="O547" s="157">
        <f>SUMIFS('Unit Detail'!$H$8:$H$400,'Unit Detail'!$D$8:$D$400,'Building Detail'!$B547,'Unit Detail'!$Z$8:$Z$400,1)</f>
        <v>0</v>
      </c>
      <c r="P547" s="125">
        <f>SUMIFS('Unit Detail'!$H$8:$H$400,'Unit Detail'!$D$8:$D$400,'Building Detail'!$B547,'Unit Detail'!$Z$8:$Z$400,3)</f>
        <v>0</v>
      </c>
      <c r="Q547" s="180">
        <f>SUMIFS('Unit Detail'!$H$8:$H$400,'Unit Detail'!$D$8:$D$400,'Building Detail'!$B547,'Unit Detail'!$Z$8:$Z$400,2)</f>
        <v>0</v>
      </c>
      <c r="R547" s="185">
        <f>SUMIF('Unit Detail'!$D$8:$D$400,$B547,'Unit Detail'!$H$8:$H$400)</f>
        <v>0</v>
      </c>
      <c r="S547" s="184">
        <f t="shared" si="48"/>
        <v>0</v>
      </c>
      <c r="T547" s="159" t="str">
        <f t="shared" si="52"/>
        <v/>
      </c>
      <c r="U547" s="162">
        <f>COUNTIFS('Unit Detail'!$Z$8:$Z$400,"1",'Unit Detail'!$D$8:$D$400,'Building Detail'!$B547)</f>
        <v>0</v>
      </c>
      <c r="V547" s="163">
        <f>COUNTIFS('Unit Detail'!$Z$8:$Z$400,"3",'Unit Detail'!$D$8:$D$400,'Building Detail'!$B547)</f>
        <v>0</v>
      </c>
      <c r="W547" s="163">
        <f>COUNTIFS('Unit Detail'!$Z$8:$Z$400,"2",'Unit Detail'!$D$8:$D$400,'Building Detail'!$B547)</f>
        <v>0</v>
      </c>
      <c r="X547" s="176">
        <f t="shared" si="49"/>
        <v>0</v>
      </c>
      <c r="Y547" s="159" t="str">
        <f t="shared" si="51"/>
        <v/>
      </c>
      <c r="Z547" s="338" t="str">
        <f t="shared" si="50"/>
        <v/>
      </c>
      <c r="AB547"/>
      <c r="AC547" s="14"/>
    </row>
    <row r="548" spans="2:29" x14ac:dyDescent="0.25">
      <c r="B548" s="334"/>
      <c r="C548" s="396"/>
      <c r="D548" s="396"/>
      <c r="E548" s="396"/>
      <c r="F548" s="396"/>
      <c r="G548" s="396"/>
      <c r="H548" s="227"/>
      <c r="I548" s="227"/>
      <c r="J548" s="227"/>
      <c r="K548" s="227"/>
      <c r="L548" s="227"/>
      <c r="M548" s="230"/>
      <c r="N548" s="231"/>
      <c r="O548" s="157">
        <f>SUMIFS('Unit Detail'!$H$8:$H$400,'Unit Detail'!$D$8:$D$400,'Building Detail'!$B548,'Unit Detail'!$Z$8:$Z$400,1)</f>
        <v>0</v>
      </c>
      <c r="P548" s="125">
        <f>SUMIFS('Unit Detail'!$H$8:$H$400,'Unit Detail'!$D$8:$D$400,'Building Detail'!$B548,'Unit Detail'!$Z$8:$Z$400,3)</f>
        <v>0</v>
      </c>
      <c r="Q548" s="180">
        <f>SUMIFS('Unit Detail'!$H$8:$H$400,'Unit Detail'!$D$8:$D$400,'Building Detail'!$B548,'Unit Detail'!$Z$8:$Z$400,2)</f>
        <v>0</v>
      </c>
      <c r="R548" s="185">
        <f>SUMIF('Unit Detail'!$D$8:$D$400,$B548,'Unit Detail'!$H$8:$H$400)</f>
        <v>0</v>
      </c>
      <c r="S548" s="184">
        <f t="shared" si="48"/>
        <v>0</v>
      </c>
      <c r="T548" s="159" t="str">
        <f t="shared" si="52"/>
        <v/>
      </c>
      <c r="U548" s="162">
        <f>COUNTIFS('Unit Detail'!$Z$8:$Z$400,"1",'Unit Detail'!$D$8:$D$400,'Building Detail'!$B548)</f>
        <v>0</v>
      </c>
      <c r="V548" s="163">
        <f>COUNTIFS('Unit Detail'!$Z$8:$Z$400,"3",'Unit Detail'!$D$8:$D$400,'Building Detail'!$B548)</f>
        <v>0</v>
      </c>
      <c r="W548" s="163">
        <f>COUNTIFS('Unit Detail'!$Z$8:$Z$400,"2",'Unit Detail'!$D$8:$D$400,'Building Detail'!$B548)</f>
        <v>0</v>
      </c>
      <c r="X548" s="176">
        <f t="shared" si="49"/>
        <v>0</v>
      </c>
      <c r="Y548" s="159" t="str">
        <f t="shared" si="51"/>
        <v/>
      </c>
      <c r="Z548" s="338" t="str">
        <f t="shared" si="50"/>
        <v/>
      </c>
      <c r="AB548"/>
      <c r="AC548" s="14"/>
    </row>
    <row r="549" spans="2:29" x14ac:dyDescent="0.25">
      <c r="B549" s="334"/>
      <c r="C549" s="396"/>
      <c r="D549" s="396"/>
      <c r="E549" s="396"/>
      <c r="F549" s="396"/>
      <c r="G549" s="396"/>
      <c r="H549" s="227"/>
      <c r="I549" s="227"/>
      <c r="J549" s="227"/>
      <c r="K549" s="227"/>
      <c r="L549" s="227"/>
      <c r="M549" s="230"/>
      <c r="N549" s="231"/>
      <c r="O549" s="157">
        <f>SUMIFS('Unit Detail'!$H$8:$H$400,'Unit Detail'!$D$8:$D$400,'Building Detail'!$B549,'Unit Detail'!$Z$8:$Z$400,1)</f>
        <v>0</v>
      </c>
      <c r="P549" s="125">
        <f>SUMIFS('Unit Detail'!$H$8:$H$400,'Unit Detail'!$D$8:$D$400,'Building Detail'!$B549,'Unit Detail'!$Z$8:$Z$400,3)</f>
        <v>0</v>
      </c>
      <c r="Q549" s="180">
        <f>SUMIFS('Unit Detail'!$H$8:$H$400,'Unit Detail'!$D$8:$D$400,'Building Detail'!$B549,'Unit Detail'!$Z$8:$Z$400,2)</f>
        <v>0</v>
      </c>
      <c r="R549" s="185">
        <f>SUMIF('Unit Detail'!$D$8:$D$400,$B549,'Unit Detail'!$H$8:$H$400)</f>
        <v>0</v>
      </c>
      <c r="S549" s="184">
        <f t="shared" si="48"/>
        <v>0</v>
      </c>
      <c r="T549" s="159" t="str">
        <f t="shared" si="52"/>
        <v/>
      </c>
      <c r="U549" s="162">
        <f>COUNTIFS('Unit Detail'!$Z$8:$Z$400,"1",'Unit Detail'!$D$8:$D$400,'Building Detail'!$B549)</f>
        <v>0</v>
      </c>
      <c r="V549" s="163">
        <f>COUNTIFS('Unit Detail'!$Z$8:$Z$400,"3",'Unit Detail'!$D$8:$D$400,'Building Detail'!$B549)</f>
        <v>0</v>
      </c>
      <c r="W549" s="163">
        <f>COUNTIFS('Unit Detail'!$Z$8:$Z$400,"2",'Unit Detail'!$D$8:$D$400,'Building Detail'!$B549)</f>
        <v>0</v>
      </c>
      <c r="X549" s="176">
        <f t="shared" si="49"/>
        <v>0</v>
      </c>
      <c r="Y549" s="159" t="str">
        <f t="shared" si="51"/>
        <v/>
      </c>
      <c r="Z549" s="338" t="str">
        <f t="shared" si="50"/>
        <v/>
      </c>
      <c r="AB549"/>
      <c r="AC549" s="14"/>
    </row>
    <row r="550" spans="2:29" x14ac:dyDescent="0.25">
      <c r="B550" s="334"/>
      <c r="C550" s="396"/>
      <c r="D550" s="396"/>
      <c r="E550" s="396"/>
      <c r="F550" s="396"/>
      <c r="G550" s="396"/>
      <c r="H550" s="227"/>
      <c r="I550" s="227"/>
      <c r="J550" s="227"/>
      <c r="K550" s="227"/>
      <c r="L550" s="227"/>
      <c r="M550" s="230"/>
      <c r="N550" s="231"/>
      <c r="O550" s="157">
        <f>SUMIFS('Unit Detail'!$H$8:$H$400,'Unit Detail'!$D$8:$D$400,'Building Detail'!$B550,'Unit Detail'!$Z$8:$Z$400,1)</f>
        <v>0</v>
      </c>
      <c r="P550" s="125">
        <f>SUMIFS('Unit Detail'!$H$8:$H$400,'Unit Detail'!$D$8:$D$400,'Building Detail'!$B550,'Unit Detail'!$Z$8:$Z$400,3)</f>
        <v>0</v>
      </c>
      <c r="Q550" s="180">
        <f>SUMIFS('Unit Detail'!$H$8:$H$400,'Unit Detail'!$D$8:$D$400,'Building Detail'!$B550,'Unit Detail'!$Z$8:$Z$400,2)</f>
        <v>0</v>
      </c>
      <c r="R550" s="185">
        <f>SUMIF('Unit Detail'!$D$8:$D$400,$B550,'Unit Detail'!$H$8:$H$400)</f>
        <v>0</v>
      </c>
      <c r="S550" s="184">
        <f t="shared" si="48"/>
        <v>0</v>
      </c>
      <c r="T550" s="159" t="str">
        <f t="shared" si="52"/>
        <v/>
      </c>
      <c r="U550" s="162">
        <f>COUNTIFS('Unit Detail'!$Z$8:$Z$400,"1",'Unit Detail'!$D$8:$D$400,'Building Detail'!$B550)</f>
        <v>0</v>
      </c>
      <c r="V550" s="163">
        <f>COUNTIFS('Unit Detail'!$Z$8:$Z$400,"3",'Unit Detail'!$D$8:$D$400,'Building Detail'!$B550)</f>
        <v>0</v>
      </c>
      <c r="W550" s="163">
        <f>COUNTIFS('Unit Detail'!$Z$8:$Z$400,"2",'Unit Detail'!$D$8:$D$400,'Building Detail'!$B550)</f>
        <v>0</v>
      </c>
      <c r="X550" s="176">
        <f t="shared" si="49"/>
        <v>0</v>
      </c>
      <c r="Y550" s="159" t="str">
        <f t="shared" si="51"/>
        <v/>
      </c>
      <c r="Z550" s="338" t="str">
        <f t="shared" si="50"/>
        <v/>
      </c>
      <c r="AB550"/>
      <c r="AC550" s="14"/>
    </row>
    <row r="551" spans="2:29" x14ac:dyDescent="0.25">
      <c r="B551" s="334"/>
      <c r="C551" s="396"/>
      <c r="D551" s="396"/>
      <c r="E551" s="396"/>
      <c r="F551" s="396"/>
      <c r="G551" s="396"/>
      <c r="H551" s="227"/>
      <c r="I551" s="227"/>
      <c r="J551" s="227"/>
      <c r="K551" s="227"/>
      <c r="L551" s="227"/>
      <c r="M551" s="230"/>
      <c r="N551" s="231"/>
      <c r="O551" s="157">
        <f>SUMIFS('Unit Detail'!$H$8:$H$400,'Unit Detail'!$D$8:$D$400,'Building Detail'!$B551,'Unit Detail'!$Z$8:$Z$400,1)</f>
        <v>0</v>
      </c>
      <c r="P551" s="125">
        <f>SUMIFS('Unit Detail'!$H$8:$H$400,'Unit Detail'!$D$8:$D$400,'Building Detail'!$B551,'Unit Detail'!$Z$8:$Z$400,3)</f>
        <v>0</v>
      </c>
      <c r="Q551" s="180">
        <f>SUMIFS('Unit Detail'!$H$8:$H$400,'Unit Detail'!$D$8:$D$400,'Building Detail'!$B551,'Unit Detail'!$Z$8:$Z$400,2)</f>
        <v>0</v>
      </c>
      <c r="R551" s="185">
        <f>SUMIF('Unit Detail'!$D$8:$D$400,$B551,'Unit Detail'!$H$8:$H$400)</f>
        <v>0</v>
      </c>
      <c r="S551" s="184">
        <f t="shared" si="48"/>
        <v>0</v>
      </c>
      <c r="T551" s="159" t="str">
        <f t="shared" si="52"/>
        <v/>
      </c>
      <c r="U551" s="162">
        <f>COUNTIFS('Unit Detail'!$Z$8:$Z$400,"1",'Unit Detail'!$D$8:$D$400,'Building Detail'!$B551)</f>
        <v>0</v>
      </c>
      <c r="V551" s="163">
        <f>COUNTIFS('Unit Detail'!$Z$8:$Z$400,"3",'Unit Detail'!$D$8:$D$400,'Building Detail'!$B551)</f>
        <v>0</v>
      </c>
      <c r="W551" s="163">
        <f>COUNTIFS('Unit Detail'!$Z$8:$Z$400,"2",'Unit Detail'!$D$8:$D$400,'Building Detail'!$B551)</f>
        <v>0</v>
      </c>
      <c r="X551" s="176">
        <f t="shared" si="49"/>
        <v>0</v>
      </c>
      <c r="Y551" s="159" t="str">
        <f t="shared" si="51"/>
        <v/>
      </c>
      <c r="Z551" s="338" t="str">
        <f t="shared" si="50"/>
        <v/>
      </c>
      <c r="AB551"/>
      <c r="AC551" s="14"/>
    </row>
    <row r="552" spans="2:29" x14ac:dyDescent="0.25">
      <c r="B552" s="334"/>
      <c r="C552" s="396"/>
      <c r="D552" s="396"/>
      <c r="E552" s="396"/>
      <c r="F552" s="396"/>
      <c r="G552" s="396"/>
      <c r="H552" s="227"/>
      <c r="I552" s="227"/>
      <c r="J552" s="227"/>
      <c r="K552" s="227"/>
      <c r="L552" s="227"/>
      <c r="M552" s="230"/>
      <c r="N552" s="231"/>
      <c r="O552" s="157">
        <f>SUMIFS('Unit Detail'!$H$8:$H$400,'Unit Detail'!$D$8:$D$400,'Building Detail'!$B552,'Unit Detail'!$Z$8:$Z$400,1)</f>
        <v>0</v>
      </c>
      <c r="P552" s="125">
        <f>SUMIFS('Unit Detail'!$H$8:$H$400,'Unit Detail'!$D$8:$D$400,'Building Detail'!$B552,'Unit Detail'!$Z$8:$Z$400,3)</f>
        <v>0</v>
      </c>
      <c r="Q552" s="180">
        <f>SUMIFS('Unit Detail'!$H$8:$H$400,'Unit Detail'!$D$8:$D$400,'Building Detail'!$B552,'Unit Detail'!$Z$8:$Z$400,2)</f>
        <v>0</v>
      </c>
      <c r="R552" s="185">
        <f>SUMIF('Unit Detail'!$D$8:$D$400,$B552,'Unit Detail'!$H$8:$H$400)</f>
        <v>0</v>
      </c>
      <c r="S552" s="184">
        <f t="shared" si="48"/>
        <v>0</v>
      </c>
      <c r="T552" s="159" t="str">
        <f t="shared" si="52"/>
        <v/>
      </c>
      <c r="U552" s="162">
        <f>COUNTIFS('Unit Detail'!$Z$8:$Z$400,"1",'Unit Detail'!$D$8:$D$400,'Building Detail'!$B552)</f>
        <v>0</v>
      </c>
      <c r="V552" s="163">
        <f>COUNTIFS('Unit Detail'!$Z$8:$Z$400,"3",'Unit Detail'!$D$8:$D$400,'Building Detail'!$B552)</f>
        <v>0</v>
      </c>
      <c r="W552" s="163">
        <f>COUNTIFS('Unit Detail'!$Z$8:$Z$400,"2",'Unit Detail'!$D$8:$D$400,'Building Detail'!$B552)</f>
        <v>0</v>
      </c>
      <c r="X552" s="176">
        <f t="shared" si="49"/>
        <v>0</v>
      </c>
      <c r="Y552" s="159" t="str">
        <f t="shared" si="51"/>
        <v/>
      </c>
      <c r="Z552" s="338" t="str">
        <f t="shared" si="50"/>
        <v/>
      </c>
      <c r="AB552"/>
      <c r="AC552" s="14"/>
    </row>
    <row r="553" spans="2:29" x14ac:dyDescent="0.25">
      <c r="B553" s="334"/>
      <c r="C553" s="396"/>
      <c r="D553" s="396"/>
      <c r="E553" s="396"/>
      <c r="F553" s="396"/>
      <c r="G553" s="396"/>
      <c r="H553" s="227"/>
      <c r="I553" s="227"/>
      <c r="J553" s="227"/>
      <c r="K553" s="227"/>
      <c r="L553" s="227"/>
      <c r="M553" s="230"/>
      <c r="N553" s="231"/>
      <c r="O553" s="157">
        <f>SUMIFS('Unit Detail'!$H$8:$H$400,'Unit Detail'!$D$8:$D$400,'Building Detail'!$B553,'Unit Detail'!$Z$8:$Z$400,1)</f>
        <v>0</v>
      </c>
      <c r="P553" s="125">
        <f>SUMIFS('Unit Detail'!$H$8:$H$400,'Unit Detail'!$D$8:$D$400,'Building Detail'!$B553,'Unit Detail'!$Z$8:$Z$400,3)</f>
        <v>0</v>
      </c>
      <c r="Q553" s="180">
        <f>SUMIFS('Unit Detail'!$H$8:$H$400,'Unit Detail'!$D$8:$D$400,'Building Detail'!$B553,'Unit Detail'!$Z$8:$Z$400,2)</f>
        <v>0</v>
      </c>
      <c r="R553" s="185">
        <f>SUMIF('Unit Detail'!$D$8:$D$400,$B553,'Unit Detail'!$H$8:$H$400)</f>
        <v>0</v>
      </c>
      <c r="S553" s="184">
        <f t="shared" si="48"/>
        <v>0</v>
      </c>
      <c r="T553" s="159" t="str">
        <f t="shared" si="52"/>
        <v/>
      </c>
      <c r="U553" s="162">
        <f>COUNTIFS('Unit Detail'!$Z$8:$Z$400,"1",'Unit Detail'!$D$8:$D$400,'Building Detail'!$B553)</f>
        <v>0</v>
      </c>
      <c r="V553" s="163">
        <f>COUNTIFS('Unit Detail'!$Z$8:$Z$400,"3",'Unit Detail'!$D$8:$D$400,'Building Detail'!$B553)</f>
        <v>0</v>
      </c>
      <c r="W553" s="163">
        <f>COUNTIFS('Unit Detail'!$Z$8:$Z$400,"2",'Unit Detail'!$D$8:$D$400,'Building Detail'!$B553)</f>
        <v>0</v>
      </c>
      <c r="X553" s="176">
        <f t="shared" si="49"/>
        <v>0</v>
      </c>
      <c r="Y553" s="159" t="str">
        <f t="shared" si="51"/>
        <v/>
      </c>
      <c r="Z553" s="338" t="str">
        <f t="shared" si="50"/>
        <v/>
      </c>
      <c r="AB553"/>
      <c r="AC553" s="14"/>
    </row>
    <row r="554" spans="2:29" x14ac:dyDescent="0.25">
      <c r="B554" s="334"/>
      <c r="C554" s="396"/>
      <c r="D554" s="396"/>
      <c r="E554" s="396"/>
      <c r="F554" s="396"/>
      <c r="G554" s="396"/>
      <c r="H554" s="227"/>
      <c r="I554" s="227"/>
      <c r="J554" s="227"/>
      <c r="K554" s="227"/>
      <c r="L554" s="227"/>
      <c r="M554" s="230"/>
      <c r="N554" s="231"/>
      <c r="O554" s="157">
        <f>SUMIFS('Unit Detail'!$H$8:$H$400,'Unit Detail'!$D$8:$D$400,'Building Detail'!$B554,'Unit Detail'!$Z$8:$Z$400,1)</f>
        <v>0</v>
      </c>
      <c r="P554" s="125">
        <f>SUMIFS('Unit Detail'!$H$8:$H$400,'Unit Detail'!$D$8:$D$400,'Building Detail'!$B554,'Unit Detail'!$Z$8:$Z$400,3)</f>
        <v>0</v>
      </c>
      <c r="Q554" s="180">
        <f>SUMIFS('Unit Detail'!$H$8:$H$400,'Unit Detail'!$D$8:$D$400,'Building Detail'!$B554,'Unit Detail'!$Z$8:$Z$400,2)</f>
        <v>0</v>
      </c>
      <c r="R554" s="185">
        <f>SUMIF('Unit Detail'!$D$8:$D$400,$B554,'Unit Detail'!$H$8:$H$400)</f>
        <v>0</v>
      </c>
      <c r="S554" s="184">
        <f t="shared" si="48"/>
        <v>0</v>
      </c>
      <c r="T554" s="159" t="str">
        <f t="shared" si="52"/>
        <v/>
      </c>
      <c r="U554" s="162">
        <f>COUNTIFS('Unit Detail'!$Z$8:$Z$400,"1",'Unit Detail'!$D$8:$D$400,'Building Detail'!$B554)</f>
        <v>0</v>
      </c>
      <c r="V554" s="163">
        <f>COUNTIFS('Unit Detail'!$Z$8:$Z$400,"3",'Unit Detail'!$D$8:$D$400,'Building Detail'!$B554)</f>
        <v>0</v>
      </c>
      <c r="W554" s="163">
        <f>COUNTIFS('Unit Detail'!$Z$8:$Z$400,"2",'Unit Detail'!$D$8:$D$400,'Building Detail'!$B554)</f>
        <v>0</v>
      </c>
      <c r="X554" s="176">
        <f t="shared" si="49"/>
        <v>0</v>
      </c>
      <c r="Y554" s="159" t="str">
        <f t="shared" si="51"/>
        <v/>
      </c>
      <c r="Z554" s="338" t="str">
        <f t="shared" si="50"/>
        <v/>
      </c>
      <c r="AB554"/>
      <c r="AC554" s="14"/>
    </row>
    <row r="555" spans="2:29" x14ac:dyDescent="0.25">
      <c r="B555" s="334"/>
      <c r="C555" s="396"/>
      <c r="D555" s="396"/>
      <c r="E555" s="396"/>
      <c r="F555" s="396"/>
      <c r="G555" s="396"/>
      <c r="H555" s="227"/>
      <c r="I555" s="227"/>
      <c r="J555" s="227"/>
      <c r="K555" s="227"/>
      <c r="L555" s="227"/>
      <c r="M555" s="230"/>
      <c r="N555" s="231"/>
      <c r="O555" s="157">
        <f>SUMIFS('Unit Detail'!$H$8:$H$400,'Unit Detail'!$D$8:$D$400,'Building Detail'!$B555,'Unit Detail'!$Z$8:$Z$400,1)</f>
        <v>0</v>
      </c>
      <c r="P555" s="125">
        <f>SUMIFS('Unit Detail'!$H$8:$H$400,'Unit Detail'!$D$8:$D$400,'Building Detail'!$B555,'Unit Detail'!$Z$8:$Z$400,3)</f>
        <v>0</v>
      </c>
      <c r="Q555" s="180">
        <f>SUMIFS('Unit Detail'!$H$8:$H$400,'Unit Detail'!$D$8:$D$400,'Building Detail'!$B555,'Unit Detail'!$Z$8:$Z$400,2)</f>
        <v>0</v>
      </c>
      <c r="R555" s="185">
        <f>SUMIF('Unit Detail'!$D$8:$D$400,$B555,'Unit Detail'!$H$8:$H$400)</f>
        <v>0</v>
      </c>
      <c r="S555" s="184">
        <f t="shared" si="48"/>
        <v>0</v>
      </c>
      <c r="T555" s="159" t="str">
        <f t="shared" si="52"/>
        <v/>
      </c>
      <c r="U555" s="162">
        <f>COUNTIFS('Unit Detail'!$Z$8:$Z$400,"1",'Unit Detail'!$D$8:$D$400,'Building Detail'!$B555)</f>
        <v>0</v>
      </c>
      <c r="V555" s="163">
        <f>COUNTIFS('Unit Detail'!$Z$8:$Z$400,"3",'Unit Detail'!$D$8:$D$400,'Building Detail'!$B555)</f>
        <v>0</v>
      </c>
      <c r="W555" s="163">
        <f>COUNTIFS('Unit Detail'!$Z$8:$Z$400,"2",'Unit Detail'!$D$8:$D$400,'Building Detail'!$B555)</f>
        <v>0</v>
      </c>
      <c r="X555" s="176">
        <f t="shared" si="49"/>
        <v>0</v>
      </c>
      <c r="Y555" s="159" t="str">
        <f t="shared" si="51"/>
        <v/>
      </c>
      <c r="Z555" s="338" t="str">
        <f t="shared" si="50"/>
        <v/>
      </c>
      <c r="AB555"/>
      <c r="AC555" s="14"/>
    </row>
    <row r="556" spans="2:29" x14ac:dyDescent="0.25">
      <c r="B556" s="334"/>
      <c r="C556" s="396"/>
      <c r="D556" s="396"/>
      <c r="E556" s="396"/>
      <c r="F556" s="396"/>
      <c r="G556" s="396"/>
      <c r="H556" s="227"/>
      <c r="I556" s="227"/>
      <c r="J556" s="227"/>
      <c r="K556" s="227"/>
      <c r="L556" s="227"/>
      <c r="M556" s="230"/>
      <c r="N556" s="231"/>
      <c r="O556" s="157">
        <f>SUMIFS('Unit Detail'!$H$8:$H$400,'Unit Detail'!$D$8:$D$400,'Building Detail'!$B556,'Unit Detail'!$Z$8:$Z$400,1)</f>
        <v>0</v>
      </c>
      <c r="P556" s="125">
        <f>SUMIFS('Unit Detail'!$H$8:$H$400,'Unit Detail'!$D$8:$D$400,'Building Detail'!$B556,'Unit Detail'!$Z$8:$Z$400,3)</f>
        <v>0</v>
      </c>
      <c r="Q556" s="180">
        <f>SUMIFS('Unit Detail'!$H$8:$H$400,'Unit Detail'!$D$8:$D$400,'Building Detail'!$B556,'Unit Detail'!$Z$8:$Z$400,2)</f>
        <v>0</v>
      </c>
      <c r="R556" s="185">
        <f>SUMIF('Unit Detail'!$D$8:$D$400,$B556,'Unit Detail'!$H$8:$H$400)</f>
        <v>0</v>
      </c>
      <c r="S556" s="184">
        <f t="shared" si="48"/>
        <v>0</v>
      </c>
      <c r="T556" s="159" t="str">
        <f t="shared" si="52"/>
        <v/>
      </c>
      <c r="U556" s="162">
        <f>COUNTIFS('Unit Detail'!$Z$8:$Z$400,"1",'Unit Detail'!$D$8:$D$400,'Building Detail'!$B556)</f>
        <v>0</v>
      </c>
      <c r="V556" s="163">
        <f>COUNTIFS('Unit Detail'!$Z$8:$Z$400,"3",'Unit Detail'!$D$8:$D$400,'Building Detail'!$B556)</f>
        <v>0</v>
      </c>
      <c r="W556" s="163">
        <f>COUNTIFS('Unit Detail'!$Z$8:$Z$400,"2",'Unit Detail'!$D$8:$D$400,'Building Detail'!$B556)</f>
        <v>0</v>
      </c>
      <c r="X556" s="176">
        <f t="shared" si="49"/>
        <v>0</v>
      </c>
      <c r="Y556" s="159" t="str">
        <f t="shared" si="51"/>
        <v/>
      </c>
      <c r="Z556" s="338" t="str">
        <f t="shared" si="50"/>
        <v/>
      </c>
      <c r="AB556"/>
      <c r="AC556" s="14"/>
    </row>
    <row r="557" spans="2:29" x14ac:dyDescent="0.25">
      <c r="B557" s="334"/>
      <c r="C557" s="396"/>
      <c r="D557" s="396"/>
      <c r="E557" s="396"/>
      <c r="F557" s="396"/>
      <c r="G557" s="396"/>
      <c r="H557" s="227"/>
      <c r="I557" s="227"/>
      <c r="J557" s="227"/>
      <c r="K557" s="227"/>
      <c r="L557" s="227"/>
      <c r="M557" s="230"/>
      <c r="N557" s="231"/>
      <c r="O557" s="157">
        <f>SUMIFS('Unit Detail'!$H$8:$H$400,'Unit Detail'!$D$8:$D$400,'Building Detail'!$B557,'Unit Detail'!$Z$8:$Z$400,1)</f>
        <v>0</v>
      </c>
      <c r="P557" s="125">
        <f>SUMIFS('Unit Detail'!$H$8:$H$400,'Unit Detail'!$D$8:$D$400,'Building Detail'!$B557,'Unit Detail'!$Z$8:$Z$400,3)</f>
        <v>0</v>
      </c>
      <c r="Q557" s="180">
        <f>SUMIFS('Unit Detail'!$H$8:$H$400,'Unit Detail'!$D$8:$D$400,'Building Detail'!$B557,'Unit Detail'!$Z$8:$Z$400,2)</f>
        <v>0</v>
      </c>
      <c r="R557" s="185">
        <f>SUMIF('Unit Detail'!$D$8:$D$400,$B557,'Unit Detail'!$H$8:$H$400)</f>
        <v>0</v>
      </c>
      <c r="S557" s="184">
        <f t="shared" si="48"/>
        <v>0</v>
      </c>
      <c r="T557" s="159" t="str">
        <f t="shared" si="52"/>
        <v/>
      </c>
      <c r="U557" s="162">
        <f>COUNTIFS('Unit Detail'!$Z$8:$Z$400,"1",'Unit Detail'!$D$8:$D$400,'Building Detail'!$B557)</f>
        <v>0</v>
      </c>
      <c r="V557" s="163">
        <f>COUNTIFS('Unit Detail'!$Z$8:$Z$400,"3",'Unit Detail'!$D$8:$D$400,'Building Detail'!$B557)</f>
        <v>0</v>
      </c>
      <c r="W557" s="163">
        <f>COUNTIFS('Unit Detail'!$Z$8:$Z$400,"2",'Unit Detail'!$D$8:$D$400,'Building Detail'!$B557)</f>
        <v>0</v>
      </c>
      <c r="X557" s="176">
        <f t="shared" si="49"/>
        <v>0</v>
      </c>
      <c r="Y557" s="159" t="str">
        <f t="shared" si="51"/>
        <v/>
      </c>
      <c r="Z557" s="338" t="str">
        <f t="shared" si="50"/>
        <v/>
      </c>
      <c r="AB557"/>
      <c r="AC557" s="14"/>
    </row>
    <row r="558" spans="2:29" x14ac:dyDescent="0.25">
      <c r="B558" s="334"/>
      <c r="C558" s="396"/>
      <c r="D558" s="396"/>
      <c r="E558" s="396"/>
      <c r="F558" s="396"/>
      <c r="G558" s="396"/>
      <c r="H558" s="227"/>
      <c r="I558" s="227"/>
      <c r="J558" s="227"/>
      <c r="K558" s="227"/>
      <c r="L558" s="227"/>
      <c r="M558" s="230"/>
      <c r="N558" s="231"/>
      <c r="O558" s="157">
        <f>SUMIFS('Unit Detail'!$H$8:$H$400,'Unit Detail'!$D$8:$D$400,'Building Detail'!$B558,'Unit Detail'!$Z$8:$Z$400,1)</f>
        <v>0</v>
      </c>
      <c r="P558" s="125">
        <f>SUMIFS('Unit Detail'!$H$8:$H$400,'Unit Detail'!$D$8:$D$400,'Building Detail'!$B558,'Unit Detail'!$Z$8:$Z$400,3)</f>
        <v>0</v>
      </c>
      <c r="Q558" s="180">
        <f>SUMIFS('Unit Detail'!$H$8:$H$400,'Unit Detail'!$D$8:$D$400,'Building Detail'!$B558,'Unit Detail'!$Z$8:$Z$400,2)</f>
        <v>0</v>
      </c>
      <c r="R558" s="185">
        <f>SUMIF('Unit Detail'!$D$8:$D$400,$B558,'Unit Detail'!$H$8:$H$400)</f>
        <v>0</v>
      </c>
      <c r="S558" s="184">
        <f t="shared" si="48"/>
        <v>0</v>
      </c>
      <c r="T558" s="159" t="str">
        <f t="shared" si="52"/>
        <v/>
      </c>
      <c r="U558" s="162">
        <f>COUNTIFS('Unit Detail'!$Z$8:$Z$400,"1",'Unit Detail'!$D$8:$D$400,'Building Detail'!$B558)</f>
        <v>0</v>
      </c>
      <c r="V558" s="163">
        <f>COUNTIFS('Unit Detail'!$Z$8:$Z$400,"3",'Unit Detail'!$D$8:$D$400,'Building Detail'!$B558)</f>
        <v>0</v>
      </c>
      <c r="W558" s="163">
        <f>COUNTIFS('Unit Detail'!$Z$8:$Z$400,"2",'Unit Detail'!$D$8:$D$400,'Building Detail'!$B558)</f>
        <v>0</v>
      </c>
      <c r="X558" s="176">
        <f t="shared" si="49"/>
        <v>0</v>
      </c>
      <c r="Y558" s="159" t="str">
        <f t="shared" si="51"/>
        <v/>
      </c>
      <c r="Z558" s="338" t="str">
        <f t="shared" si="50"/>
        <v/>
      </c>
      <c r="AB558"/>
      <c r="AC558" s="14"/>
    </row>
    <row r="559" spans="2:29" x14ac:dyDescent="0.25">
      <c r="B559" s="334"/>
      <c r="C559" s="396"/>
      <c r="D559" s="396"/>
      <c r="E559" s="396"/>
      <c r="F559" s="396"/>
      <c r="G559" s="396"/>
      <c r="H559" s="227"/>
      <c r="I559" s="227"/>
      <c r="J559" s="227"/>
      <c r="K559" s="227"/>
      <c r="L559" s="227"/>
      <c r="M559" s="230"/>
      <c r="N559" s="231"/>
      <c r="O559" s="157">
        <f>SUMIFS('Unit Detail'!$H$8:$H$400,'Unit Detail'!$D$8:$D$400,'Building Detail'!$B559,'Unit Detail'!$Z$8:$Z$400,1)</f>
        <v>0</v>
      </c>
      <c r="P559" s="125">
        <f>SUMIFS('Unit Detail'!$H$8:$H$400,'Unit Detail'!$D$8:$D$400,'Building Detail'!$B559,'Unit Detail'!$Z$8:$Z$400,3)</f>
        <v>0</v>
      </c>
      <c r="Q559" s="180">
        <f>SUMIFS('Unit Detail'!$H$8:$H$400,'Unit Detail'!$D$8:$D$400,'Building Detail'!$B559,'Unit Detail'!$Z$8:$Z$400,2)</f>
        <v>0</v>
      </c>
      <c r="R559" s="185">
        <f>SUMIF('Unit Detail'!$D$8:$D$400,$B559,'Unit Detail'!$H$8:$H$400)</f>
        <v>0</v>
      </c>
      <c r="S559" s="184">
        <f t="shared" si="48"/>
        <v>0</v>
      </c>
      <c r="T559" s="159" t="str">
        <f t="shared" si="52"/>
        <v/>
      </c>
      <c r="U559" s="162">
        <f>COUNTIFS('Unit Detail'!$Z$8:$Z$400,"1",'Unit Detail'!$D$8:$D$400,'Building Detail'!$B559)</f>
        <v>0</v>
      </c>
      <c r="V559" s="163">
        <f>COUNTIFS('Unit Detail'!$Z$8:$Z$400,"3",'Unit Detail'!$D$8:$D$400,'Building Detail'!$B559)</f>
        <v>0</v>
      </c>
      <c r="W559" s="163">
        <f>COUNTIFS('Unit Detail'!$Z$8:$Z$400,"2",'Unit Detail'!$D$8:$D$400,'Building Detail'!$B559)</f>
        <v>0</v>
      </c>
      <c r="X559" s="176">
        <f t="shared" si="49"/>
        <v>0</v>
      </c>
      <c r="Y559" s="159" t="str">
        <f t="shared" si="51"/>
        <v/>
      </c>
      <c r="Z559" s="338" t="str">
        <f t="shared" si="50"/>
        <v/>
      </c>
      <c r="AB559"/>
      <c r="AC559" s="14"/>
    </row>
    <row r="560" spans="2:29" x14ac:dyDescent="0.25">
      <c r="B560" s="334"/>
      <c r="C560" s="396"/>
      <c r="D560" s="396"/>
      <c r="E560" s="396"/>
      <c r="F560" s="396"/>
      <c r="G560" s="396"/>
      <c r="H560" s="227"/>
      <c r="I560" s="227"/>
      <c r="J560" s="227"/>
      <c r="K560" s="227"/>
      <c r="L560" s="227"/>
      <c r="M560" s="230"/>
      <c r="N560" s="231"/>
      <c r="O560" s="157">
        <f>SUMIFS('Unit Detail'!$H$8:$H$400,'Unit Detail'!$D$8:$D$400,'Building Detail'!$B560,'Unit Detail'!$Z$8:$Z$400,1)</f>
        <v>0</v>
      </c>
      <c r="P560" s="125">
        <f>SUMIFS('Unit Detail'!$H$8:$H$400,'Unit Detail'!$D$8:$D$400,'Building Detail'!$B560,'Unit Detail'!$Z$8:$Z$400,3)</f>
        <v>0</v>
      </c>
      <c r="Q560" s="180">
        <f>SUMIFS('Unit Detail'!$H$8:$H$400,'Unit Detail'!$D$8:$D$400,'Building Detail'!$B560,'Unit Detail'!$Z$8:$Z$400,2)</f>
        <v>0</v>
      </c>
      <c r="R560" s="185">
        <f>SUMIF('Unit Detail'!$D$8:$D$400,$B560,'Unit Detail'!$H$8:$H$400)</f>
        <v>0</v>
      </c>
      <c r="S560" s="184">
        <f t="shared" si="48"/>
        <v>0</v>
      </c>
      <c r="T560" s="159" t="str">
        <f t="shared" si="52"/>
        <v/>
      </c>
      <c r="U560" s="162">
        <f>COUNTIFS('Unit Detail'!$Z$8:$Z$400,"1",'Unit Detail'!$D$8:$D$400,'Building Detail'!$B560)</f>
        <v>0</v>
      </c>
      <c r="V560" s="163">
        <f>COUNTIFS('Unit Detail'!$Z$8:$Z$400,"3",'Unit Detail'!$D$8:$D$400,'Building Detail'!$B560)</f>
        <v>0</v>
      </c>
      <c r="W560" s="163">
        <f>COUNTIFS('Unit Detail'!$Z$8:$Z$400,"2",'Unit Detail'!$D$8:$D$400,'Building Detail'!$B560)</f>
        <v>0</v>
      </c>
      <c r="X560" s="176">
        <f t="shared" si="49"/>
        <v>0</v>
      </c>
      <c r="Y560" s="159" t="str">
        <f t="shared" si="51"/>
        <v/>
      </c>
      <c r="Z560" s="338" t="str">
        <f t="shared" si="50"/>
        <v/>
      </c>
      <c r="AB560"/>
      <c r="AC560" s="14"/>
    </row>
    <row r="561" spans="2:29" x14ac:dyDescent="0.25">
      <c r="B561" s="334"/>
      <c r="C561" s="396"/>
      <c r="D561" s="396"/>
      <c r="E561" s="396"/>
      <c r="F561" s="396"/>
      <c r="G561" s="396"/>
      <c r="H561" s="227"/>
      <c r="I561" s="227"/>
      <c r="J561" s="227"/>
      <c r="K561" s="227"/>
      <c r="L561" s="227"/>
      <c r="M561" s="230"/>
      <c r="N561" s="231"/>
      <c r="O561" s="157">
        <f>SUMIFS('Unit Detail'!$H$8:$H$400,'Unit Detail'!$D$8:$D$400,'Building Detail'!$B561,'Unit Detail'!$Z$8:$Z$400,1)</f>
        <v>0</v>
      </c>
      <c r="P561" s="125">
        <f>SUMIFS('Unit Detail'!$H$8:$H$400,'Unit Detail'!$D$8:$D$400,'Building Detail'!$B561,'Unit Detail'!$Z$8:$Z$400,3)</f>
        <v>0</v>
      </c>
      <c r="Q561" s="180">
        <f>SUMIFS('Unit Detail'!$H$8:$H$400,'Unit Detail'!$D$8:$D$400,'Building Detail'!$B561,'Unit Detail'!$Z$8:$Z$400,2)</f>
        <v>0</v>
      </c>
      <c r="R561" s="185">
        <f>SUMIF('Unit Detail'!$D$8:$D$400,$B561,'Unit Detail'!$H$8:$H$400)</f>
        <v>0</v>
      </c>
      <c r="S561" s="184">
        <f t="shared" si="48"/>
        <v>0</v>
      </c>
      <c r="T561" s="159" t="str">
        <f t="shared" si="52"/>
        <v/>
      </c>
      <c r="U561" s="162">
        <f>COUNTIFS('Unit Detail'!$Z$8:$Z$400,"1",'Unit Detail'!$D$8:$D$400,'Building Detail'!$B561)</f>
        <v>0</v>
      </c>
      <c r="V561" s="163">
        <f>COUNTIFS('Unit Detail'!$Z$8:$Z$400,"3",'Unit Detail'!$D$8:$D$400,'Building Detail'!$B561)</f>
        <v>0</v>
      </c>
      <c r="W561" s="163">
        <f>COUNTIFS('Unit Detail'!$Z$8:$Z$400,"2",'Unit Detail'!$D$8:$D$400,'Building Detail'!$B561)</f>
        <v>0</v>
      </c>
      <c r="X561" s="176">
        <f t="shared" si="49"/>
        <v>0</v>
      </c>
      <c r="Y561" s="159" t="str">
        <f t="shared" si="51"/>
        <v/>
      </c>
      <c r="Z561" s="338" t="str">
        <f t="shared" si="50"/>
        <v/>
      </c>
      <c r="AB561"/>
      <c r="AC561" s="14"/>
    </row>
    <row r="562" spans="2:29" x14ac:dyDescent="0.25">
      <c r="B562" s="334"/>
      <c r="C562" s="396"/>
      <c r="D562" s="396"/>
      <c r="E562" s="396"/>
      <c r="F562" s="396"/>
      <c r="G562" s="396"/>
      <c r="H562" s="227"/>
      <c r="I562" s="227"/>
      <c r="J562" s="227"/>
      <c r="K562" s="227"/>
      <c r="L562" s="227"/>
      <c r="M562" s="230"/>
      <c r="N562" s="231"/>
      <c r="O562" s="157">
        <f>SUMIFS('Unit Detail'!$H$8:$H$400,'Unit Detail'!$D$8:$D$400,'Building Detail'!$B562,'Unit Detail'!$Z$8:$Z$400,1)</f>
        <v>0</v>
      </c>
      <c r="P562" s="125">
        <f>SUMIFS('Unit Detail'!$H$8:$H$400,'Unit Detail'!$D$8:$D$400,'Building Detail'!$B562,'Unit Detail'!$Z$8:$Z$400,3)</f>
        <v>0</v>
      </c>
      <c r="Q562" s="180">
        <f>SUMIFS('Unit Detail'!$H$8:$H$400,'Unit Detail'!$D$8:$D$400,'Building Detail'!$B562,'Unit Detail'!$Z$8:$Z$400,2)</f>
        <v>0</v>
      </c>
      <c r="R562" s="185">
        <f>SUMIF('Unit Detail'!$D$8:$D$400,$B562,'Unit Detail'!$H$8:$H$400)</f>
        <v>0</v>
      </c>
      <c r="S562" s="184">
        <f t="shared" si="48"/>
        <v>0</v>
      </c>
      <c r="T562" s="159" t="str">
        <f t="shared" si="52"/>
        <v/>
      </c>
      <c r="U562" s="162">
        <f>COUNTIFS('Unit Detail'!$Z$8:$Z$400,"1",'Unit Detail'!$D$8:$D$400,'Building Detail'!$B562)</f>
        <v>0</v>
      </c>
      <c r="V562" s="163">
        <f>COUNTIFS('Unit Detail'!$Z$8:$Z$400,"3",'Unit Detail'!$D$8:$D$400,'Building Detail'!$B562)</f>
        <v>0</v>
      </c>
      <c r="W562" s="163">
        <f>COUNTIFS('Unit Detail'!$Z$8:$Z$400,"2",'Unit Detail'!$D$8:$D$400,'Building Detail'!$B562)</f>
        <v>0</v>
      </c>
      <c r="X562" s="176">
        <f t="shared" si="49"/>
        <v>0</v>
      </c>
      <c r="Y562" s="159" t="str">
        <f t="shared" si="51"/>
        <v/>
      </c>
      <c r="Z562" s="338" t="str">
        <f t="shared" si="50"/>
        <v/>
      </c>
      <c r="AB562"/>
      <c r="AC562" s="14"/>
    </row>
    <row r="563" spans="2:29" x14ac:dyDescent="0.25">
      <c r="B563" s="334"/>
      <c r="C563" s="396"/>
      <c r="D563" s="396"/>
      <c r="E563" s="396"/>
      <c r="F563" s="396"/>
      <c r="G563" s="396"/>
      <c r="H563" s="227"/>
      <c r="I563" s="227"/>
      <c r="J563" s="227"/>
      <c r="K563" s="227"/>
      <c r="L563" s="227"/>
      <c r="M563" s="230"/>
      <c r="N563" s="231"/>
      <c r="O563" s="157">
        <f>SUMIFS('Unit Detail'!$H$8:$H$400,'Unit Detail'!$D$8:$D$400,'Building Detail'!$B563,'Unit Detail'!$Z$8:$Z$400,1)</f>
        <v>0</v>
      </c>
      <c r="P563" s="125">
        <f>SUMIFS('Unit Detail'!$H$8:$H$400,'Unit Detail'!$D$8:$D$400,'Building Detail'!$B563,'Unit Detail'!$Z$8:$Z$400,3)</f>
        <v>0</v>
      </c>
      <c r="Q563" s="180">
        <f>SUMIFS('Unit Detail'!$H$8:$H$400,'Unit Detail'!$D$8:$D$400,'Building Detail'!$B563,'Unit Detail'!$Z$8:$Z$400,2)</f>
        <v>0</v>
      </c>
      <c r="R563" s="185">
        <f>SUMIF('Unit Detail'!$D$8:$D$400,$B563,'Unit Detail'!$H$8:$H$400)</f>
        <v>0</v>
      </c>
      <c r="S563" s="184">
        <f t="shared" si="48"/>
        <v>0</v>
      </c>
      <c r="T563" s="159" t="str">
        <f t="shared" si="52"/>
        <v/>
      </c>
      <c r="U563" s="162">
        <f>COUNTIFS('Unit Detail'!$Z$8:$Z$400,"1",'Unit Detail'!$D$8:$D$400,'Building Detail'!$B563)</f>
        <v>0</v>
      </c>
      <c r="V563" s="163">
        <f>COUNTIFS('Unit Detail'!$Z$8:$Z$400,"3",'Unit Detail'!$D$8:$D$400,'Building Detail'!$B563)</f>
        <v>0</v>
      </c>
      <c r="W563" s="163">
        <f>COUNTIFS('Unit Detail'!$Z$8:$Z$400,"2",'Unit Detail'!$D$8:$D$400,'Building Detail'!$B563)</f>
        <v>0</v>
      </c>
      <c r="X563" s="176">
        <f t="shared" si="49"/>
        <v>0</v>
      </c>
      <c r="Y563" s="159" t="str">
        <f t="shared" si="51"/>
        <v/>
      </c>
      <c r="Z563" s="338" t="str">
        <f t="shared" si="50"/>
        <v/>
      </c>
      <c r="AB563"/>
      <c r="AC563" s="14"/>
    </row>
    <row r="564" spans="2:29" x14ac:dyDescent="0.25">
      <c r="B564" s="334"/>
      <c r="C564" s="396"/>
      <c r="D564" s="396"/>
      <c r="E564" s="396"/>
      <c r="F564" s="396"/>
      <c r="G564" s="396"/>
      <c r="H564" s="227"/>
      <c r="I564" s="227"/>
      <c r="J564" s="227"/>
      <c r="K564" s="227"/>
      <c r="L564" s="227"/>
      <c r="M564" s="230"/>
      <c r="N564" s="231"/>
      <c r="O564" s="157">
        <f>SUMIFS('Unit Detail'!$H$8:$H$400,'Unit Detail'!$D$8:$D$400,'Building Detail'!$B564,'Unit Detail'!$Z$8:$Z$400,1)</f>
        <v>0</v>
      </c>
      <c r="P564" s="125">
        <f>SUMIFS('Unit Detail'!$H$8:$H$400,'Unit Detail'!$D$8:$D$400,'Building Detail'!$B564,'Unit Detail'!$Z$8:$Z$400,3)</f>
        <v>0</v>
      </c>
      <c r="Q564" s="180">
        <f>SUMIFS('Unit Detail'!$H$8:$H$400,'Unit Detail'!$D$8:$D$400,'Building Detail'!$B564,'Unit Detail'!$Z$8:$Z$400,2)</f>
        <v>0</v>
      </c>
      <c r="R564" s="185">
        <f>SUMIF('Unit Detail'!$D$8:$D$400,$B564,'Unit Detail'!$H$8:$H$400)</f>
        <v>0</v>
      </c>
      <c r="S564" s="184">
        <f t="shared" si="48"/>
        <v>0</v>
      </c>
      <c r="T564" s="159" t="str">
        <f t="shared" si="52"/>
        <v/>
      </c>
      <c r="U564" s="162">
        <f>COUNTIFS('Unit Detail'!$Z$8:$Z$400,"1",'Unit Detail'!$D$8:$D$400,'Building Detail'!$B564)</f>
        <v>0</v>
      </c>
      <c r="V564" s="163">
        <f>COUNTIFS('Unit Detail'!$Z$8:$Z$400,"3",'Unit Detail'!$D$8:$D$400,'Building Detail'!$B564)</f>
        <v>0</v>
      </c>
      <c r="W564" s="163">
        <f>COUNTIFS('Unit Detail'!$Z$8:$Z$400,"2",'Unit Detail'!$D$8:$D$400,'Building Detail'!$B564)</f>
        <v>0</v>
      </c>
      <c r="X564" s="176">
        <f t="shared" si="49"/>
        <v>0</v>
      </c>
      <c r="Y564" s="159" t="str">
        <f t="shared" si="51"/>
        <v/>
      </c>
      <c r="Z564" s="338" t="str">
        <f t="shared" si="50"/>
        <v/>
      </c>
      <c r="AB564"/>
      <c r="AC564" s="14"/>
    </row>
    <row r="565" spans="2:29" x14ac:dyDescent="0.25">
      <c r="B565" s="334"/>
      <c r="C565" s="396"/>
      <c r="D565" s="396"/>
      <c r="E565" s="396"/>
      <c r="F565" s="396"/>
      <c r="G565" s="396"/>
      <c r="H565" s="227"/>
      <c r="I565" s="227"/>
      <c r="J565" s="227"/>
      <c r="K565" s="227"/>
      <c r="L565" s="227"/>
      <c r="M565" s="230"/>
      <c r="N565" s="231"/>
      <c r="O565" s="157">
        <f>SUMIFS('Unit Detail'!$H$8:$H$400,'Unit Detail'!$D$8:$D$400,'Building Detail'!$B565,'Unit Detail'!$Z$8:$Z$400,1)</f>
        <v>0</v>
      </c>
      <c r="P565" s="125">
        <f>SUMIFS('Unit Detail'!$H$8:$H$400,'Unit Detail'!$D$8:$D$400,'Building Detail'!$B565,'Unit Detail'!$Z$8:$Z$400,3)</f>
        <v>0</v>
      </c>
      <c r="Q565" s="180">
        <f>SUMIFS('Unit Detail'!$H$8:$H$400,'Unit Detail'!$D$8:$D$400,'Building Detail'!$B565,'Unit Detail'!$Z$8:$Z$400,2)</f>
        <v>0</v>
      </c>
      <c r="R565" s="185">
        <f>SUMIF('Unit Detail'!$D$8:$D$400,$B565,'Unit Detail'!$H$8:$H$400)</f>
        <v>0</v>
      </c>
      <c r="S565" s="184">
        <f t="shared" si="48"/>
        <v>0</v>
      </c>
      <c r="T565" s="159" t="str">
        <f t="shared" si="52"/>
        <v/>
      </c>
      <c r="U565" s="162">
        <f>COUNTIFS('Unit Detail'!$Z$8:$Z$400,"1",'Unit Detail'!$D$8:$D$400,'Building Detail'!$B565)</f>
        <v>0</v>
      </c>
      <c r="V565" s="163">
        <f>COUNTIFS('Unit Detail'!$Z$8:$Z$400,"3",'Unit Detail'!$D$8:$D$400,'Building Detail'!$B565)</f>
        <v>0</v>
      </c>
      <c r="W565" s="163">
        <f>COUNTIFS('Unit Detail'!$Z$8:$Z$400,"2",'Unit Detail'!$D$8:$D$400,'Building Detail'!$B565)</f>
        <v>0</v>
      </c>
      <c r="X565" s="176">
        <f t="shared" si="49"/>
        <v>0</v>
      </c>
      <c r="Y565" s="159" t="str">
        <f t="shared" si="51"/>
        <v/>
      </c>
      <c r="Z565" s="338" t="str">
        <f t="shared" si="50"/>
        <v/>
      </c>
      <c r="AB565"/>
      <c r="AC565" s="14"/>
    </row>
    <row r="566" spans="2:29" x14ac:dyDescent="0.25">
      <c r="B566" s="334"/>
      <c r="C566" s="396"/>
      <c r="D566" s="396"/>
      <c r="E566" s="396"/>
      <c r="F566" s="396"/>
      <c r="G566" s="396"/>
      <c r="H566" s="227"/>
      <c r="I566" s="227"/>
      <c r="J566" s="227"/>
      <c r="K566" s="227"/>
      <c r="L566" s="227"/>
      <c r="M566" s="230"/>
      <c r="N566" s="231"/>
      <c r="O566" s="157">
        <f>SUMIFS('Unit Detail'!$H$8:$H$400,'Unit Detail'!$D$8:$D$400,'Building Detail'!$B566,'Unit Detail'!$Z$8:$Z$400,1)</f>
        <v>0</v>
      </c>
      <c r="P566" s="125">
        <f>SUMIFS('Unit Detail'!$H$8:$H$400,'Unit Detail'!$D$8:$D$400,'Building Detail'!$B566,'Unit Detail'!$Z$8:$Z$400,3)</f>
        <v>0</v>
      </c>
      <c r="Q566" s="180">
        <f>SUMIFS('Unit Detail'!$H$8:$H$400,'Unit Detail'!$D$8:$D$400,'Building Detail'!$B566,'Unit Detail'!$Z$8:$Z$400,2)</f>
        <v>0</v>
      </c>
      <c r="R566" s="185">
        <f>SUMIF('Unit Detail'!$D$8:$D$400,$B566,'Unit Detail'!$H$8:$H$400)</f>
        <v>0</v>
      </c>
      <c r="S566" s="184">
        <f t="shared" si="48"/>
        <v>0</v>
      </c>
      <c r="T566" s="159" t="str">
        <f t="shared" si="52"/>
        <v/>
      </c>
      <c r="U566" s="162">
        <f>COUNTIFS('Unit Detail'!$Z$8:$Z$400,"1",'Unit Detail'!$D$8:$D$400,'Building Detail'!$B566)</f>
        <v>0</v>
      </c>
      <c r="V566" s="163">
        <f>COUNTIFS('Unit Detail'!$Z$8:$Z$400,"3",'Unit Detail'!$D$8:$D$400,'Building Detail'!$B566)</f>
        <v>0</v>
      </c>
      <c r="W566" s="163">
        <f>COUNTIFS('Unit Detail'!$Z$8:$Z$400,"2",'Unit Detail'!$D$8:$D$400,'Building Detail'!$B566)</f>
        <v>0</v>
      </c>
      <c r="X566" s="176">
        <f t="shared" si="49"/>
        <v>0</v>
      </c>
      <c r="Y566" s="159" t="str">
        <f t="shared" si="51"/>
        <v/>
      </c>
      <c r="Z566" s="338" t="str">
        <f t="shared" si="50"/>
        <v/>
      </c>
      <c r="AB566"/>
      <c r="AC566" s="14"/>
    </row>
    <row r="567" spans="2:29" x14ac:dyDescent="0.25">
      <c r="B567" s="334"/>
      <c r="C567" s="396"/>
      <c r="D567" s="396"/>
      <c r="E567" s="396"/>
      <c r="F567" s="396"/>
      <c r="G567" s="396"/>
      <c r="H567" s="227"/>
      <c r="I567" s="227"/>
      <c r="J567" s="227"/>
      <c r="K567" s="227"/>
      <c r="L567" s="227"/>
      <c r="M567" s="230"/>
      <c r="N567" s="231"/>
      <c r="O567" s="157">
        <f>SUMIFS('Unit Detail'!$H$8:$H$400,'Unit Detail'!$D$8:$D$400,'Building Detail'!$B567,'Unit Detail'!$Z$8:$Z$400,1)</f>
        <v>0</v>
      </c>
      <c r="P567" s="125">
        <f>SUMIFS('Unit Detail'!$H$8:$H$400,'Unit Detail'!$D$8:$D$400,'Building Detail'!$B567,'Unit Detail'!$Z$8:$Z$400,3)</f>
        <v>0</v>
      </c>
      <c r="Q567" s="180">
        <f>SUMIFS('Unit Detail'!$H$8:$H$400,'Unit Detail'!$D$8:$D$400,'Building Detail'!$B567,'Unit Detail'!$Z$8:$Z$400,2)</f>
        <v>0</v>
      </c>
      <c r="R567" s="185">
        <f>SUMIF('Unit Detail'!$D$8:$D$400,$B567,'Unit Detail'!$H$8:$H$400)</f>
        <v>0</v>
      </c>
      <c r="S567" s="184">
        <f t="shared" si="48"/>
        <v>0</v>
      </c>
      <c r="T567" s="159" t="str">
        <f t="shared" si="52"/>
        <v/>
      </c>
      <c r="U567" s="162">
        <f>COUNTIFS('Unit Detail'!$Z$8:$Z$400,"1",'Unit Detail'!$D$8:$D$400,'Building Detail'!$B567)</f>
        <v>0</v>
      </c>
      <c r="V567" s="163">
        <f>COUNTIFS('Unit Detail'!$Z$8:$Z$400,"3",'Unit Detail'!$D$8:$D$400,'Building Detail'!$B567)</f>
        <v>0</v>
      </c>
      <c r="W567" s="163">
        <f>COUNTIFS('Unit Detail'!$Z$8:$Z$400,"2",'Unit Detail'!$D$8:$D$400,'Building Detail'!$B567)</f>
        <v>0</v>
      </c>
      <c r="X567" s="176">
        <f t="shared" si="49"/>
        <v>0</v>
      </c>
      <c r="Y567" s="159" t="str">
        <f t="shared" si="51"/>
        <v/>
      </c>
      <c r="Z567" s="338" t="str">
        <f t="shared" si="50"/>
        <v/>
      </c>
      <c r="AB567"/>
      <c r="AC567" s="14"/>
    </row>
    <row r="568" spans="2:29" x14ac:dyDescent="0.25">
      <c r="B568" s="334"/>
      <c r="C568" s="396"/>
      <c r="D568" s="396"/>
      <c r="E568" s="396"/>
      <c r="F568" s="396"/>
      <c r="G568" s="396"/>
      <c r="H568" s="227"/>
      <c r="I568" s="227"/>
      <c r="J568" s="227"/>
      <c r="K568" s="227"/>
      <c r="L568" s="227"/>
      <c r="M568" s="230"/>
      <c r="N568" s="231"/>
      <c r="O568" s="157">
        <f>SUMIFS('Unit Detail'!$H$8:$H$400,'Unit Detail'!$D$8:$D$400,'Building Detail'!$B568,'Unit Detail'!$Z$8:$Z$400,1)</f>
        <v>0</v>
      </c>
      <c r="P568" s="125">
        <f>SUMIFS('Unit Detail'!$H$8:$H$400,'Unit Detail'!$D$8:$D$400,'Building Detail'!$B568,'Unit Detail'!$Z$8:$Z$400,3)</f>
        <v>0</v>
      </c>
      <c r="Q568" s="180">
        <f>SUMIFS('Unit Detail'!$H$8:$H$400,'Unit Detail'!$D$8:$D$400,'Building Detail'!$B568,'Unit Detail'!$Z$8:$Z$400,2)</f>
        <v>0</v>
      </c>
      <c r="R568" s="185">
        <f>SUMIF('Unit Detail'!$D$8:$D$400,$B568,'Unit Detail'!$H$8:$H$400)</f>
        <v>0</v>
      </c>
      <c r="S568" s="184">
        <f t="shared" si="48"/>
        <v>0</v>
      </c>
      <c r="T568" s="159" t="str">
        <f t="shared" si="52"/>
        <v/>
      </c>
      <c r="U568" s="162">
        <f>COUNTIFS('Unit Detail'!$Z$8:$Z$400,"1",'Unit Detail'!$D$8:$D$400,'Building Detail'!$B568)</f>
        <v>0</v>
      </c>
      <c r="V568" s="163">
        <f>COUNTIFS('Unit Detail'!$Z$8:$Z$400,"3",'Unit Detail'!$D$8:$D$400,'Building Detail'!$B568)</f>
        <v>0</v>
      </c>
      <c r="W568" s="163">
        <f>COUNTIFS('Unit Detail'!$Z$8:$Z$400,"2",'Unit Detail'!$D$8:$D$400,'Building Detail'!$B568)</f>
        <v>0</v>
      </c>
      <c r="X568" s="176">
        <f t="shared" si="49"/>
        <v>0</v>
      </c>
      <c r="Y568" s="159" t="str">
        <f t="shared" si="51"/>
        <v/>
      </c>
      <c r="Z568" s="338" t="str">
        <f t="shared" si="50"/>
        <v/>
      </c>
      <c r="AB568"/>
      <c r="AC568" s="14"/>
    </row>
    <row r="569" spans="2:29" x14ac:dyDescent="0.25">
      <c r="B569" s="334"/>
      <c r="C569" s="396"/>
      <c r="D569" s="396"/>
      <c r="E569" s="396"/>
      <c r="F569" s="396"/>
      <c r="G569" s="396"/>
      <c r="H569" s="227"/>
      <c r="I569" s="227"/>
      <c r="J569" s="227"/>
      <c r="K569" s="227"/>
      <c r="L569" s="227"/>
      <c r="M569" s="230"/>
      <c r="N569" s="231"/>
      <c r="O569" s="157">
        <f>SUMIFS('Unit Detail'!$H$8:$H$400,'Unit Detail'!$D$8:$D$400,'Building Detail'!$B569,'Unit Detail'!$Z$8:$Z$400,1)</f>
        <v>0</v>
      </c>
      <c r="P569" s="125">
        <f>SUMIFS('Unit Detail'!$H$8:$H$400,'Unit Detail'!$D$8:$D$400,'Building Detail'!$B569,'Unit Detail'!$Z$8:$Z$400,3)</f>
        <v>0</v>
      </c>
      <c r="Q569" s="180">
        <f>SUMIFS('Unit Detail'!$H$8:$H$400,'Unit Detail'!$D$8:$D$400,'Building Detail'!$B569,'Unit Detail'!$Z$8:$Z$400,2)</f>
        <v>0</v>
      </c>
      <c r="R569" s="185">
        <f>SUMIF('Unit Detail'!$D$8:$D$400,$B569,'Unit Detail'!$H$8:$H$400)</f>
        <v>0</v>
      </c>
      <c r="S569" s="184">
        <f t="shared" si="48"/>
        <v>0</v>
      </c>
      <c r="T569" s="159" t="str">
        <f t="shared" si="52"/>
        <v/>
      </c>
      <c r="U569" s="162">
        <f>COUNTIFS('Unit Detail'!$Z$8:$Z$400,"1",'Unit Detail'!$D$8:$D$400,'Building Detail'!$B569)</f>
        <v>0</v>
      </c>
      <c r="V569" s="163">
        <f>COUNTIFS('Unit Detail'!$Z$8:$Z$400,"3",'Unit Detail'!$D$8:$D$400,'Building Detail'!$B569)</f>
        <v>0</v>
      </c>
      <c r="W569" s="163">
        <f>COUNTIFS('Unit Detail'!$Z$8:$Z$400,"2",'Unit Detail'!$D$8:$D$400,'Building Detail'!$B569)</f>
        <v>0</v>
      </c>
      <c r="X569" s="176">
        <f t="shared" si="49"/>
        <v>0</v>
      </c>
      <c r="Y569" s="159" t="str">
        <f t="shared" si="51"/>
        <v/>
      </c>
      <c r="Z569" s="338" t="str">
        <f t="shared" si="50"/>
        <v/>
      </c>
      <c r="AB569"/>
      <c r="AC569" s="14"/>
    </row>
    <row r="570" spans="2:29" x14ac:dyDescent="0.25">
      <c r="B570" s="334"/>
      <c r="C570" s="396"/>
      <c r="D570" s="396"/>
      <c r="E570" s="396"/>
      <c r="F570" s="396"/>
      <c r="G570" s="396"/>
      <c r="H570" s="227"/>
      <c r="I570" s="227"/>
      <c r="J570" s="227"/>
      <c r="K570" s="227"/>
      <c r="L570" s="227"/>
      <c r="M570" s="230"/>
      <c r="N570" s="231"/>
      <c r="O570" s="157">
        <f>SUMIFS('Unit Detail'!$H$8:$H$400,'Unit Detail'!$D$8:$D$400,'Building Detail'!$B570,'Unit Detail'!$Z$8:$Z$400,1)</f>
        <v>0</v>
      </c>
      <c r="P570" s="125">
        <f>SUMIFS('Unit Detail'!$H$8:$H$400,'Unit Detail'!$D$8:$D$400,'Building Detail'!$B570,'Unit Detail'!$Z$8:$Z$400,3)</f>
        <v>0</v>
      </c>
      <c r="Q570" s="180">
        <f>SUMIFS('Unit Detail'!$H$8:$H$400,'Unit Detail'!$D$8:$D$400,'Building Detail'!$B570,'Unit Detail'!$Z$8:$Z$400,2)</f>
        <v>0</v>
      </c>
      <c r="R570" s="185">
        <f>SUMIF('Unit Detail'!$D$8:$D$400,$B570,'Unit Detail'!$H$8:$H$400)</f>
        <v>0</v>
      </c>
      <c r="S570" s="184">
        <f t="shared" si="48"/>
        <v>0</v>
      </c>
      <c r="T570" s="159" t="str">
        <f t="shared" si="52"/>
        <v/>
      </c>
      <c r="U570" s="162">
        <f>COUNTIFS('Unit Detail'!$Z$8:$Z$400,"1",'Unit Detail'!$D$8:$D$400,'Building Detail'!$B570)</f>
        <v>0</v>
      </c>
      <c r="V570" s="163">
        <f>COUNTIFS('Unit Detail'!$Z$8:$Z$400,"3",'Unit Detail'!$D$8:$D$400,'Building Detail'!$B570)</f>
        <v>0</v>
      </c>
      <c r="W570" s="163">
        <f>COUNTIFS('Unit Detail'!$Z$8:$Z$400,"2",'Unit Detail'!$D$8:$D$400,'Building Detail'!$B570)</f>
        <v>0</v>
      </c>
      <c r="X570" s="176">
        <f t="shared" si="49"/>
        <v>0</v>
      </c>
      <c r="Y570" s="159" t="str">
        <f t="shared" si="51"/>
        <v/>
      </c>
      <c r="Z570" s="338" t="str">
        <f t="shared" si="50"/>
        <v/>
      </c>
      <c r="AB570"/>
      <c r="AC570" s="14"/>
    </row>
    <row r="571" spans="2:29" x14ac:dyDescent="0.25">
      <c r="B571" s="334"/>
      <c r="C571" s="396"/>
      <c r="D571" s="396"/>
      <c r="E571" s="396"/>
      <c r="F571" s="396"/>
      <c r="G571" s="396"/>
      <c r="H571" s="227"/>
      <c r="I571" s="227"/>
      <c r="J571" s="227"/>
      <c r="K571" s="227"/>
      <c r="L571" s="227"/>
      <c r="M571" s="230"/>
      <c r="N571" s="231"/>
      <c r="O571" s="157">
        <f>SUMIFS('Unit Detail'!$H$8:$H$400,'Unit Detail'!$D$8:$D$400,'Building Detail'!$B571,'Unit Detail'!$Z$8:$Z$400,1)</f>
        <v>0</v>
      </c>
      <c r="P571" s="125">
        <f>SUMIFS('Unit Detail'!$H$8:$H$400,'Unit Detail'!$D$8:$D$400,'Building Detail'!$B571,'Unit Detail'!$Z$8:$Z$400,3)</f>
        <v>0</v>
      </c>
      <c r="Q571" s="180">
        <f>SUMIFS('Unit Detail'!$H$8:$H$400,'Unit Detail'!$D$8:$D$400,'Building Detail'!$B571,'Unit Detail'!$Z$8:$Z$400,2)</f>
        <v>0</v>
      </c>
      <c r="R571" s="185">
        <f>SUMIF('Unit Detail'!$D$8:$D$400,$B571,'Unit Detail'!$H$8:$H$400)</f>
        <v>0</v>
      </c>
      <c r="S571" s="184">
        <f t="shared" si="48"/>
        <v>0</v>
      </c>
      <c r="T571" s="159" t="str">
        <f t="shared" si="52"/>
        <v/>
      </c>
      <c r="U571" s="162">
        <f>COUNTIFS('Unit Detail'!$Z$8:$Z$400,"1",'Unit Detail'!$D$8:$D$400,'Building Detail'!$B571)</f>
        <v>0</v>
      </c>
      <c r="V571" s="163">
        <f>COUNTIFS('Unit Detail'!$Z$8:$Z$400,"3",'Unit Detail'!$D$8:$D$400,'Building Detail'!$B571)</f>
        <v>0</v>
      </c>
      <c r="W571" s="163">
        <f>COUNTIFS('Unit Detail'!$Z$8:$Z$400,"2",'Unit Detail'!$D$8:$D$400,'Building Detail'!$B571)</f>
        <v>0</v>
      </c>
      <c r="X571" s="176">
        <f t="shared" si="49"/>
        <v>0</v>
      </c>
      <c r="Y571" s="159" t="str">
        <f t="shared" si="51"/>
        <v/>
      </c>
      <c r="Z571" s="338" t="str">
        <f t="shared" si="50"/>
        <v/>
      </c>
      <c r="AB571"/>
      <c r="AC571" s="14"/>
    </row>
    <row r="572" spans="2:29" x14ac:dyDescent="0.25">
      <c r="B572" s="334"/>
      <c r="C572" s="396"/>
      <c r="D572" s="396"/>
      <c r="E572" s="396"/>
      <c r="F572" s="396"/>
      <c r="G572" s="396"/>
      <c r="H572" s="227"/>
      <c r="I572" s="227"/>
      <c r="J572" s="227"/>
      <c r="K572" s="227"/>
      <c r="L572" s="227"/>
      <c r="M572" s="230"/>
      <c r="N572" s="231"/>
      <c r="O572" s="157">
        <f>SUMIFS('Unit Detail'!$H$8:$H$400,'Unit Detail'!$D$8:$D$400,'Building Detail'!$B572,'Unit Detail'!$Z$8:$Z$400,1)</f>
        <v>0</v>
      </c>
      <c r="P572" s="125">
        <f>SUMIFS('Unit Detail'!$H$8:$H$400,'Unit Detail'!$D$8:$D$400,'Building Detail'!$B572,'Unit Detail'!$Z$8:$Z$400,3)</f>
        <v>0</v>
      </c>
      <c r="Q572" s="180">
        <f>SUMIFS('Unit Detail'!$H$8:$H$400,'Unit Detail'!$D$8:$D$400,'Building Detail'!$B572,'Unit Detail'!$Z$8:$Z$400,2)</f>
        <v>0</v>
      </c>
      <c r="R572" s="185">
        <f>SUMIF('Unit Detail'!$D$8:$D$400,$B572,'Unit Detail'!$H$8:$H$400)</f>
        <v>0</v>
      </c>
      <c r="S572" s="184">
        <f t="shared" si="48"/>
        <v>0</v>
      </c>
      <c r="T572" s="159" t="str">
        <f t="shared" si="52"/>
        <v/>
      </c>
      <c r="U572" s="162">
        <f>COUNTIFS('Unit Detail'!$Z$8:$Z$400,"1",'Unit Detail'!$D$8:$D$400,'Building Detail'!$B572)</f>
        <v>0</v>
      </c>
      <c r="V572" s="163">
        <f>COUNTIFS('Unit Detail'!$Z$8:$Z$400,"3",'Unit Detail'!$D$8:$D$400,'Building Detail'!$B572)</f>
        <v>0</v>
      </c>
      <c r="W572" s="163">
        <f>COUNTIFS('Unit Detail'!$Z$8:$Z$400,"2",'Unit Detail'!$D$8:$D$400,'Building Detail'!$B572)</f>
        <v>0</v>
      </c>
      <c r="X572" s="176">
        <f t="shared" si="49"/>
        <v>0</v>
      </c>
      <c r="Y572" s="159" t="str">
        <f t="shared" si="51"/>
        <v/>
      </c>
      <c r="Z572" s="338" t="str">
        <f t="shared" si="50"/>
        <v/>
      </c>
      <c r="AB572"/>
      <c r="AC572" s="14"/>
    </row>
    <row r="573" spans="2:29" x14ac:dyDescent="0.25">
      <c r="B573" s="334"/>
      <c r="C573" s="396"/>
      <c r="D573" s="396"/>
      <c r="E573" s="396"/>
      <c r="F573" s="396"/>
      <c r="G573" s="396"/>
      <c r="H573" s="227"/>
      <c r="I573" s="227"/>
      <c r="J573" s="227"/>
      <c r="K573" s="227"/>
      <c r="L573" s="227"/>
      <c r="M573" s="230"/>
      <c r="N573" s="231"/>
      <c r="O573" s="157">
        <f>SUMIFS('Unit Detail'!$H$8:$H$400,'Unit Detail'!$D$8:$D$400,'Building Detail'!$B573,'Unit Detail'!$Z$8:$Z$400,1)</f>
        <v>0</v>
      </c>
      <c r="P573" s="125">
        <f>SUMIFS('Unit Detail'!$H$8:$H$400,'Unit Detail'!$D$8:$D$400,'Building Detail'!$B573,'Unit Detail'!$Z$8:$Z$400,3)</f>
        <v>0</v>
      </c>
      <c r="Q573" s="180">
        <f>SUMIFS('Unit Detail'!$H$8:$H$400,'Unit Detail'!$D$8:$D$400,'Building Detail'!$B573,'Unit Detail'!$Z$8:$Z$400,2)</f>
        <v>0</v>
      </c>
      <c r="R573" s="185">
        <f>SUMIF('Unit Detail'!$D$8:$D$400,$B573,'Unit Detail'!$H$8:$H$400)</f>
        <v>0</v>
      </c>
      <c r="S573" s="184">
        <f t="shared" si="48"/>
        <v>0</v>
      </c>
      <c r="T573" s="159" t="str">
        <f t="shared" si="52"/>
        <v/>
      </c>
      <c r="U573" s="162">
        <f>COUNTIFS('Unit Detail'!$Z$8:$Z$400,"1",'Unit Detail'!$D$8:$D$400,'Building Detail'!$B573)</f>
        <v>0</v>
      </c>
      <c r="V573" s="163">
        <f>COUNTIFS('Unit Detail'!$Z$8:$Z$400,"3",'Unit Detail'!$D$8:$D$400,'Building Detail'!$B573)</f>
        <v>0</v>
      </c>
      <c r="W573" s="163">
        <f>COUNTIFS('Unit Detail'!$Z$8:$Z$400,"2",'Unit Detail'!$D$8:$D$400,'Building Detail'!$B573)</f>
        <v>0</v>
      </c>
      <c r="X573" s="176">
        <f t="shared" si="49"/>
        <v>0</v>
      </c>
      <c r="Y573" s="159" t="str">
        <f t="shared" si="51"/>
        <v/>
      </c>
      <c r="Z573" s="338" t="str">
        <f t="shared" si="50"/>
        <v/>
      </c>
      <c r="AB573"/>
      <c r="AC573" s="14"/>
    </row>
    <row r="574" spans="2:29" x14ac:dyDescent="0.25">
      <c r="B574" s="334"/>
      <c r="C574" s="396"/>
      <c r="D574" s="396"/>
      <c r="E574" s="396"/>
      <c r="F574" s="396"/>
      <c r="G574" s="396"/>
      <c r="H574" s="227"/>
      <c r="I574" s="227"/>
      <c r="J574" s="227"/>
      <c r="K574" s="227"/>
      <c r="L574" s="227"/>
      <c r="M574" s="230"/>
      <c r="N574" s="231"/>
      <c r="O574" s="157">
        <f>SUMIFS('Unit Detail'!$H$8:$H$400,'Unit Detail'!$D$8:$D$400,'Building Detail'!$B574,'Unit Detail'!$Z$8:$Z$400,1)</f>
        <v>0</v>
      </c>
      <c r="P574" s="125">
        <f>SUMIFS('Unit Detail'!$H$8:$H$400,'Unit Detail'!$D$8:$D$400,'Building Detail'!$B574,'Unit Detail'!$Z$8:$Z$400,3)</f>
        <v>0</v>
      </c>
      <c r="Q574" s="180">
        <f>SUMIFS('Unit Detail'!$H$8:$H$400,'Unit Detail'!$D$8:$D$400,'Building Detail'!$B574,'Unit Detail'!$Z$8:$Z$400,2)</f>
        <v>0</v>
      </c>
      <c r="R574" s="185">
        <f>SUMIF('Unit Detail'!$D$8:$D$400,$B574,'Unit Detail'!$H$8:$H$400)</f>
        <v>0</v>
      </c>
      <c r="S574" s="184">
        <f t="shared" si="48"/>
        <v>0</v>
      </c>
      <c r="T574" s="159" t="str">
        <f t="shared" si="52"/>
        <v/>
      </c>
      <c r="U574" s="162">
        <f>COUNTIFS('Unit Detail'!$Z$8:$Z$400,"1",'Unit Detail'!$D$8:$D$400,'Building Detail'!$B574)</f>
        <v>0</v>
      </c>
      <c r="V574" s="163">
        <f>COUNTIFS('Unit Detail'!$Z$8:$Z$400,"3",'Unit Detail'!$D$8:$D$400,'Building Detail'!$B574)</f>
        <v>0</v>
      </c>
      <c r="W574" s="163">
        <f>COUNTIFS('Unit Detail'!$Z$8:$Z$400,"2",'Unit Detail'!$D$8:$D$400,'Building Detail'!$B574)</f>
        <v>0</v>
      </c>
      <c r="X574" s="176">
        <f t="shared" si="49"/>
        <v>0</v>
      </c>
      <c r="Y574" s="159" t="str">
        <f t="shared" si="51"/>
        <v/>
      </c>
      <c r="Z574" s="338" t="str">
        <f t="shared" si="50"/>
        <v/>
      </c>
      <c r="AB574"/>
      <c r="AC574" s="14"/>
    </row>
    <row r="575" spans="2:29" x14ac:dyDescent="0.25">
      <c r="B575" s="334"/>
      <c r="C575" s="396"/>
      <c r="D575" s="396"/>
      <c r="E575" s="396"/>
      <c r="F575" s="396"/>
      <c r="G575" s="396"/>
      <c r="H575" s="227"/>
      <c r="I575" s="227"/>
      <c r="J575" s="227"/>
      <c r="K575" s="227"/>
      <c r="L575" s="227"/>
      <c r="M575" s="230"/>
      <c r="N575" s="231"/>
      <c r="O575" s="157">
        <f>SUMIFS('Unit Detail'!$H$8:$H$400,'Unit Detail'!$D$8:$D$400,'Building Detail'!$B575,'Unit Detail'!$Z$8:$Z$400,1)</f>
        <v>0</v>
      </c>
      <c r="P575" s="125">
        <f>SUMIFS('Unit Detail'!$H$8:$H$400,'Unit Detail'!$D$8:$D$400,'Building Detail'!$B575,'Unit Detail'!$Z$8:$Z$400,3)</f>
        <v>0</v>
      </c>
      <c r="Q575" s="180">
        <f>SUMIFS('Unit Detail'!$H$8:$H$400,'Unit Detail'!$D$8:$D$400,'Building Detail'!$B575,'Unit Detail'!$Z$8:$Z$400,2)</f>
        <v>0</v>
      </c>
      <c r="R575" s="185">
        <f>SUMIF('Unit Detail'!$D$8:$D$400,$B575,'Unit Detail'!$H$8:$H$400)</f>
        <v>0</v>
      </c>
      <c r="S575" s="184">
        <f t="shared" si="48"/>
        <v>0</v>
      </c>
      <c r="T575" s="159" t="str">
        <f t="shared" si="52"/>
        <v/>
      </c>
      <c r="U575" s="162">
        <f>COUNTIFS('Unit Detail'!$Z$8:$Z$400,"1",'Unit Detail'!$D$8:$D$400,'Building Detail'!$B575)</f>
        <v>0</v>
      </c>
      <c r="V575" s="163">
        <f>COUNTIFS('Unit Detail'!$Z$8:$Z$400,"3",'Unit Detail'!$D$8:$D$400,'Building Detail'!$B575)</f>
        <v>0</v>
      </c>
      <c r="W575" s="163">
        <f>COUNTIFS('Unit Detail'!$Z$8:$Z$400,"2",'Unit Detail'!$D$8:$D$400,'Building Detail'!$B575)</f>
        <v>0</v>
      </c>
      <c r="X575" s="176">
        <f t="shared" si="49"/>
        <v>0</v>
      </c>
      <c r="Y575" s="159" t="str">
        <f t="shared" si="51"/>
        <v/>
      </c>
      <c r="Z575" s="338" t="str">
        <f t="shared" si="50"/>
        <v/>
      </c>
      <c r="AB575"/>
      <c r="AC575" s="14"/>
    </row>
    <row r="576" spans="2:29" x14ac:dyDescent="0.25">
      <c r="B576" s="334"/>
      <c r="C576" s="396"/>
      <c r="D576" s="396"/>
      <c r="E576" s="396"/>
      <c r="F576" s="396"/>
      <c r="G576" s="396"/>
      <c r="H576" s="227"/>
      <c r="I576" s="227"/>
      <c r="J576" s="227"/>
      <c r="K576" s="227"/>
      <c r="L576" s="227"/>
      <c r="M576" s="230"/>
      <c r="N576" s="231"/>
      <c r="O576" s="157">
        <f>SUMIFS('Unit Detail'!$H$8:$H$400,'Unit Detail'!$D$8:$D$400,'Building Detail'!$B576,'Unit Detail'!$Z$8:$Z$400,1)</f>
        <v>0</v>
      </c>
      <c r="P576" s="125">
        <f>SUMIFS('Unit Detail'!$H$8:$H$400,'Unit Detail'!$D$8:$D$400,'Building Detail'!$B576,'Unit Detail'!$Z$8:$Z$400,3)</f>
        <v>0</v>
      </c>
      <c r="Q576" s="180">
        <f>SUMIFS('Unit Detail'!$H$8:$H$400,'Unit Detail'!$D$8:$D$400,'Building Detail'!$B576,'Unit Detail'!$Z$8:$Z$400,2)</f>
        <v>0</v>
      </c>
      <c r="R576" s="185">
        <f>SUMIF('Unit Detail'!$D$8:$D$400,$B576,'Unit Detail'!$H$8:$H$400)</f>
        <v>0</v>
      </c>
      <c r="S576" s="184">
        <f t="shared" si="48"/>
        <v>0</v>
      </c>
      <c r="T576" s="159" t="str">
        <f t="shared" si="52"/>
        <v/>
      </c>
      <c r="U576" s="162">
        <f>COUNTIFS('Unit Detail'!$Z$8:$Z$400,"1",'Unit Detail'!$D$8:$D$400,'Building Detail'!$B576)</f>
        <v>0</v>
      </c>
      <c r="V576" s="163">
        <f>COUNTIFS('Unit Detail'!$Z$8:$Z$400,"3",'Unit Detail'!$D$8:$D$400,'Building Detail'!$B576)</f>
        <v>0</v>
      </c>
      <c r="W576" s="163">
        <f>COUNTIFS('Unit Detail'!$Z$8:$Z$400,"2",'Unit Detail'!$D$8:$D$400,'Building Detail'!$B576)</f>
        <v>0</v>
      </c>
      <c r="X576" s="176">
        <f t="shared" si="49"/>
        <v>0</v>
      </c>
      <c r="Y576" s="159" t="str">
        <f t="shared" si="51"/>
        <v/>
      </c>
      <c r="Z576" s="338" t="str">
        <f t="shared" si="50"/>
        <v/>
      </c>
      <c r="AB576"/>
      <c r="AC576" s="14"/>
    </row>
    <row r="577" spans="2:29" x14ac:dyDescent="0.25">
      <c r="B577" s="334"/>
      <c r="C577" s="396"/>
      <c r="D577" s="396"/>
      <c r="E577" s="396"/>
      <c r="F577" s="396"/>
      <c r="G577" s="396"/>
      <c r="H577" s="227"/>
      <c r="I577" s="227"/>
      <c r="J577" s="227"/>
      <c r="K577" s="227"/>
      <c r="L577" s="227"/>
      <c r="M577" s="228"/>
      <c r="N577" s="229"/>
      <c r="O577" s="156">
        <f>SUMIFS('Unit Detail'!$H$8:$H$400,'Unit Detail'!$D$8:$D$400,'Building Detail'!$B577,'Unit Detail'!$Z$8:$Z$400,1)</f>
        <v>0</v>
      </c>
      <c r="P577" s="144">
        <f>SUMIFS('Unit Detail'!$H$8:$H$400,'Unit Detail'!$D$8:$D$400,'Building Detail'!$B577,'Unit Detail'!$Z$8:$Z$400,3)</f>
        <v>0</v>
      </c>
      <c r="Q577" s="179">
        <f>SUMIFS('Unit Detail'!$H$8:$H$400,'Unit Detail'!$D$8:$D$400,'Building Detail'!$B577,'Unit Detail'!$Z$8:$Z$400,2)</f>
        <v>0</v>
      </c>
      <c r="R577" s="183">
        <f>SUMIF('Unit Detail'!$D$8:$D$400,$B577,'Unit Detail'!$H$8:$H$400)</f>
        <v>0</v>
      </c>
      <c r="S577" s="184">
        <f t="shared" si="48"/>
        <v>0</v>
      </c>
      <c r="T577" s="159" t="str">
        <f t="shared" si="52"/>
        <v/>
      </c>
      <c r="U577" s="162">
        <f>COUNTIFS('Unit Detail'!$Z$8:$Z$400,"1",'Unit Detail'!$D$8:$D$400,'Building Detail'!$B577)</f>
        <v>0</v>
      </c>
      <c r="V577" s="163">
        <f>COUNTIFS('Unit Detail'!$Z$8:$Z$400,"3",'Unit Detail'!$D$8:$D$400,'Building Detail'!$B577)</f>
        <v>0</v>
      </c>
      <c r="W577" s="163">
        <f>COUNTIFS('Unit Detail'!$Z$8:$Z$400,"2",'Unit Detail'!$D$8:$D$400,'Building Detail'!$B577)</f>
        <v>0</v>
      </c>
      <c r="X577" s="176">
        <f t="shared" si="49"/>
        <v>0</v>
      </c>
      <c r="Y577" s="159" t="str">
        <f t="shared" si="51"/>
        <v/>
      </c>
      <c r="Z577" s="338" t="str">
        <f t="shared" si="50"/>
        <v/>
      </c>
      <c r="AB577"/>
      <c r="AC577" s="14"/>
    </row>
    <row r="578" spans="2:29" x14ac:dyDescent="0.25">
      <c r="B578" s="334"/>
      <c r="C578" s="396"/>
      <c r="D578" s="396"/>
      <c r="E578" s="396"/>
      <c r="F578" s="396"/>
      <c r="G578" s="396"/>
      <c r="H578" s="227"/>
      <c r="I578" s="227"/>
      <c r="J578" s="227"/>
      <c r="K578" s="227"/>
      <c r="L578" s="227"/>
      <c r="M578" s="228"/>
      <c r="N578" s="229"/>
      <c r="O578" s="156">
        <f>SUMIFS('Unit Detail'!$H$8:$H$400,'Unit Detail'!$D$8:$D$400,'Building Detail'!$B578,'Unit Detail'!$Z$8:$Z$400,1)</f>
        <v>0</v>
      </c>
      <c r="P578" s="144">
        <f>SUMIFS('Unit Detail'!$H$8:$H$400,'Unit Detail'!$D$8:$D$400,'Building Detail'!$B578,'Unit Detail'!$Z$8:$Z$400,3)</f>
        <v>0</v>
      </c>
      <c r="Q578" s="179">
        <f>SUMIFS('Unit Detail'!$H$8:$H$400,'Unit Detail'!$D$8:$D$400,'Building Detail'!$B578,'Unit Detail'!$Z$8:$Z$400,2)</f>
        <v>0</v>
      </c>
      <c r="R578" s="183">
        <f>SUMIF('Unit Detail'!$D$8:$D$400,$B578,'Unit Detail'!$H$8:$H$400)</f>
        <v>0</v>
      </c>
      <c r="S578" s="184">
        <f t="shared" si="48"/>
        <v>0</v>
      </c>
      <c r="T578" s="159" t="str">
        <f t="shared" si="52"/>
        <v/>
      </c>
      <c r="U578" s="162">
        <f>COUNTIFS('Unit Detail'!$Z$8:$Z$400,"1",'Unit Detail'!$D$8:$D$400,'Building Detail'!$B578)</f>
        <v>0</v>
      </c>
      <c r="V578" s="163">
        <f>COUNTIFS('Unit Detail'!$Z$8:$Z$400,"3",'Unit Detail'!$D$8:$D$400,'Building Detail'!$B578)</f>
        <v>0</v>
      </c>
      <c r="W578" s="163">
        <f>COUNTIFS('Unit Detail'!$Z$8:$Z$400,"2",'Unit Detail'!$D$8:$D$400,'Building Detail'!$B578)</f>
        <v>0</v>
      </c>
      <c r="X578" s="176">
        <f t="shared" si="49"/>
        <v>0</v>
      </c>
      <c r="Y578" s="159" t="str">
        <f t="shared" si="51"/>
        <v/>
      </c>
      <c r="Z578" s="338" t="str">
        <f t="shared" si="50"/>
        <v/>
      </c>
      <c r="AB578"/>
      <c r="AC578" s="14"/>
    </row>
    <row r="579" spans="2:29" x14ac:dyDescent="0.25">
      <c r="B579" s="334"/>
      <c r="C579" s="396"/>
      <c r="D579" s="396"/>
      <c r="E579" s="396"/>
      <c r="F579" s="396"/>
      <c r="G579" s="396"/>
      <c r="H579" s="227"/>
      <c r="I579" s="227"/>
      <c r="J579" s="227"/>
      <c r="K579" s="227"/>
      <c r="L579" s="227"/>
      <c r="M579" s="228"/>
      <c r="N579" s="229"/>
      <c r="O579" s="156">
        <f>SUMIFS('Unit Detail'!$H$8:$H$400,'Unit Detail'!$D$8:$D$400,'Building Detail'!$B579,'Unit Detail'!$Z$8:$Z$400,1)</f>
        <v>0</v>
      </c>
      <c r="P579" s="144">
        <f>SUMIFS('Unit Detail'!$H$8:$H$400,'Unit Detail'!$D$8:$D$400,'Building Detail'!$B579,'Unit Detail'!$Z$8:$Z$400,3)</f>
        <v>0</v>
      </c>
      <c r="Q579" s="179">
        <f>SUMIFS('Unit Detail'!$H$8:$H$400,'Unit Detail'!$D$8:$D$400,'Building Detail'!$B579,'Unit Detail'!$Z$8:$Z$400,2)</f>
        <v>0</v>
      </c>
      <c r="R579" s="183">
        <f>SUMIF('Unit Detail'!$D$8:$D$400,$B579,'Unit Detail'!$H$8:$H$400)</f>
        <v>0</v>
      </c>
      <c r="S579" s="184">
        <f t="shared" ref="S579:S642" si="53">SUM(M579,N579,R579)</f>
        <v>0</v>
      </c>
      <c r="T579" s="159" t="str">
        <f t="shared" si="52"/>
        <v/>
      </c>
      <c r="U579" s="162">
        <f>COUNTIFS('Unit Detail'!$Z$8:$Z$400,"1",'Unit Detail'!$D$8:$D$400,'Building Detail'!$B579)</f>
        <v>0</v>
      </c>
      <c r="V579" s="163">
        <f>COUNTIFS('Unit Detail'!$Z$8:$Z$400,"3",'Unit Detail'!$D$8:$D$400,'Building Detail'!$B579)</f>
        <v>0</v>
      </c>
      <c r="W579" s="163">
        <f>COUNTIFS('Unit Detail'!$Z$8:$Z$400,"2",'Unit Detail'!$D$8:$D$400,'Building Detail'!$B579)</f>
        <v>0</v>
      </c>
      <c r="X579" s="176">
        <f t="shared" ref="X579:X642" si="54">SUM(U579:W579)</f>
        <v>0</v>
      </c>
      <c r="Y579" s="159" t="str">
        <f t="shared" si="51"/>
        <v/>
      </c>
      <c r="Z579" s="338" t="str">
        <f t="shared" si="50"/>
        <v/>
      </c>
      <c r="AB579"/>
      <c r="AC579" s="14"/>
    </row>
    <row r="580" spans="2:29" x14ac:dyDescent="0.25">
      <c r="B580" s="334"/>
      <c r="C580" s="396"/>
      <c r="D580" s="396"/>
      <c r="E580" s="396"/>
      <c r="F580" s="396"/>
      <c r="G580" s="396"/>
      <c r="H580" s="227"/>
      <c r="I580" s="227"/>
      <c r="J580" s="227"/>
      <c r="K580" s="227"/>
      <c r="L580" s="227"/>
      <c r="M580" s="228"/>
      <c r="N580" s="229"/>
      <c r="O580" s="156">
        <f>SUMIFS('Unit Detail'!$H$8:$H$400,'Unit Detail'!$D$8:$D$400,'Building Detail'!$B580,'Unit Detail'!$Z$8:$Z$400,1)</f>
        <v>0</v>
      </c>
      <c r="P580" s="144">
        <f>SUMIFS('Unit Detail'!$H$8:$H$400,'Unit Detail'!$D$8:$D$400,'Building Detail'!$B580,'Unit Detail'!$Z$8:$Z$400,3)</f>
        <v>0</v>
      </c>
      <c r="Q580" s="179">
        <f>SUMIFS('Unit Detail'!$H$8:$H$400,'Unit Detail'!$D$8:$D$400,'Building Detail'!$B580,'Unit Detail'!$Z$8:$Z$400,2)</f>
        <v>0</v>
      </c>
      <c r="R580" s="183">
        <f>SUMIF('Unit Detail'!$D$8:$D$400,$B580,'Unit Detail'!$H$8:$H$400)</f>
        <v>0</v>
      </c>
      <c r="S580" s="184">
        <f t="shared" si="53"/>
        <v>0</v>
      </c>
      <c r="T580" s="159" t="str">
        <f t="shared" si="52"/>
        <v/>
      </c>
      <c r="U580" s="162">
        <f>COUNTIFS('Unit Detail'!$Z$8:$Z$400,"1",'Unit Detail'!$D$8:$D$400,'Building Detail'!$B580)</f>
        <v>0</v>
      </c>
      <c r="V580" s="163">
        <f>COUNTIFS('Unit Detail'!$Z$8:$Z$400,"3",'Unit Detail'!$D$8:$D$400,'Building Detail'!$B580)</f>
        <v>0</v>
      </c>
      <c r="W580" s="163">
        <f>COUNTIFS('Unit Detail'!$Z$8:$Z$400,"2",'Unit Detail'!$D$8:$D$400,'Building Detail'!$B580)</f>
        <v>0</v>
      </c>
      <c r="X580" s="176">
        <f t="shared" si="54"/>
        <v>0</v>
      </c>
      <c r="Y580" s="159" t="str">
        <f t="shared" si="51"/>
        <v/>
      </c>
      <c r="Z580" s="338" t="str">
        <f t="shared" si="50"/>
        <v/>
      </c>
      <c r="AB580"/>
      <c r="AC580" s="14"/>
    </row>
    <row r="581" spans="2:29" x14ac:dyDescent="0.25">
      <c r="B581" s="334"/>
      <c r="C581" s="396"/>
      <c r="D581" s="396"/>
      <c r="E581" s="396"/>
      <c r="F581" s="396"/>
      <c r="G581" s="396"/>
      <c r="H581" s="227"/>
      <c r="I581" s="227"/>
      <c r="J581" s="227"/>
      <c r="K581" s="227"/>
      <c r="L581" s="227"/>
      <c r="M581" s="228"/>
      <c r="N581" s="229"/>
      <c r="O581" s="156">
        <f>SUMIFS('Unit Detail'!$H$8:$H$400,'Unit Detail'!$D$8:$D$400,'Building Detail'!$B581,'Unit Detail'!$Z$8:$Z$400,1)</f>
        <v>0</v>
      </c>
      <c r="P581" s="144">
        <f>SUMIFS('Unit Detail'!$H$8:$H$400,'Unit Detail'!$D$8:$D$400,'Building Detail'!$B581,'Unit Detail'!$Z$8:$Z$400,3)</f>
        <v>0</v>
      </c>
      <c r="Q581" s="179">
        <f>SUMIFS('Unit Detail'!$H$8:$H$400,'Unit Detail'!$D$8:$D$400,'Building Detail'!$B581,'Unit Detail'!$Z$8:$Z$400,2)</f>
        <v>0</v>
      </c>
      <c r="R581" s="183">
        <f>SUMIF('Unit Detail'!$D$8:$D$400,$B581,'Unit Detail'!$H$8:$H$400)</f>
        <v>0</v>
      </c>
      <c r="S581" s="184">
        <f t="shared" si="53"/>
        <v>0</v>
      </c>
      <c r="T581" s="159" t="str">
        <f t="shared" si="52"/>
        <v/>
      </c>
      <c r="U581" s="162">
        <f>COUNTIFS('Unit Detail'!$Z$8:$Z$400,"1",'Unit Detail'!$D$8:$D$400,'Building Detail'!$B581)</f>
        <v>0</v>
      </c>
      <c r="V581" s="163">
        <f>COUNTIFS('Unit Detail'!$Z$8:$Z$400,"3",'Unit Detail'!$D$8:$D$400,'Building Detail'!$B581)</f>
        <v>0</v>
      </c>
      <c r="W581" s="163">
        <f>COUNTIFS('Unit Detail'!$Z$8:$Z$400,"2",'Unit Detail'!$D$8:$D$400,'Building Detail'!$B581)</f>
        <v>0</v>
      </c>
      <c r="X581" s="176">
        <f t="shared" si="54"/>
        <v>0</v>
      </c>
      <c r="Y581" s="159" t="str">
        <f t="shared" si="51"/>
        <v/>
      </c>
      <c r="Z581" s="338" t="str">
        <f t="shared" si="50"/>
        <v/>
      </c>
      <c r="AB581"/>
      <c r="AC581" s="14"/>
    </row>
    <row r="582" spans="2:29" x14ac:dyDescent="0.25">
      <c r="B582" s="334"/>
      <c r="C582" s="396"/>
      <c r="D582" s="396"/>
      <c r="E582" s="396"/>
      <c r="F582" s="396"/>
      <c r="G582" s="396"/>
      <c r="H582" s="227"/>
      <c r="I582" s="227"/>
      <c r="J582" s="227"/>
      <c r="K582" s="227"/>
      <c r="L582" s="227"/>
      <c r="M582" s="228"/>
      <c r="N582" s="229"/>
      <c r="O582" s="156">
        <f>SUMIFS('Unit Detail'!$H$8:$H$400,'Unit Detail'!$D$8:$D$400,'Building Detail'!$B582,'Unit Detail'!$Z$8:$Z$400,1)</f>
        <v>0</v>
      </c>
      <c r="P582" s="144">
        <f>SUMIFS('Unit Detail'!$H$8:$H$400,'Unit Detail'!$D$8:$D$400,'Building Detail'!$B582,'Unit Detail'!$Z$8:$Z$400,3)</f>
        <v>0</v>
      </c>
      <c r="Q582" s="179">
        <f>SUMIFS('Unit Detail'!$H$8:$H$400,'Unit Detail'!$D$8:$D$400,'Building Detail'!$B582,'Unit Detail'!$Z$8:$Z$400,2)</f>
        <v>0</v>
      </c>
      <c r="R582" s="183">
        <f>SUMIF('Unit Detail'!$D$8:$D$400,$B582,'Unit Detail'!$H$8:$H$400)</f>
        <v>0</v>
      </c>
      <c r="S582" s="184">
        <f t="shared" si="53"/>
        <v>0</v>
      </c>
      <c r="T582" s="159" t="str">
        <f t="shared" si="52"/>
        <v/>
      </c>
      <c r="U582" s="162">
        <f>COUNTIFS('Unit Detail'!$Z$8:$Z$400,"1",'Unit Detail'!$D$8:$D$400,'Building Detail'!$B582)</f>
        <v>0</v>
      </c>
      <c r="V582" s="163">
        <f>COUNTIFS('Unit Detail'!$Z$8:$Z$400,"3",'Unit Detail'!$D$8:$D$400,'Building Detail'!$B582)</f>
        <v>0</v>
      </c>
      <c r="W582" s="163">
        <f>COUNTIFS('Unit Detail'!$Z$8:$Z$400,"2",'Unit Detail'!$D$8:$D$400,'Building Detail'!$B582)</f>
        <v>0</v>
      </c>
      <c r="X582" s="176">
        <f t="shared" si="54"/>
        <v>0</v>
      </c>
      <c r="Y582" s="159" t="str">
        <f t="shared" si="51"/>
        <v/>
      </c>
      <c r="Z582" s="338" t="str">
        <f t="shared" si="50"/>
        <v/>
      </c>
      <c r="AB582"/>
      <c r="AC582" s="14"/>
    </row>
    <row r="583" spans="2:29" x14ac:dyDescent="0.25">
      <c r="B583" s="334"/>
      <c r="C583" s="396"/>
      <c r="D583" s="396"/>
      <c r="E583" s="396"/>
      <c r="F583" s="396"/>
      <c r="G583" s="396"/>
      <c r="H583" s="227"/>
      <c r="I583" s="227"/>
      <c r="J583" s="227"/>
      <c r="K583" s="227"/>
      <c r="L583" s="227"/>
      <c r="M583" s="228"/>
      <c r="N583" s="229"/>
      <c r="O583" s="156">
        <f>SUMIFS('Unit Detail'!$H$8:$H$400,'Unit Detail'!$D$8:$D$400,'Building Detail'!$B583,'Unit Detail'!$Z$8:$Z$400,1)</f>
        <v>0</v>
      </c>
      <c r="P583" s="144">
        <f>SUMIFS('Unit Detail'!$H$8:$H$400,'Unit Detail'!$D$8:$D$400,'Building Detail'!$B583,'Unit Detail'!$Z$8:$Z$400,3)</f>
        <v>0</v>
      </c>
      <c r="Q583" s="179">
        <f>SUMIFS('Unit Detail'!$H$8:$H$400,'Unit Detail'!$D$8:$D$400,'Building Detail'!$B583,'Unit Detail'!$Z$8:$Z$400,2)</f>
        <v>0</v>
      </c>
      <c r="R583" s="183">
        <f>SUMIF('Unit Detail'!$D$8:$D$400,$B583,'Unit Detail'!$H$8:$H$400)</f>
        <v>0</v>
      </c>
      <c r="S583" s="184">
        <f t="shared" si="53"/>
        <v>0</v>
      </c>
      <c r="T583" s="159" t="str">
        <f t="shared" si="52"/>
        <v/>
      </c>
      <c r="U583" s="162">
        <f>COUNTIFS('Unit Detail'!$Z$8:$Z$400,"1",'Unit Detail'!$D$8:$D$400,'Building Detail'!$B583)</f>
        <v>0</v>
      </c>
      <c r="V583" s="163">
        <f>COUNTIFS('Unit Detail'!$Z$8:$Z$400,"3",'Unit Detail'!$D$8:$D$400,'Building Detail'!$B583)</f>
        <v>0</v>
      </c>
      <c r="W583" s="163">
        <f>COUNTIFS('Unit Detail'!$Z$8:$Z$400,"2",'Unit Detail'!$D$8:$D$400,'Building Detail'!$B583)</f>
        <v>0</v>
      </c>
      <c r="X583" s="176">
        <f t="shared" si="54"/>
        <v>0</v>
      </c>
      <c r="Y583" s="159" t="str">
        <f t="shared" si="51"/>
        <v/>
      </c>
      <c r="Z583" s="338" t="str">
        <f t="shared" si="50"/>
        <v/>
      </c>
      <c r="AB583"/>
      <c r="AC583" s="14"/>
    </row>
    <row r="584" spans="2:29" x14ac:dyDescent="0.25">
      <c r="B584" s="334"/>
      <c r="C584" s="396"/>
      <c r="D584" s="396"/>
      <c r="E584" s="396"/>
      <c r="F584" s="396"/>
      <c r="G584" s="396"/>
      <c r="H584" s="227"/>
      <c r="I584" s="227"/>
      <c r="J584" s="227"/>
      <c r="K584" s="227"/>
      <c r="L584" s="227"/>
      <c r="M584" s="228"/>
      <c r="N584" s="229"/>
      <c r="O584" s="157">
        <f>SUMIFS('Unit Detail'!$H$8:$H$400,'Unit Detail'!$D$8:$D$400,'Building Detail'!$B584,'Unit Detail'!$Z$8:$Z$400,1)</f>
        <v>0</v>
      </c>
      <c r="P584" s="125">
        <f>SUMIFS('Unit Detail'!$H$8:$H$400,'Unit Detail'!$D$8:$D$400,'Building Detail'!$B584,'Unit Detail'!$Z$8:$Z$400,3)</f>
        <v>0</v>
      </c>
      <c r="Q584" s="180">
        <f>SUMIFS('Unit Detail'!$H$8:$H$400,'Unit Detail'!$D$8:$D$400,'Building Detail'!$B584,'Unit Detail'!$Z$8:$Z$400,2)</f>
        <v>0</v>
      </c>
      <c r="R584" s="185">
        <f>SUMIF('Unit Detail'!$D$8:$D$400,$B584,'Unit Detail'!$H$8:$H$400)</f>
        <v>0</v>
      </c>
      <c r="S584" s="184">
        <f t="shared" si="53"/>
        <v>0</v>
      </c>
      <c r="T584" s="159" t="str">
        <f t="shared" si="52"/>
        <v/>
      </c>
      <c r="U584" s="162">
        <f>COUNTIFS('Unit Detail'!$Z$8:$Z$400,"1",'Unit Detail'!$D$8:$D$400,'Building Detail'!$B584)</f>
        <v>0</v>
      </c>
      <c r="V584" s="163">
        <f>COUNTIFS('Unit Detail'!$Z$8:$Z$400,"3",'Unit Detail'!$D$8:$D$400,'Building Detail'!$B584)</f>
        <v>0</v>
      </c>
      <c r="W584" s="163">
        <f>COUNTIFS('Unit Detail'!$Z$8:$Z$400,"2",'Unit Detail'!$D$8:$D$400,'Building Detail'!$B584)</f>
        <v>0</v>
      </c>
      <c r="X584" s="176">
        <f t="shared" si="54"/>
        <v>0</v>
      </c>
      <c r="Y584" s="159" t="str">
        <f t="shared" si="51"/>
        <v/>
      </c>
      <c r="Z584" s="338" t="str">
        <f t="shared" si="50"/>
        <v/>
      </c>
      <c r="AB584"/>
      <c r="AC584" s="14"/>
    </row>
    <row r="585" spans="2:29" x14ac:dyDescent="0.25">
      <c r="B585" s="334"/>
      <c r="C585" s="396"/>
      <c r="D585" s="396"/>
      <c r="E585" s="396"/>
      <c r="F585" s="396"/>
      <c r="G585" s="396"/>
      <c r="H585" s="227"/>
      <c r="I585" s="227"/>
      <c r="J585" s="227"/>
      <c r="K585" s="227"/>
      <c r="L585" s="227"/>
      <c r="M585" s="228"/>
      <c r="N585" s="229"/>
      <c r="O585" s="157">
        <f>SUMIFS('Unit Detail'!$H$8:$H$400,'Unit Detail'!$D$8:$D$400,'Building Detail'!$B585,'Unit Detail'!$Z$8:$Z$400,1)</f>
        <v>0</v>
      </c>
      <c r="P585" s="125">
        <f>SUMIFS('Unit Detail'!$H$8:$H$400,'Unit Detail'!$D$8:$D$400,'Building Detail'!$B585,'Unit Detail'!$Z$8:$Z$400,3)</f>
        <v>0</v>
      </c>
      <c r="Q585" s="180">
        <f>SUMIFS('Unit Detail'!$H$8:$H$400,'Unit Detail'!$D$8:$D$400,'Building Detail'!$B585,'Unit Detail'!$Z$8:$Z$400,2)</f>
        <v>0</v>
      </c>
      <c r="R585" s="185">
        <f>SUMIF('Unit Detail'!$D$8:$D$400,$B585,'Unit Detail'!$H$8:$H$400)</f>
        <v>0</v>
      </c>
      <c r="S585" s="184">
        <f t="shared" si="53"/>
        <v>0</v>
      </c>
      <c r="T585" s="159" t="str">
        <f t="shared" si="52"/>
        <v/>
      </c>
      <c r="U585" s="162">
        <f>COUNTIFS('Unit Detail'!$Z$8:$Z$400,"1",'Unit Detail'!$D$8:$D$400,'Building Detail'!$B585)</f>
        <v>0</v>
      </c>
      <c r="V585" s="163">
        <f>COUNTIFS('Unit Detail'!$Z$8:$Z$400,"3",'Unit Detail'!$D$8:$D$400,'Building Detail'!$B585)</f>
        <v>0</v>
      </c>
      <c r="W585" s="163">
        <f>COUNTIFS('Unit Detail'!$Z$8:$Z$400,"2",'Unit Detail'!$D$8:$D$400,'Building Detail'!$B585)</f>
        <v>0</v>
      </c>
      <c r="X585" s="176">
        <f t="shared" si="54"/>
        <v>0</v>
      </c>
      <c r="Y585" s="159" t="str">
        <f t="shared" si="51"/>
        <v/>
      </c>
      <c r="Z585" s="338" t="str">
        <f t="shared" si="50"/>
        <v/>
      </c>
      <c r="AB585"/>
      <c r="AC585" s="14"/>
    </row>
    <row r="586" spans="2:29" x14ac:dyDescent="0.25">
      <c r="B586" s="334"/>
      <c r="C586" s="396"/>
      <c r="D586" s="396"/>
      <c r="E586" s="396"/>
      <c r="F586" s="396"/>
      <c r="G586" s="396"/>
      <c r="H586" s="227"/>
      <c r="I586" s="227"/>
      <c r="J586" s="227"/>
      <c r="K586" s="227"/>
      <c r="L586" s="227"/>
      <c r="M586" s="228"/>
      <c r="N586" s="229"/>
      <c r="O586" s="157">
        <f>SUMIFS('Unit Detail'!$H$8:$H$400,'Unit Detail'!$D$8:$D$400,'Building Detail'!$B586,'Unit Detail'!$Z$8:$Z$400,1)</f>
        <v>0</v>
      </c>
      <c r="P586" s="125">
        <f>SUMIFS('Unit Detail'!$H$8:$H$400,'Unit Detail'!$D$8:$D$400,'Building Detail'!$B586,'Unit Detail'!$Z$8:$Z$400,3)</f>
        <v>0</v>
      </c>
      <c r="Q586" s="180">
        <f>SUMIFS('Unit Detail'!$H$8:$H$400,'Unit Detail'!$D$8:$D$400,'Building Detail'!$B586,'Unit Detail'!$Z$8:$Z$400,2)</f>
        <v>0</v>
      </c>
      <c r="R586" s="185">
        <f>SUMIF('Unit Detail'!$D$8:$D$400,$B586,'Unit Detail'!$H$8:$H$400)</f>
        <v>0</v>
      </c>
      <c r="S586" s="184">
        <f t="shared" si="53"/>
        <v>0</v>
      </c>
      <c r="T586" s="159" t="str">
        <f t="shared" si="52"/>
        <v/>
      </c>
      <c r="U586" s="162">
        <f>COUNTIFS('Unit Detail'!$Z$8:$Z$400,"1",'Unit Detail'!$D$8:$D$400,'Building Detail'!$B586)</f>
        <v>0</v>
      </c>
      <c r="V586" s="163">
        <f>COUNTIFS('Unit Detail'!$Z$8:$Z$400,"3",'Unit Detail'!$D$8:$D$400,'Building Detail'!$B586)</f>
        <v>0</v>
      </c>
      <c r="W586" s="163">
        <f>COUNTIFS('Unit Detail'!$Z$8:$Z$400,"2",'Unit Detail'!$D$8:$D$400,'Building Detail'!$B586)</f>
        <v>0</v>
      </c>
      <c r="X586" s="176">
        <f t="shared" si="54"/>
        <v>0</v>
      </c>
      <c r="Y586" s="159" t="str">
        <f t="shared" si="51"/>
        <v/>
      </c>
      <c r="Z586" s="338" t="str">
        <f t="shared" si="50"/>
        <v/>
      </c>
      <c r="AB586"/>
      <c r="AC586" s="14"/>
    </row>
    <row r="587" spans="2:29" x14ac:dyDescent="0.25">
      <c r="B587" s="334"/>
      <c r="C587" s="396"/>
      <c r="D587" s="396"/>
      <c r="E587" s="396"/>
      <c r="F587" s="396"/>
      <c r="G587" s="396"/>
      <c r="H587" s="227"/>
      <c r="I587" s="227"/>
      <c r="J587" s="227"/>
      <c r="K587" s="227"/>
      <c r="L587" s="227"/>
      <c r="M587" s="228"/>
      <c r="N587" s="229"/>
      <c r="O587" s="157">
        <f>SUMIFS('Unit Detail'!$H$8:$H$400,'Unit Detail'!$D$8:$D$400,'Building Detail'!$B587,'Unit Detail'!$Z$8:$Z$400,1)</f>
        <v>0</v>
      </c>
      <c r="P587" s="125">
        <f>SUMIFS('Unit Detail'!$H$8:$H$400,'Unit Detail'!$D$8:$D$400,'Building Detail'!$B587,'Unit Detail'!$Z$8:$Z$400,3)</f>
        <v>0</v>
      </c>
      <c r="Q587" s="180">
        <f>SUMIFS('Unit Detail'!$H$8:$H$400,'Unit Detail'!$D$8:$D$400,'Building Detail'!$B587,'Unit Detail'!$Z$8:$Z$400,2)</f>
        <v>0</v>
      </c>
      <c r="R587" s="185">
        <f>SUMIF('Unit Detail'!$D$8:$D$400,$B587,'Unit Detail'!$H$8:$H$400)</f>
        <v>0</v>
      </c>
      <c r="S587" s="184">
        <f t="shared" si="53"/>
        <v>0</v>
      </c>
      <c r="T587" s="159" t="str">
        <f t="shared" si="52"/>
        <v/>
      </c>
      <c r="U587" s="162">
        <f>COUNTIFS('Unit Detail'!$Z$8:$Z$400,"1",'Unit Detail'!$D$8:$D$400,'Building Detail'!$B587)</f>
        <v>0</v>
      </c>
      <c r="V587" s="163">
        <f>COUNTIFS('Unit Detail'!$Z$8:$Z$400,"3",'Unit Detail'!$D$8:$D$400,'Building Detail'!$B587)</f>
        <v>0</v>
      </c>
      <c r="W587" s="163">
        <f>COUNTIFS('Unit Detail'!$Z$8:$Z$400,"2",'Unit Detail'!$D$8:$D$400,'Building Detail'!$B587)</f>
        <v>0</v>
      </c>
      <c r="X587" s="176">
        <f t="shared" si="54"/>
        <v>0</v>
      </c>
      <c r="Y587" s="159" t="str">
        <f t="shared" si="51"/>
        <v/>
      </c>
      <c r="Z587" s="338" t="str">
        <f t="shared" si="50"/>
        <v/>
      </c>
      <c r="AB587"/>
      <c r="AC587" s="14"/>
    </row>
    <row r="588" spans="2:29" x14ac:dyDescent="0.25">
      <c r="B588" s="334"/>
      <c r="C588" s="396"/>
      <c r="D588" s="396"/>
      <c r="E588" s="396"/>
      <c r="F588" s="396"/>
      <c r="G588" s="396"/>
      <c r="H588" s="227"/>
      <c r="I588" s="227"/>
      <c r="J588" s="227"/>
      <c r="K588" s="227"/>
      <c r="L588" s="227"/>
      <c r="M588" s="228"/>
      <c r="N588" s="229"/>
      <c r="O588" s="157">
        <f>SUMIFS('Unit Detail'!$H$8:$H$400,'Unit Detail'!$D$8:$D$400,'Building Detail'!$B588,'Unit Detail'!$Z$8:$Z$400,1)</f>
        <v>0</v>
      </c>
      <c r="P588" s="125">
        <f>SUMIFS('Unit Detail'!$H$8:$H$400,'Unit Detail'!$D$8:$D$400,'Building Detail'!$B588,'Unit Detail'!$Z$8:$Z$400,3)</f>
        <v>0</v>
      </c>
      <c r="Q588" s="180">
        <f>SUMIFS('Unit Detail'!$H$8:$H$400,'Unit Detail'!$D$8:$D$400,'Building Detail'!$B588,'Unit Detail'!$Z$8:$Z$400,2)</f>
        <v>0</v>
      </c>
      <c r="R588" s="185">
        <f>SUMIF('Unit Detail'!$D$8:$D$400,$B588,'Unit Detail'!$H$8:$H$400)</f>
        <v>0</v>
      </c>
      <c r="S588" s="184">
        <f t="shared" si="53"/>
        <v>0</v>
      </c>
      <c r="T588" s="159" t="str">
        <f t="shared" si="52"/>
        <v/>
      </c>
      <c r="U588" s="162">
        <f>COUNTIFS('Unit Detail'!$Z$8:$Z$400,"1",'Unit Detail'!$D$8:$D$400,'Building Detail'!$B588)</f>
        <v>0</v>
      </c>
      <c r="V588" s="163">
        <f>COUNTIFS('Unit Detail'!$Z$8:$Z$400,"3",'Unit Detail'!$D$8:$D$400,'Building Detail'!$B588)</f>
        <v>0</v>
      </c>
      <c r="W588" s="163">
        <f>COUNTIFS('Unit Detail'!$Z$8:$Z$400,"2",'Unit Detail'!$D$8:$D$400,'Building Detail'!$B588)</f>
        <v>0</v>
      </c>
      <c r="X588" s="176">
        <f t="shared" si="54"/>
        <v>0</v>
      </c>
      <c r="Y588" s="159" t="str">
        <f t="shared" si="51"/>
        <v/>
      </c>
      <c r="Z588" s="338" t="str">
        <f t="shared" si="50"/>
        <v/>
      </c>
      <c r="AB588"/>
      <c r="AC588" s="14"/>
    </row>
    <row r="589" spans="2:29" x14ac:dyDescent="0.25">
      <c r="B589" s="334"/>
      <c r="C589" s="396"/>
      <c r="D589" s="396"/>
      <c r="E589" s="396"/>
      <c r="F589" s="396"/>
      <c r="G589" s="396"/>
      <c r="H589" s="227"/>
      <c r="I589" s="227"/>
      <c r="J589" s="227"/>
      <c r="K589" s="227"/>
      <c r="L589" s="227"/>
      <c r="M589" s="228"/>
      <c r="N589" s="229"/>
      <c r="O589" s="157">
        <f>SUMIFS('Unit Detail'!$H$8:$H$400,'Unit Detail'!$D$8:$D$400,'Building Detail'!$B589,'Unit Detail'!$Z$8:$Z$400,1)</f>
        <v>0</v>
      </c>
      <c r="P589" s="125">
        <f>SUMIFS('Unit Detail'!$H$8:$H$400,'Unit Detail'!$D$8:$D$400,'Building Detail'!$B589,'Unit Detail'!$Z$8:$Z$400,3)</f>
        <v>0</v>
      </c>
      <c r="Q589" s="180">
        <f>SUMIFS('Unit Detail'!$H$8:$H$400,'Unit Detail'!$D$8:$D$400,'Building Detail'!$B589,'Unit Detail'!$Z$8:$Z$400,2)</f>
        <v>0</v>
      </c>
      <c r="R589" s="185">
        <f>SUMIF('Unit Detail'!$D$8:$D$400,$B589,'Unit Detail'!$H$8:$H$400)</f>
        <v>0</v>
      </c>
      <c r="S589" s="184">
        <f t="shared" si="53"/>
        <v>0</v>
      </c>
      <c r="T589" s="159" t="str">
        <f t="shared" si="52"/>
        <v/>
      </c>
      <c r="U589" s="162">
        <f>COUNTIFS('Unit Detail'!$Z$8:$Z$400,"1",'Unit Detail'!$D$8:$D$400,'Building Detail'!$B589)</f>
        <v>0</v>
      </c>
      <c r="V589" s="163">
        <f>COUNTIFS('Unit Detail'!$Z$8:$Z$400,"3",'Unit Detail'!$D$8:$D$400,'Building Detail'!$B589)</f>
        <v>0</v>
      </c>
      <c r="W589" s="163">
        <f>COUNTIFS('Unit Detail'!$Z$8:$Z$400,"2",'Unit Detail'!$D$8:$D$400,'Building Detail'!$B589)</f>
        <v>0</v>
      </c>
      <c r="X589" s="176">
        <f t="shared" si="54"/>
        <v>0</v>
      </c>
      <c r="Y589" s="159" t="str">
        <f t="shared" si="51"/>
        <v/>
      </c>
      <c r="Z589" s="338" t="str">
        <f t="shared" si="50"/>
        <v/>
      </c>
      <c r="AB589"/>
      <c r="AC589" s="14"/>
    </row>
    <row r="590" spans="2:29" x14ac:dyDescent="0.25">
      <c r="B590" s="334"/>
      <c r="C590" s="396"/>
      <c r="D590" s="396"/>
      <c r="E590" s="396"/>
      <c r="F590" s="396"/>
      <c r="G590" s="396"/>
      <c r="H590" s="227"/>
      <c r="I590" s="227"/>
      <c r="J590" s="227"/>
      <c r="K590" s="227"/>
      <c r="L590" s="227"/>
      <c r="M590" s="228"/>
      <c r="N590" s="229"/>
      <c r="O590" s="157">
        <f>SUMIFS('Unit Detail'!$H$8:$H$400,'Unit Detail'!$D$8:$D$400,'Building Detail'!$B590,'Unit Detail'!$Z$8:$Z$400,1)</f>
        <v>0</v>
      </c>
      <c r="P590" s="125">
        <f>SUMIFS('Unit Detail'!$H$8:$H$400,'Unit Detail'!$D$8:$D$400,'Building Detail'!$B590,'Unit Detail'!$Z$8:$Z$400,3)</f>
        <v>0</v>
      </c>
      <c r="Q590" s="180">
        <f>SUMIFS('Unit Detail'!$H$8:$H$400,'Unit Detail'!$D$8:$D$400,'Building Detail'!$B590,'Unit Detail'!$Z$8:$Z$400,2)</f>
        <v>0</v>
      </c>
      <c r="R590" s="185">
        <f>SUMIF('Unit Detail'!$D$8:$D$400,$B590,'Unit Detail'!$H$8:$H$400)</f>
        <v>0</v>
      </c>
      <c r="S590" s="184">
        <f t="shared" si="53"/>
        <v>0</v>
      </c>
      <c r="T590" s="159" t="str">
        <f t="shared" si="52"/>
        <v/>
      </c>
      <c r="U590" s="162">
        <f>COUNTIFS('Unit Detail'!$Z$8:$Z$400,"1",'Unit Detail'!$D$8:$D$400,'Building Detail'!$B590)</f>
        <v>0</v>
      </c>
      <c r="V590" s="163">
        <f>COUNTIFS('Unit Detail'!$Z$8:$Z$400,"3",'Unit Detail'!$D$8:$D$400,'Building Detail'!$B590)</f>
        <v>0</v>
      </c>
      <c r="W590" s="163">
        <f>COUNTIFS('Unit Detail'!$Z$8:$Z$400,"2",'Unit Detail'!$D$8:$D$400,'Building Detail'!$B590)</f>
        <v>0</v>
      </c>
      <c r="X590" s="176">
        <f t="shared" si="54"/>
        <v>0</v>
      </c>
      <c r="Y590" s="159" t="str">
        <f t="shared" si="51"/>
        <v/>
      </c>
      <c r="Z590" s="338" t="str">
        <f t="shared" si="50"/>
        <v/>
      </c>
      <c r="AB590"/>
      <c r="AC590" s="14"/>
    </row>
    <row r="591" spans="2:29" x14ac:dyDescent="0.25">
      <c r="B591" s="334"/>
      <c r="C591" s="396"/>
      <c r="D591" s="396"/>
      <c r="E591" s="396"/>
      <c r="F591" s="396"/>
      <c r="G591" s="396"/>
      <c r="H591" s="227"/>
      <c r="I591" s="227"/>
      <c r="J591" s="227"/>
      <c r="K591" s="227"/>
      <c r="L591" s="227"/>
      <c r="M591" s="228"/>
      <c r="N591" s="229"/>
      <c r="O591" s="157">
        <f>SUMIFS('Unit Detail'!$H$8:$H$400,'Unit Detail'!$D$8:$D$400,'Building Detail'!$B591,'Unit Detail'!$Z$8:$Z$400,1)</f>
        <v>0</v>
      </c>
      <c r="P591" s="125">
        <f>SUMIFS('Unit Detail'!$H$8:$H$400,'Unit Detail'!$D$8:$D$400,'Building Detail'!$B591,'Unit Detail'!$Z$8:$Z$400,3)</f>
        <v>0</v>
      </c>
      <c r="Q591" s="180">
        <f>SUMIFS('Unit Detail'!$H$8:$H$400,'Unit Detail'!$D$8:$D$400,'Building Detail'!$B591,'Unit Detail'!$Z$8:$Z$400,2)</f>
        <v>0</v>
      </c>
      <c r="R591" s="185">
        <f>SUMIF('Unit Detail'!$D$8:$D$400,$B591,'Unit Detail'!$H$8:$H$400)</f>
        <v>0</v>
      </c>
      <c r="S591" s="184">
        <f t="shared" si="53"/>
        <v>0</v>
      </c>
      <c r="T591" s="159" t="str">
        <f t="shared" si="52"/>
        <v/>
      </c>
      <c r="U591" s="162">
        <f>COUNTIFS('Unit Detail'!$Z$8:$Z$400,"1",'Unit Detail'!$D$8:$D$400,'Building Detail'!$B591)</f>
        <v>0</v>
      </c>
      <c r="V591" s="163">
        <f>COUNTIFS('Unit Detail'!$Z$8:$Z$400,"3",'Unit Detail'!$D$8:$D$400,'Building Detail'!$B591)</f>
        <v>0</v>
      </c>
      <c r="W591" s="163">
        <f>COUNTIFS('Unit Detail'!$Z$8:$Z$400,"2",'Unit Detail'!$D$8:$D$400,'Building Detail'!$B591)</f>
        <v>0</v>
      </c>
      <c r="X591" s="176">
        <f t="shared" si="54"/>
        <v>0</v>
      </c>
      <c r="Y591" s="159" t="str">
        <f t="shared" si="51"/>
        <v/>
      </c>
      <c r="Z591" s="338" t="str">
        <f t="shared" si="50"/>
        <v/>
      </c>
      <c r="AB591"/>
      <c r="AC591" s="14"/>
    </row>
    <row r="592" spans="2:29" x14ac:dyDescent="0.25">
      <c r="B592" s="334"/>
      <c r="C592" s="396"/>
      <c r="D592" s="396"/>
      <c r="E592" s="396"/>
      <c r="F592" s="396"/>
      <c r="G592" s="396"/>
      <c r="H592" s="227"/>
      <c r="I592" s="227"/>
      <c r="J592" s="227"/>
      <c r="K592" s="227"/>
      <c r="L592" s="227"/>
      <c r="M592" s="228"/>
      <c r="N592" s="229"/>
      <c r="O592" s="157">
        <f>SUMIFS('Unit Detail'!$H$8:$H$400,'Unit Detail'!$D$8:$D$400,'Building Detail'!$B592,'Unit Detail'!$Z$8:$Z$400,1)</f>
        <v>0</v>
      </c>
      <c r="P592" s="125">
        <f>SUMIFS('Unit Detail'!$H$8:$H$400,'Unit Detail'!$D$8:$D$400,'Building Detail'!$B592,'Unit Detail'!$Z$8:$Z$400,3)</f>
        <v>0</v>
      </c>
      <c r="Q592" s="180">
        <f>SUMIFS('Unit Detail'!$H$8:$H$400,'Unit Detail'!$D$8:$D$400,'Building Detail'!$B592,'Unit Detail'!$Z$8:$Z$400,2)</f>
        <v>0</v>
      </c>
      <c r="R592" s="185">
        <f>SUMIF('Unit Detail'!$D$8:$D$400,$B592,'Unit Detail'!$H$8:$H$400)</f>
        <v>0</v>
      </c>
      <c r="S592" s="184">
        <f t="shared" si="53"/>
        <v>0</v>
      </c>
      <c r="T592" s="159" t="str">
        <f t="shared" si="52"/>
        <v/>
      </c>
      <c r="U592" s="162">
        <f>COUNTIFS('Unit Detail'!$Z$8:$Z$400,"1",'Unit Detail'!$D$8:$D$400,'Building Detail'!$B592)</f>
        <v>0</v>
      </c>
      <c r="V592" s="163">
        <f>COUNTIFS('Unit Detail'!$Z$8:$Z$400,"3",'Unit Detail'!$D$8:$D$400,'Building Detail'!$B592)</f>
        <v>0</v>
      </c>
      <c r="W592" s="163">
        <f>COUNTIFS('Unit Detail'!$Z$8:$Z$400,"2",'Unit Detail'!$D$8:$D$400,'Building Detail'!$B592)</f>
        <v>0</v>
      </c>
      <c r="X592" s="176">
        <f t="shared" si="54"/>
        <v>0</v>
      </c>
      <c r="Y592" s="159" t="str">
        <f t="shared" si="51"/>
        <v/>
      </c>
      <c r="Z592" s="338" t="str">
        <f t="shared" si="50"/>
        <v/>
      </c>
      <c r="AB592"/>
      <c r="AC592" s="14"/>
    </row>
    <row r="593" spans="2:29" x14ac:dyDescent="0.25">
      <c r="B593" s="334"/>
      <c r="C593" s="396"/>
      <c r="D593" s="396"/>
      <c r="E593" s="396"/>
      <c r="F593" s="396"/>
      <c r="G593" s="396"/>
      <c r="H593" s="227"/>
      <c r="I593" s="227"/>
      <c r="J593" s="227"/>
      <c r="K593" s="227"/>
      <c r="L593" s="227"/>
      <c r="M593" s="228"/>
      <c r="N593" s="229"/>
      <c r="O593" s="157">
        <f>SUMIFS('Unit Detail'!$H$8:$H$400,'Unit Detail'!$D$8:$D$400,'Building Detail'!$B593,'Unit Detail'!$Z$8:$Z$400,1)</f>
        <v>0</v>
      </c>
      <c r="P593" s="125">
        <f>SUMIFS('Unit Detail'!$H$8:$H$400,'Unit Detail'!$D$8:$D$400,'Building Detail'!$B593,'Unit Detail'!$Z$8:$Z$400,3)</f>
        <v>0</v>
      </c>
      <c r="Q593" s="180">
        <f>SUMIFS('Unit Detail'!$H$8:$H$400,'Unit Detail'!$D$8:$D$400,'Building Detail'!$B593,'Unit Detail'!$Z$8:$Z$400,2)</f>
        <v>0</v>
      </c>
      <c r="R593" s="185">
        <f>SUMIF('Unit Detail'!$D$8:$D$400,$B593,'Unit Detail'!$H$8:$H$400)</f>
        <v>0</v>
      </c>
      <c r="S593" s="184">
        <f t="shared" si="53"/>
        <v>0</v>
      </c>
      <c r="T593" s="159" t="str">
        <f t="shared" si="52"/>
        <v/>
      </c>
      <c r="U593" s="162">
        <f>COUNTIFS('Unit Detail'!$Z$8:$Z$400,"1",'Unit Detail'!$D$8:$D$400,'Building Detail'!$B593)</f>
        <v>0</v>
      </c>
      <c r="V593" s="163">
        <f>COUNTIFS('Unit Detail'!$Z$8:$Z$400,"3",'Unit Detail'!$D$8:$D$400,'Building Detail'!$B593)</f>
        <v>0</v>
      </c>
      <c r="W593" s="163">
        <f>COUNTIFS('Unit Detail'!$Z$8:$Z$400,"2",'Unit Detail'!$D$8:$D$400,'Building Detail'!$B593)</f>
        <v>0</v>
      </c>
      <c r="X593" s="176">
        <f t="shared" si="54"/>
        <v>0</v>
      </c>
      <c r="Y593" s="159" t="str">
        <f t="shared" si="51"/>
        <v/>
      </c>
      <c r="Z593" s="338" t="str">
        <f t="shared" si="50"/>
        <v/>
      </c>
      <c r="AB593"/>
      <c r="AC593" s="14"/>
    </row>
    <row r="594" spans="2:29" x14ac:dyDescent="0.25">
      <c r="B594" s="334"/>
      <c r="C594" s="396"/>
      <c r="D594" s="396"/>
      <c r="E594" s="396"/>
      <c r="F594" s="396"/>
      <c r="G594" s="396"/>
      <c r="H594" s="227"/>
      <c r="I594" s="227"/>
      <c r="J594" s="227"/>
      <c r="K594" s="227"/>
      <c r="L594" s="227"/>
      <c r="M594" s="228"/>
      <c r="N594" s="229"/>
      <c r="O594" s="157">
        <f>SUMIFS('Unit Detail'!$H$8:$H$400,'Unit Detail'!$D$8:$D$400,'Building Detail'!$B594,'Unit Detail'!$Z$8:$Z$400,1)</f>
        <v>0</v>
      </c>
      <c r="P594" s="125">
        <f>SUMIFS('Unit Detail'!$H$8:$H$400,'Unit Detail'!$D$8:$D$400,'Building Detail'!$B594,'Unit Detail'!$Z$8:$Z$400,3)</f>
        <v>0</v>
      </c>
      <c r="Q594" s="180">
        <f>SUMIFS('Unit Detail'!$H$8:$H$400,'Unit Detail'!$D$8:$D$400,'Building Detail'!$B594,'Unit Detail'!$Z$8:$Z$400,2)</f>
        <v>0</v>
      </c>
      <c r="R594" s="185">
        <f>SUMIF('Unit Detail'!$D$8:$D$400,$B594,'Unit Detail'!$H$8:$H$400)</f>
        <v>0</v>
      </c>
      <c r="S594" s="184">
        <f t="shared" si="53"/>
        <v>0</v>
      </c>
      <c r="T594" s="159" t="str">
        <f t="shared" si="52"/>
        <v/>
      </c>
      <c r="U594" s="162">
        <f>COUNTIFS('Unit Detail'!$Z$8:$Z$400,"1",'Unit Detail'!$D$8:$D$400,'Building Detail'!$B594)</f>
        <v>0</v>
      </c>
      <c r="V594" s="163">
        <f>COUNTIFS('Unit Detail'!$Z$8:$Z$400,"3",'Unit Detail'!$D$8:$D$400,'Building Detail'!$B594)</f>
        <v>0</v>
      </c>
      <c r="W594" s="163">
        <f>COUNTIFS('Unit Detail'!$Z$8:$Z$400,"2",'Unit Detail'!$D$8:$D$400,'Building Detail'!$B594)</f>
        <v>0</v>
      </c>
      <c r="X594" s="176">
        <f t="shared" si="54"/>
        <v>0</v>
      </c>
      <c r="Y594" s="159" t="str">
        <f t="shared" si="51"/>
        <v/>
      </c>
      <c r="Z594" s="338" t="str">
        <f t="shared" ref="Z594:Z657" si="55">IF(Y594&lt;T594,Y594,T594)</f>
        <v/>
      </c>
      <c r="AB594"/>
      <c r="AC594" s="14"/>
    </row>
    <row r="595" spans="2:29" x14ac:dyDescent="0.25">
      <c r="B595" s="334"/>
      <c r="C595" s="396"/>
      <c r="D595" s="396"/>
      <c r="E595" s="396"/>
      <c r="F595" s="396"/>
      <c r="G595" s="396"/>
      <c r="H595" s="227"/>
      <c r="I595" s="227"/>
      <c r="J595" s="227"/>
      <c r="K595" s="227"/>
      <c r="L595" s="227"/>
      <c r="M595" s="228"/>
      <c r="N595" s="229"/>
      <c r="O595" s="157">
        <f>SUMIFS('Unit Detail'!$H$8:$H$400,'Unit Detail'!$D$8:$D$400,'Building Detail'!$B595,'Unit Detail'!$Z$8:$Z$400,1)</f>
        <v>0</v>
      </c>
      <c r="P595" s="125">
        <f>SUMIFS('Unit Detail'!$H$8:$H$400,'Unit Detail'!$D$8:$D$400,'Building Detail'!$B595,'Unit Detail'!$Z$8:$Z$400,3)</f>
        <v>0</v>
      </c>
      <c r="Q595" s="180">
        <f>SUMIFS('Unit Detail'!$H$8:$H$400,'Unit Detail'!$D$8:$D$400,'Building Detail'!$B595,'Unit Detail'!$Z$8:$Z$400,2)</f>
        <v>0</v>
      </c>
      <c r="R595" s="185">
        <f>SUMIF('Unit Detail'!$D$8:$D$400,$B595,'Unit Detail'!$H$8:$H$400)</f>
        <v>0</v>
      </c>
      <c r="S595" s="184">
        <f t="shared" si="53"/>
        <v>0</v>
      </c>
      <c r="T595" s="159" t="str">
        <f t="shared" si="52"/>
        <v/>
      </c>
      <c r="U595" s="162">
        <f>COUNTIFS('Unit Detail'!$Z$8:$Z$400,"1",'Unit Detail'!$D$8:$D$400,'Building Detail'!$B595)</f>
        <v>0</v>
      </c>
      <c r="V595" s="163">
        <f>COUNTIFS('Unit Detail'!$Z$8:$Z$400,"3",'Unit Detail'!$D$8:$D$400,'Building Detail'!$B595)</f>
        <v>0</v>
      </c>
      <c r="W595" s="163">
        <f>COUNTIFS('Unit Detail'!$Z$8:$Z$400,"2",'Unit Detail'!$D$8:$D$400,'Building Detail'!$B595)</f>
        <v>0</v>
      </c>
      <c r="X595" s="176">
        <f t="shared" si="54"/>
        <v>0</v>
      </c>
      <c r="Y595" s="159" t="str">
        <f t="shared" ref="Y595:Y658" si="56">IF(B595="","",IF($P$15=0,1,U595/X595))</f>
        <v/>
      </c>
      <c r="Z595" s="338" t="str">
        <f t="shared" si="55"/>
        <v/>
      </c>
      <c r="AB595"/>
      <c r="AC595" s="14"/>
    </row>
    <row r="596" spans="2:29" x14ac:dyDescent="0.25">
      <c r="B596" s="334"/>
      <c r="C596" s="396"/>
      <c r="D596" s="396"/>
      <c r="E596" s="396"/>
      <c r="F596" s="396"/>
      <c r="G596" s="396"/>
      <c r="H596" s="227"/>
      <c r="I596" s="227"/>
      <c r="J596" s="227"/>
      <c r="K596" s="227"/>
      <c r="L596" s="227"/>
      <c r="M596" s="228"/>
      <c r="N596" s="229"/>
      <c r="O596" s="157">
        <f>SUMIFS('Unit Detail'!$H$8:$H$400,'Unit Detail'!$D$8:$D$400,'Building Detail'!$B596,'Unit Detail'!$Z$8:$Z$400,1)</f>
        <v>0</v>
      </c>
      <c r="P596" s="125">
        <f>SUMIFS('Unit Detail'!$H$8:$H$400,'Unit Detail'!$D$8:$D$400,'Building Detail'!$B596,'Unit Detail'!$Z$8:$Z$400,3)</f>
        <v>0</v>
      </c>
      <c r="Q596" s="180">
        <f>SUMIFS('Unit Detail'!$H$8:$H$400,'Unit Detail'!$D$8:$D$400,'Building Detail'!$B596,'Unit Detail'!$Z$8:$Z$400,2)</f>
        <v>0</v>
      </c>
      <c r="R596" s="185">
        <f>SUMIF('Unit Detail'!$D$8:$D$400,$B596,'Unit Detail'!$H$8:$H$400)</f>
        <v>0</v>
      </c>
      <c r="S596" s="184">
        <f t="shared" si="53"/>
        <v>0</v>
      </c>
      <c r="T596" s="159" t="str">
        <f t="shared" si="52"/>
        <v/>
      </c>
      <c r="U596" s="162">
        <f>COUNTIFS('Unit Detail'!$Z$8:$Z$400,"1",'Unit Detail'!$D$8:$D$400,'Building Detail'!$B596)</f>
        <v>0</v>
      </c>
      <c r="V596" s="163">
        <f>COUNTIFS('Unit Detail'!$Z$8:$Z$400,"3",'Unit Detail'!$D$8:$D$400,'Building Detail'!$B596)</f>
        <v>0</v>
      </c>
      <c r="W596" s="163">
        <f>COUNTIFS('Unit Detail'!$Z$8:$Z$400,"2",'Unit Detail'!$D$8:$D$400,'Building Detail'!$B596)</f>
        <v>0</v>
      </c>
      <c r="X596" s="176">
        <f t="shared" si="54"/>
        <v>0</v>
      </c>
      <c r="Y596" s="159" t="str">
        <f t="shared" si="56"/>
        <v/>
      </c>
      <c r="Z596" s="338" t="str">
        <f t="shared" si="55"/>
        <v/>
      </c>
      <c r="AB596"/>
      <c r="AC596" s="14"/>
    </row>
    <row r="597" spans="2:29" x14ac:dyDescent="0.25">
      <c r="B597" s="334"/>
      <c r="C597" s="396"/>
      <c r="D597" s="396"/>
      <c r="E597" s="396"/>
      <c r="F597" s="396"/>
      <c r="G597" s="396"/>
      <c r="H597" s="227"/>
      <c r="I597" s="227"/>
      <c r="J597" s="227"/>
      <c r="K597" s="227"/>
      <c r="L597" s="227"/>
      <c r="M597" s="228"/>
      <c r="N597" s="229"/>
      <c r="O597" s="157">
        <f>SUMIFS('Unit Detail'!$H$8:$H$400,'Unit Detail'!$D$8:$D$400,'Building Detail'!$B597,'Unit Detail'!$Z$8:$Z$400,1)</f>
        <v>0</v>
      </c>
      <c r="P597" s="125">
        <f>SUMIFS('Unit Detail'!$H$8:$H$400,'Unit Detail'!$D$8:$D$400,'Building Detail'!$B597,'Unit Detail'!$Z$8:$Z$400,3)</f>
        <v>0</v>
      </c>
      <c r="Q597" s="180">
        <f>SUMIFS('Unit Detail'!$H$8:$H$400,'Unit Detail'!$D$8:$D$400,'Building Detail'!$B597,'Unit Detail'!$Z$8:$Z$400,2)</f>
        <v>0</v>
      </c>
      <c r="R597" s="185">
        <f>SUMIF('Unit Detail'!$D$8:$D$400,$B597,'Unit Detail'!$H$8:$H$400)</f>
        <v>0</v>
      </c>
      <c r="S597" s="184">
        <f t="shared" si="53"/>
        <v>0</v>
      </c>
      <c r="T597" s="159" t="str">
        <f t="shared" ref="T597:T660" si="57">IF(B597="","",IF($P$15=0,1,O597/R597))</f>
        <v/>
      </c>
      <c r="U597" s="162">
        <f>COUNTIFS('Unit Detail'!$Z$8:$Z$400,"1",'Unit Detail'!$D$8:$D$400,'Building Detail'!$B597)</f>
        <v>0</v>
      </c>
      <c r="V597" s="163">
        <f>COUNTIFS('Unit Detail'!$Z$8:$Z$400,"3",'Unit Detail'!$D$8:$D$400,'Building Detail'!$B597)</f>
        <v>0</v>
      </c>
      <c r="W597" s="163">
        <f>COUNTIFS('Unit Detail'!$Z$8:$Z$400,"2",'Unit Detail'!$D$8:$D$400,'Building Detail'!$B597)</f>
        <v>0</v>
      </c>
      <c r="X597" s="176">
        <f t="shared" si="54"/>
        <v>0</v>
      </c>
      <c r="Y597" s="159" t="str">
        <f t="shared" si="56"/>
        <v/>
      </c>
      <c r="Z597" s="338" t="str">
        <f t="shared" si="55"/>
        <v/>
      </c>
      <c r="AB597"/>
      <c r="AC597" s="14"/>
    </row>
    <row r="598" spans="2:29" x14ac:dyDescent="0.25">
      <c r="B598" s="334"/>
      <c r="C598" s="396"/>
      <c r="D598" s="396"/>
      <c r="E598" s="396"/>
      <c r="F598" s="396"/>
      <c r="G598" s="396"/>
      <c r="H598" s="227"/>
      <c r="I598" s="227"/>
      <c r="J598" s="227"/>
      <c r="K598" s="227"/>
      <c r="L598" s="227"/>
      <c r="M598" s="228"/>
      <c r="N598" s="229"/>
      <c r="O598" s="157">
        <f>SUMIFS('Unit Detail'!$H$8:$H$400,'Unit Detail'!$D$8:$D$400,'Building Detail'!$B598,'Unit Detail'!$Z$8:$Z$400,1)</f>
        <v>0</v>
      </c>
      <c r="P598" s="125">
        <f>SUMIFS('Unit Detail'!$H$8:$H$400,'Unit Detail'!$D$8:$D$400,'Building Detail'!$B598,'Unit Detail'!$Z$8:$Z$400,3)</f>
        <v>0</v>
      </c>
      <c r="Q598" s="180">
        <f>SUMIFS('Unit Detail'!$H$8:$H$400,'Unit Detail'!$D$8:$D$400,'Building Detail'!$B598,'Unit Detail'!$Z$8:$Z$400,2)</f>
        <v>0</v>
      </c>
      <c r="R598" s="185">
        <f>SUMIF('Unit Detail'!$D$8:$D$400,$B598,'Unit Detail'!$H$8:$H$400)</f>
        <v>0</v>
      </c>
      <c r="S598" s="184">
        <f t="shared" si="53"/>
        <v>0</v>
      </c>
      <c r="T598" s="159" t="str">
        <f t="shared" si="57"/>
        <v/>
      </c>
      <c r="U598" s="162">
        <f>COUNTIFS('Unit Detail'!$Z$8:$Z$400,"1",'Unit Detail'!$D$8:$D$400,'Building Detail'!$B598)</f>
        <v>0</v>
      </c>
      <c r="V598" s="163">
        <f>COUNTIFS('Unit Detail'!$Z$8:$Z$400,"3",'Unit Detail'!$D$8:$D$400,'Building Detail'!$B598)</f>
        <v>0</v>
      </c>
      <c r="W598" s="163">
        <f>COUNTIFS('Unit Detail'!$Z$8:$Z$400,"2",'Unit Detail'!$D$8:$D$400,'Building Detail'!$B598)</f>
        <v>0</v>
      </c>
      <c r="X598" s="176">
        <f t="shared" si="54"/>
        <v>0</v>
      </c>
      <c r="Y598" s="159" t="str">
        <f t="shared" si="56"/>
        <v/>
      </c>
      <c r="Z598" s="338" t="str">
        <f t="shared" si="55"/>
        <v/>
      </c>
      <c r="AB598"/>
      <c r="AC598" s="14"/>
    </row>
    <row r="599" spans="2:29" x14ac:dyDescent="0.25">
      <c r="B599" s="334"/>
      <c r="C599" s="396"/>
      <c r="D599" s="396"/>
      <c r="E599" s="396"/>
      <c r="F599" s="396"/>
      <c r="G599" s="396"/>
      <c r="H599" s="227"/>
      <c r="I599" s="227"/>
      <c r="J599" s="227"/>
      <c r="K599" s="227"/>
      <c r="L599" s="227"/>
      <c r="M599" s="228"/>
      <c r="N599" s="229"/>
      <c r="O599" s="157">
        <f>SUMIFS('Unit Detail'!$H$8:$H$400,'Unit Detail'!$D$8:$D$400,'Building Detail'!$B599,'Unit Detail'!$Z$8:$Z$400,1)</f>
        <v>0</v>
      </c>
      <c r="P599" s="125">
        <f>SUMIFS('Unit Detail'!$H$8:$H$400,'Unit Detail'!$D$8:$D$400,'Building Detail'!$B599,'Unit Detail'!$Z$8:$Z$400,3)</f>
        <v>0</v>
      </c>
      <c r="Q599" s="180">
        <f>SUMIFS('Unit Detail'!$H$8:$H$400,'Unit Detail'!$D$8:$D$400,'Building Detail'!$B599,'Unit Detail'!$Z$8:$Z$400,2)</f>
        <v>0</v>
      </c>
      <c r="R599" s="185">
        <f>SUMIF('Unit Detail'!$D$8:$D$400,$B599,'Unit Detail'!$H$8:$H$400)</f>
        <v>0</v>
      </c>
      <c r="S599" s="184">
        <f t="shared" si="53"/>
        <v>0</v>
      </c>
      <c r="T599" s="159" t="str">
        <f t="shared" si="57"/>
        <v/>
      </c>
      <c r="U599" s="162">
        <f>COUNTIFS('Unit Detail'!$Z$8:$Z$400,"1",'Unit Detail'!$D$8:$D$400,'Building Detail'!$B599)</f>
        <v>0</v>
      </c>
      <c r="V599" s="163">
        <f>COUNTIFS('Unit Detail'!$Z$8:$Z$400,"3",'Unit Detail'!$D$8:$D$400,'Building Detail'!$B599)</f>
        <v>0</v>
      </c>
      <c r="W599" s="163">
        <f>COUNTIFS('Unit Detail'!$Z$8:$Z$400,"2",'Unit Detail'!$D$8:$D$400,'Building Detail'!$B599)</f>
        <v>0</v>
      </c>
      <c r="X599" s="176">
        <f t="shared" si="54"/>
        <v>0</v>
      </c>
      <c r="Y599" s="159" t="str">
        <f t="shared" si="56"/>
        <v/>
      </c>
      <c r="Z599" s="338" t="str">
        <f t="shared" si="55"/>
        <v/>
      </c>
      <c r="AB599"/>
      <c r="AC599" s="14"/>
    </row>
    <row r="600" spans="2:29" x14ac:dyDescent="0.25">
      <c r="B600" s="334"/>
      <c r="C600" s="396"/>
      <c r="D600" s="396"/>
      <c r="E600" s="396"/>
      <c r="F600" s="396"/>
      <c r="G600" s="396"/>
      <c r="H600" s="227"/>
      <c r="I600" s="227"/>
      <c r="J600" s="227"/>
      <c r="K600" s="227"/>
      <c r="L600" s="227"/>
      <c r="M600" s="228"/>
      <c r="N600" s="229"/>
      <c r="O600" s="157">
        <f>SUMIFS('Unit Detail'!$H$8:$H$400,'Unit Detail'!$D$8:$D$400,'Building Detail'!$B600,'Unit Detail'!$Z$8:$Z$400,1)</f>
        <v>0</v>
      </c>
      <c r="P600" s="125">
        <f>SUMIFS('Unit Detail'!$H$8:$H$400,'Unit Detail'!$D$8:$D$400,'Building Detail'!$B600,'Unit Detail'!$Z$8:$Z$400,3)</f>
        <v>0</v>
      </c>
      <c r="Q600" s="180">
        <f>SUMIFS('Unit Detail'!$H$8:$H$400,'Unit Detail'!$D$8:$D$400,'Building Detail'!$B600,'Unit Detail'!$Z$8:$Z$400,2)</f>
        <v>0</v>
      </c>
      <c r="R600" s="185">
        <f>SUMIF('Unit Detail'!$D$8:$D$400,$B600,'Unit Detail'!$H$8:$H$400)</f>
        <v>0</v>
      </c>
      <c r="S600" s="184">
        <f t="shared" si="53"/>
        <v>0</v>
      </c>
      <c r="T600" s="159" t="str">
        <f t="shared" si="57"/>
        <v/>
      </c>
      <c r="U600" s="162">
        <f>COUNTIFS('Unit Detail'!$Z$8:$Z$400,"1",'Unit Detail'!$D$8:$D$400,'Building Detail'!$B600)</f>
        <v>0</v>
      </c>
      <c r="V600" s="163">
        <f>COUNTIFS('Unit Detail'!$Z$8:$Z$400,"3",'Unit Detail'!$D$8:$D$400,'Building Detail'!$B600)</f>
        <v>0</v>
      </c>
      <c r="W600" s="163">
        <f>COUNTIFS('Unit Detail'!$Z$8:$Z$400,"2",'Unit Detail'!$D$8:$D$400,'Building Detail'!$B600)</f>
        <v>0</v>
      </c>
      <c r="X600" s="176">
        <f t="shared" si="54"/>
        <v>0</v>
      </c>
      <c r="Y600" s="159" t="str">
        <f t="shared" si="56"/>
        <v/>
      </c>
      <c r="Z600" s="338" t="str">
        <f t="shared" si="55"/>
        <v/>
      </c>
      <c r="AB600"/>
      <c r="AC600" s="14"/>
    </row>
    <row r="601" spans="2:29" x14ac:dyDescent="0.25">
      <c r="B601" s="334"/>
      <c r="C601" s="396"/>
      <c r="D601" s="396"/>
      <c r="E601" s="396"/>
      <c r="F601" s="396"/>
      <c r="G601" s="396"/>
      <c r="H601" s="227"/>
      <c r="I601" s="227"/>
      <c r="J601" s="227"/>
      <c r="K601" s="227"/>
      <c r="L601" s="227"/>
      <c r="M601" s="228"/>
      <c r="N601" s="229"/>
      <c r="O601" s="157">
        <f>SUMIFS('Unit Detail'!$H$8:$H$400,'Unit Detail'!$D$8:$D$400,'Building Detail'!$B601,'Unit Detail'!$Z$8:$Z$400,1)</f>
        <v>0</v>
      </c>
      <c r="P601" s="125">
        <f>SUMIFS('Unit Detail'!$H$8:$H$400,'Unit Detail'!$D$8:$D$400,'Building Detail'!$B601,'Unit Detail'!$Z$8:$Z$400,3)</f>
        <v>0</v>
      </c>
      <c r="Q601" s="180">
        <f>SUMIFS('Unit Detail'!$H$8:$H$400,'Unit Detail'!$D$8:$D$400,'Building Detail'!$B601,'Unit Detail'!$Z$8:$Z$400,2)</f>
        <v>0</v>
      </c>
      <c r="R601" s="185">
        <f>SUMIF('Unit Detail'!$D$8:$D$400,$B601,'Unit Detail'!$H$8:$H$400)</f>
        <v>0</v>
      </c>
      <c r="S601" s="184">
        <f t="shared" si="53"/>
        <v>0</v>
      </c>
      <c r="T601" s="159" t="str">
        <f t="shared" si="57"/>
        <v/>
      </c>
      <c r="U601" s="162">
        <f>COUNTIFS('Unit Detail'!$Z$8:$Z$400,"1",'Unit Detail'!$D$8:$D$400,'Building Detail'!$B601)</f>
        <v>0</v>
      </c>
      <c r="V601" s="163">
        <f>COUNTIFS('Unit Detail'!$Z$8:$Z$400,"3",'Unit Detail'!$D$8:$D$400,'Building Detail'!$B601)</f>
        <v>0</v>
      </c>
      <c r="W601" s="163">
        <f>COUNTIFS('Unit Detail'!$Z$8:$Z$400,"2",'Unit Detail'!$D$8:$D$400,'Building Detail'!$B601)</f>
        <v>0</v>
      </c>
      <c r="X601" s="176">
        <f t="shared" si="54"/>
        <v>0</v>
      </c>
      <c r="Y601" s="159" t="str">
        <f t="shared" si="56"/>
        <v/>
      </c>
      <c r="Z601" s="338" t="str">
        <f t="shared" si="55"/>
        <v/>
      </c>
      <c r="AB601"/>
      <c r="AC601" s="14"/>
    </row>
    <row r="602" spans="2:29" x14ac:dyDescent="0.25">
      <c r="B602" s="334"/>
      <c r="C602" s="396"/>
      <c r="D602" s="396"/>
      <c r="E602" s="396"/>
      <c r="F602" s="396"/>
      <c r="G602" s="396"/>
      <c r="H602" s="227"/>
      <c r="I602" s="227"/>
      <c r="J602" s="227"/>
      <c r="K602" s="227"/>
      <c r="L602" s="227"/>
      <c r="M602" s="228"/>
      <c r="N602" s="229"/>
      <c r="O602" s="157">
        <f>SUMIFS('Unit Detail'!$H$8:$H$400,'Unit Detail'!$D$8:$D$400,'Building Detail'!$B602,'Unit Detail'!$Z$8:$Z$400,1)</f>
        <v>0</v>
      </c>
      <c r="P602" s="125">
        <f>SUMIFS('Unit Detail'!$H$8:$H$400,'Unit Detail'!$D$8:$D$400,'Building Detail'!$B602,'Unit Detail'!$Z$8:$Z$400,3)</f>
        <v>0</v>
      </c>
      <c r="Q602" s="180">
        <f>SUMIFS('Unit Detail'!$H$8:$H$400,'Unit Detail'!$D$8:$D$400,'Building Detail'!$B602,'Unit Detail'!$Z$8:$Z$400,2)</f>
        <v>0</v>
      </c>
      <c r="R602" s="185">
        <f>SUMIF('Unit Detail'!$D$8:$D$400,$B602,'Unit Detail'!$H$8:$H$400)</f>
        <v>0</v>
      </c>
      <c r="S602" s="184">
        <f t="shared" si="53"/>
        <v>0</v>
      </c>
      <c r="T602" s="159" t="str">
        <f t="shared" si="57"/>
        <v/>
      </c>
      <c r="U602" s="162">
        <f>COUNTIFS('Unit Detail'!$Z$8:$Z$400,"1",'Unit Detail'!$D$8:$D$400,'Building Detail'!$B602)</f>
        <v>0</v>
      </c>
      <c r="V602" s="163">
        <f>COUNTIFS('Unit Detail'!$Z$8:$Z$400,"3",'Unit Detail'!$D$8:$D$400,'Building Detail'!$B602)</f>
        <v>0</v>
      </c>
      <c r="W602" s="163">
        <f>COUNTIFS('Unit Detail'!$Z$8:$Z$400,"2",'Unit Detail'!$D$8:$D$400,'Building Detail'!$B602)</f>
        <v>0</v>
      </c>
      <c r="X602" s="176">
        <f t="shared" si="54"/>
        <v>0</v>
      </c>
      <c r="Y602" s="159" t="str">
        <f t="shared" si="56"/>
        <v/>
      </c>
      <c r="Z602" s="338" t="str">
        <f t="shared" si="55"/>
        <v/>
      </c>
      <c r="AB602"/>
      <c r="AC602" s="14"/>
    </row>
    <row r="603" spans="2:29" x14ac:dyDescent="0.25">
      <c r="B603" s="334"/>
      <c r="C603" s="396"/>
      <c r="D603" s="396"/>
      <c r="E603" s="396"/>
      <c r="F603" s="396"/>
      <c r="G603" s="396"/>
      <c r="H603" s="227"/>
      <c r="I603" s="227"/>
      <c r="J603" s="227"/>
      <c r="K603" s="227"/>
      <c r="L603" s="227"/>
      <c r="M603" s="228"/>
      <c r="N603" s="229"/>
      <c r="O603" s="157">
        <f>SUMIFS('Unit Detail'!$H$8:$H$400,'Unit Detail'!$D$8:$D$400,'Building Detail'!$B603,'Unit Detail'!$Z$8:$Z$400,1)</f>
        <v>0</v>
      </c>
      <c r="P603" s="125">
        <f>SUMIFS('Unit Detail'!$H$8:$H$400,'Unit Detail'!$D$8:$D$400,'Building Detail'!$B603,'Unit Detail'!$Z$8:$Z$400,3)</f>
        <v>0</v>
      </c>
      <c r="Q603" s="180">
        <f>SUMIFS('Unit Detail'!$H$8:$H$400,'Unit Detail'!$D$8:$D$400,'Building Detail'!$B603,'Unit Detail'!$Z$8:$Z$400,2)</f>
        <v>0</v>
      </c>
      <c r="R603" s="185">
        <f>SUMIF('Unit Detail'!$D$8:$D$400,$B603,'Unit Detail'!$H$8:$H$400)</f>
        <v>0</v>
      </c>
      <c r="S603" s="184">
        <f t="shared" si="53"/>
        <v>0</v>
      </c>
      <c r="T603" s="159" t="str">
        <f t="shared" si="57"/>
        <v/>
      </c>
      <c r="U603" s="162">
        <f>COUNTIFS('Unit Detail'!$Z$8:$Z$400,"1",'Unit Detail'!$D$8:$D$400,'Building Detail'!$B603)</f>
        <v>0</v>
      </c>
      <c r="V603" s="163">
        <f>COUNTIFS('Unit Detail'!$Z$8:$Z$400,"3",'Unit Detail'!$D$8:$D$400,'Building Detail'!$B603)</f>
        <v>0</v>
      </c>
      <c r="W603" s="163">
        <f>COUNTIFS('Unit Detail'!$Z$8:$Z$400,"2",'Unit Detail'!$D$8:$D$400,'Building Detail'!$B603)</f>
        <v>0</v>
      </c>
      <c r="X603" s="176">
        <f t="shared" si="54"/>
        <v>0</v>
      </c>
      <c r="Y603" s="159" t="str">
        <f t="shared" si="56"/>
        <v/>
      </c>
      <c r="Z603" s="338" t="str">
        <f t="shared" si="55"/>
        <v/>
      </c>
      <c r="AB603"/>
      <c r="AC603" s="14"/>
    </row>
    <row r="604" spans="2:29" x14ac:dyDescent="0.25">
      <c r="B604" s="334"/>
      <c r="C604" s="396"/>
      <c r="D604" s="396"/>
      <c r="E604" s="396"/>
      <c r="F604" s="396"/>
      <c r="G604" s="396"/>
      <c r="H604" s="227"/>
      <c r="I604" s="227"/>
      <c r="J604" s="227"/>
      <c r="K604" s="227"/>
      <c r="L604" s="227"/>
      <c r="M604" s="228"/>
      <c r="N604" s="229"/>
      <c r="O604" s="157">
        <f>SUMIFS('Unit Detail'!$H$8:$H$400,'Unit Detail'!$D$8:$D$400,'Building Detail'!$B604,'Unit Detail'!$Z$8:$Z$400,1)</f>
        <v>0</v>
      </c>
      <c r="P604" s="125">
        <f>SUMIFS('Unit Detail'!$H$8:$H$400,'Unit Detail'!$D$8:$D$400,'Building Detail'!$B604,'Unit Detail'!$Z$8:$Z$400,3)</f>
        <v>0</v>
      </c>
      <c r="Q604" s="180">
        <f>SUMIFS('Unit Detail'!$H$8:$H$400,'Unit Detail'!$D$8:$D$400,'Building Detail'!$B604,'Unit Detail'!$Z$8:$Z$400,2)</f>
        <v>0</v>
      </c>
      <c r="R604" s="185">
        <f>SUMIF('Unit Detail'!$D$8:$D$400,$B604,'Unit Detail'!$H$8:$H$400)</f>
        <v>0</v>
      </c>
      <c r="S604" s="184">
        <f t="shared" si="53"/>
        <v>0</v>
      </c>
      <c r="T604" s="159" t="str">
        <f t="shared" si="57"/>
        <v/>
      </c>
      <c r="U604" s="162">
        <f>COUNTIFS('Unit Detail'!$Z$8:$Z$400,"1",'Unit Detail'!$D$8:$D$400,'Building Detail'!$B604)</f>
        <v>0</v>
      </c>
      <c r="V604" s="163">
        <f>COUNTIFS('Unit Detail'!$Z$8:$Z$400,"3",'Unit Detail'!$D$8:$D$400,'Building Detail'!$B604)</f>
        <v>0</v>
      </c>
      <c r="W604" s="163">
        <f>COUNTIFS('Unit Detail'!$Z$8:$Z$400,"2",'Unit Detail'!$D$8:$D$400,'Building Detail'!$B604)</f>
        <v>0</v>
      </c>
      <c r="X604" s="176">
        <f t="shared" si="54"/>
        <v>0</v>
      </c>
      <c r="Y604" s="159" t="str">
        <f t="shared" si="56"/>
        <v/>
      </c>
      <c r="Z604" s="338" t="str">
        <f t="shared" si="55"/>
        <v/>
      </c>
      <c r="AB604"/>
      <c r="AC604" s="14"/>
    </row>
    <row r="605" spans="2:29" x14ac:dyDescent="0.25">
      <c r="B605" s="334"/>
      <c r="C605" s="396"/>
      <c r="D605" s="396"/>
      <c r="E605" s="396"/>
      <c r="F605" s="396"/>
      <c r="G605" s="396"/>
      <c r="H605" s="227"/>
      <c r="I605" s="227"/>
      <c r="J605" s="227"/>
      <c r="K605" s="227"/>
      <c r="L605" s="227"/>
      <c r="M605" s="228"/>
      <c r="N605" s="229"/>
      <c r="O605" s="157">
        <f>SUMIFS('Unit Detail'!$H$8:$H$400,'Unit Detail'!$D$8:$D$400,'Building Detail'!$B605,'Unit Detail'!$Z$8:$Z$400,1)</f>
        <v>0</v>
      </c>
      <c r="P605" s="125">
        <f>SUMIFS('Unit Detail'!$H$8:$H$400,'Unit Detail'!$D$8:$D$400,'Building Detail'!$B605,'Unit Detail'!$Z$8:$Z$400,3)</f>
        <v>0</v>
      </c>
      <c r="Q605" s="180">
        <f>SUMIFS('Unit Detail'!$H$8:$H$400,'Unit Detail'!$D$8:$D$400,'Building Detail'!$B605,'Unit Detail'!$Z$8:$Z$400,2)</f>
        <v>0</v>
      </c>
      <c r="R605" s="185">
        <f>SUMIF('Unit Detail'!$D$8:$D$400,$B605,'Unit Detail'!$H$8:$H$400)</f>
        <v>0</v>
      </c>
      <c r="S605" s="184">
        <f t="shared" si="53"/>
        <v>0</v>
      </c>
      <c r="T605" s="159" t="str">
        <f t="shared" si="57"/>
        <v/>
      </c>
      <c r="U605" s="162">
        <f>COUNTIFS('Unit Detail'!$Z$8:$Z$400,"1",'Unit Detail'!$D$8:$D$400,'Building Detail'!$B605)</f>
        <v>0</v>
      </c>
      <c r="V605" s="163">
        <f>COUNTIFS('Unit Detail'!$Z$8:$Z$400,"3",'Unit Detail'!$D$8:$D$400,'Building Detail'!$B605)</f>
        <v>0</v>
      </c>
      <c r="W605" s="163">
        <f>COUNTIFS('Unit Detail'!$Z$8:$Z$400,"2",'Unit Detail'!$D$8:$D$400,'Building Detail'!$B605)</f>
        <v>0</v>
      </c>
      <c r="X605" s="176">
        <f t="shared" si="54"/>
        <v>0</v>
      </c>
      <c r="Y605" s="159" t="str">
        <f t="shared" si="56"/>
        <v/>
      </c>
      <c r="Z605" s="338" t="str">
        <f t="shared" si="55"/>
        <v/>
      </c>
      <c r="AB605"/>
      <c r="AC605" s="14"/>
    </row>
    <row r="606" spans="2:29" x14ac:dyDescent="0.25">
      <c r="B606" s="334"/>
      <c r="C606" s="396"/>
      <c r="D606" s="396"/>
      <c r="E606" s="396"/>
      <c r="F606" s="396"/>
      <c r="G606" s="396"/>
      <c r="H606" s="227"/>
      <c r="I606" s="227"/>
      <c r="J606" s="227"/>
      <c r="K606" s="227"/>
      <c r="L606" s="227"/>
      <c r="M606" s="228"/>
      <c r="N606" s="229"/>
      <c r="O606" s="157">
        <f>SUMIFS('Unit Detail'!$H$8:$H$400,'Unit Detail'!$D$8:$D$400,'Building Detail'!$B606,'Unit Detail'!$Z$8:$Z$400,1)</f>
        <v>0</v>
      </c>
      <c r="P606" s="125">
        <f>SUMIFS('Unit Detail'!$H$8:$H$400,'Unit Detail'!$D$8:$D$400,'Building Detail'!$B606,'Unit Detail'!$Z$8:$Z$400,3)</f>
        <v>0</v>
      </c>
      <c r="Q606" s="180">
        <f>SUMIFS('Unit Detail'!$H$8:$H$400,'Unit Detail'!$D$8:$D$400,'Building Detail'!$B606,'Unit Detail'!$Z$8:$Z$400,2)</f>
        <v>0</v>
      </c>
      <c r="R606" s="185">
        <f>SUMIF('Unit Detail'!$D$8:$D$400,$B606,'Unit Detail'!$H$8:$H$400)</f>
        <v>0</v>
      </c>
      <c r="S606" s="184">
        <f t="shared" si="53"/>
        <v>0</v>
      </c>
      <c r="T606" s="159" t="str">
        <f t="shared" si="57"/>
        <v/>
      </c>
      <c r="U606" s="162">
        <f>COUNTIFS('Unit Detail'!$Z$8:$Z$400,"1",'Unit Detail'!$D$8:$D$400,'Building Detail'!$B606)</f>
        <v>0</v>
      </c>
      <c r="V606" s="163">
        <f>COUNTIFS('Unit Detail'!$Z$8:$Z$400,"3",'Unit Detail'!$D$8:$D$400,'Building Detail'!$B606)</f>
        <v>0</v>
      </c>
      <c r="W606" s="163">
        <f>COUNTIFS('Unit Detail'!$Z$8:$Z$400,"2",'Unit Detail'!$D$8:$D$400,'Building Detail'!$B606)</f>
        <v>0</v>
      </c>
      <c r="X606" s="176">
        <f t="shared" si="54"/>
        <v>0</v>
      </c>
      <c r="Y606" s="159" t="str">
        <f t="shared" si="56"/>
        <v/>
      </c>
      <c r="Z606" s="338" t="str">
        <f t="shared" si="55"/>
        <v/>
      </c>
      <c r="AB606"/>
      <c r="AC606" s="14"/>
    </row>
    <row r="607" spans="2:29" x14ac:dyDescent="0.25">
      <c r="B607" s="334"/>
      <c r="C607" s="396"/>
      <c r="D607" s="396"/>
      <c r="E607" s="396"/>
      <c r="F607" s="396"/>
      <c r="G607" s="396"/>
      <c r="H607" s="227"/>
      <c r="I607" s="227"/>
      <c r="J607" s="227"/>
      <c r="K607" s="227"/>
      <c r="L607" s="227"/>
      <c r="M607" s="228"/>
      <c r="N607" s="229"/>
      <c r="O607" s="157">
        <f>SUMIFS('Unit Detail'!$H$8:$H$400,'Unit Detail'!$D$8:$D$400,'Building Detail'!$B607,'Unit Detail'!$Z$8:$Z$400,1)</f>
        <v>0</v>
      </c>
      <c r="P607" s="125">
        <f>SUMIFS('Unit Detail'!$H$8:$H$400,'Unit Detail'!$D$8:$D$400,'Building Detail'!$B607,'Unit Detail'!$Z$8:$Z$400,3)</f>
        <v>0</v>
      </c>
      <c r="Q607" s="180">
        <f>SUMIFS('Unit Detail'!$H$8:$H$400,'Unit Detail'!$D$8:$D$400,'Building Detail'!$B607,'Unit Detail'!$Z$8:$Z$400,2)</f>
        <v>0</v>
      </c>
      <c r="R607" s="185">
        <f>SUMIF('Unit Detail'!$D$8:$D$400,$B607,'Unit Detail'!$H$8:$H$400)</f>
        <v>0</v>
      </c>
      <c r="S607" s="184">
        <f t="shared" si="53"/>
        <v>0</v>
      </c>
      <c r="T607" s="159" t="str">
        <f t="shared" si="57"/>
        <v/>
      </c>
      <c r="U607" s="162">
        <f>COUNTIFS('Unit Detail'!$Z$8:$Z$400,"1",'Unit Detail'!$D$8:$D$400,'Building Detail'!$B607)</f>
        <v>0</v>
      </c>
      <c r="V607" s="163">
        <f>COUNTIFS('Unit Detail'!$Z$8:$Z$400,"3",'Unit Detail'!$D$8:$D$400,'Building Detail'!$B607)</f>
        <v>0</v>
      </c>
      <c r="W607" s="163">
        <f>COUNTIFS('Unit Detail'!$Z$8:$Z$400,"2",'Unit Detail'!$D$8:$D$400,'Building Detail'!$B607)</f>
        <v>0</v>
      </c>
      <c r="X607" s="176">
        <f t="shared" si="54"/>
        <v>0</v>
      </c>
      <c r="Y607" s="159" t="str">
        <f t="shared" si="56"/>
        <v/>
      </c>
      <c r="Z607" s="338" t="str">
        <f t="shared" si="55"/>
        <v/>
      </c>
      <c r="AB607"/>
      <c r="AC607" s="14"/>
    </row>
    <row r="608" spans="2:29" x14ac:dyDescent="0.25">
      <c r="B608" s="334"/>
      <c r="C608" s="396"/>
      <c r="D608" s="396"/>
      <c r="E608" s="396"/>
      <c r="F608" s="396"/>
      <c r="G608" s="396"/>
      <c r="H608" s="227"/>
      <c r="I608" s="227"/>
      <c r="J608" s="227"/>
      <c r="K608" s="227"/>
      <c r="L608" s="227"/>
      <c r="M608" s="228"/>
      <c r="N608" s="229"/>
      <c r="O608" s="157">
        <f>SUMIFS('Unit Detail'!$H$8:$H$400,'Unit Detail'!$D$8:$D$400,'Building Detail'!$B608,'Unit Detail'!$Z$8:$Z$400,1)</f>
        <v>0</v>
      </c>
      <c r="P608" s="125">
        <f>SUMIFS('Unit Detail'!$H$8:$H$400,'Unit Detail'!$D$8:$D$400,'Building Detail'!$B608,'Unit Detail'!$Z$8:$Z$400,3)</f>
        <v>0</v>
      </c>
      <c r="Q608" s="180">
        <f>SUMIFS('Unit Detail'!$H$8:$H$400,'Unit Detail'!$D$8:$D$400,'Building Detail'!$B608,'Unit Detail'!$Z$8:$Z$400,2)</f>
        <v>0</v>
      </c>
      <c r="R608" s="185">
        <f>SUMIF('Unit Detail'!$D$8:$D$400,$B608,'Unit Detail'!$H$8:$H$400)</f>
        <v>0</v>
      </c>
      <c r="S608" s="184">
        <f t="shared" si="53"/>
        <v>0</v>
      </c>
      <c r="T608" s="159" t="str">
        <f t="shared" si="57"/>
        <v/>
      </c>
      <c r="U608" s="162">
        <f>COUNTIFS('Unit Detail'!$Z$8:$Z$400,"1",'Unit Detail'!$D$8:$D$400,'Building Detail'!$B608)</f>
        <v>0</v>
      </c>
      <c r="V608" s="163">
        <f>COUNTIFS('Unit Detail'!$Z$8:$Z$400,"3",'Unit Detail'!$D$8:$D$400,'Building Detail'!$B608)</f>
        <v>0</v>
      </c>
      <c r="W608" s="163">
        <f>COUNTIFS('Unit Detail'!$Z$8:$Z$400,"2",'Unit Detail'!$D$8:$D$400,'Building Detail'!$B608)</f>
        <v>0</v>
      </c>
      <c r="X608" s="176">
        <f t="shared" si="54"/>
        <v>0</v>
      </c>
      <c r="Y608" s="159" t="str">
        <f t="shared" si="56"/>
        <v/>
      </c>
      <c r="Z608" s="338" t="str">
        <f t="shared" si="55"/>
        <v/>
      </c>
      <c r="AB608"/>
      <c r="AC608" s="14"/>
    </row>
    <row r="609" spans="2:29" x14ac:dyDescent="0.25">
      <c r="B609" s="334"/>
      <c r="C609" s="396"/>
      <c r="D609" s="396"/>
      <c r="E609" s="396"/>
      <c r="F609" s="396"/>
      <c r="G609" s="396"/>
      <c r="H609" s="227"/>
      <c r="I609" s="227"/>
      <c r="J609" s="227"/>
      <c r="K609" s="227"/>
      <c r="L609" s="227"/>
      <c r="M609" s="228"/>
      <c r="N609" s="229"/>
      <c r="O609" s="157">
        <f>SUMIFS('Unit Detail'!$H$8:$H$400,'Unit Detail'!$D$8:$D$400,'Building Detail'!$B609,'Unit Detail'!$Z$8:$Z$400,1)</f>
        <v>0</v>
      </c>
      <c r="P609" s="125">
        <f>SUMIFS('Unit Detail'!$H$8:$H$400,'Unit Detail'!$D$8:$D$400,'Building Detail'!$B609,'Unit Detail'!$Z$8:$Z$400,3)</f>
        <v>0</v>
      </c>
      <c r="Q609" s="180">
        <f>SUMIFS('Unit Detail'!$H$8:$H$400,'Unit Detail'!$D$8:$D$400,'Building Detail'!$B609,'Unit Detail'!$Z$8:$Z$400,2)</f>
        <v>0</v>
      </c>
      <c r="R609" s="185">
        <f>SUMIF('Unit Detail'!$D$8:$D$400,$B609,'Unit Detail'!$H$8:$H$400)</f>
        <v>0</v>
      </c>
      <c r="S609" s="184">
        <f t="shared" si="53"/>
        <v>0</v>
      </c>
      <c r="T609" s="159" t="str">
        <f t="shared" si="57"/>
        <v/>
      </c>
      <c r="U609" s="162">
        <f>COUNTIFS('Unit Detail'!$Z$8:$Z$400,"1",'Unit Detail'!$D$8:$D$400,'Building Detail'!$B609)</f>
        <v>0</v>
      </c>
      <c r="V609" s="163">
        <f>COUNTIFS('Unit Detail'!$Z$8:$Z$400,"3",'Unit Detail'!$D$8:$D$400,'Building Detail'!$B609)</f>
        <v>0</v>
      </c>
      <c r="W609" s="163">
        <f>COUNTIFS('Unit Detail'!$Z$8:$Z$400,"2",'Unit Detail'!$D$8:$D$400,'Building Detail'!$B609)</f>
        <v>0</v>
      </c>
      <c r="X609" s="176">
        <f t="shared" si="54"/>
        <v>0</v>
      </c>
      <c r="Y609" s="159" t="str">
        <f t="shared" si="56"/>
        <v/>
      </c>
      <c r="Z609" s="338" t="str">
        <f t="shared" si="55"/>
        <v/>
      </c>
      <c r="AB609"/>
      <c r="AC609" s="14"/>
    </row>
    <row r="610" spans="2:29" x14ac:dyDescent="0.25">
      <c r="B610" s="334"/>
      <c r="C610" s="396"/>
      <c r="D610" s="396"/>
      <c r="E610" s="396"/>
      <c r="F610" s="396"/>
      <c r="G610" s="396"/>
      <c r="H610" s="227"/>
      <c r="I610" s="227"/>
      <c r="J610" s="227"/>
      <c r="K610" s="227"/>
      <c r="L610" s="227"/>
      <c r="M610" s="228"/>
      <c r="N610" s="229"/>
      <c r="O610" s="157">
        <f>SUMIFS('Unit Detail'!$H$8:$H$400,'Unit Detail'!$D$8:$D$400,'Building Detail'!$B610,'Unit Detail'!$Z$8:$Z$400,1)</f>
        <v>0</v>
      </c>
      <c r="P610" s="125">
        <f>SUMIFS('Unit Detail'!$H$8:$H$400,'Unit Detail'!$D$8:$D$400,'Building Detail'!$B610,'Unit Detail'!$Z$8:$Z$400,3)</f>
        <v>0</v>
      </c>
      <c r="Q610" s="180">
        <f>SUMIFS('Unit Detail'!$H$8:$H$400,'Unit Detail'!$D$8:$D$400,'Building Detail'!$B610,'Unit Detail'!$Z$8:$Z$400,2)</f>
        <v>0</v>
      </c>
      <c r="R610" s="185">
        <f>SUMIF('Unit Detail'!$D$8:$D$400,$B610,'Unit Detail'!$H$8:$H$400)</f>
        <v>0</v>
      </c>
      <c r="S610" s="184">
        <f t="shared" si="53"/>
        <v>0</v>
      </c>
      <c r="T610" s="159" t="str">
        <f t="shared" si="57"/>
        <v/>
      </c>
      <c r="U610" s="162">
        <f>COUNTIFS('Unit Detail'!$Z$8:$Z$400,"1",'Unit Detail'!$D$8:$D$400,'Building Detail'!$B610)</f>
        <v>0</v>
      </c>
      <c r="V610" s="163">
        <f>COUNTIFS('Unit Detail'!$Z$8:$Z$400,"3",'Unit Detail'!$D$8:$D$400,'Building Detail'!$B610)</f>
        <v>0</v>
      </c>
      <c r="W610" s="163">
        <f>COUNTIFS('Unit Detail'!$Z$8:$Z$400,"2",'Unit Detail'!$D$8:$D$400,'Building Detail'!$B610)</f>
        <v>0</v>
      </c>
      <c r="X610" s="176">
        <f t="shared" si="54"/>
        <v>0</v>
      </c>
      <c r="Y610" s="159" t="str">
        <f t="shared" si="56"/>
        <v/>
      </c>
      <c r="Z610" s="338" t="str">
        <f t="shared" si="55"/>
        <v/>
      </c>
      <c r="AB610"/>
      <c r="AC610" s="14"/>
    </row>
    <row r="611" spans="2:29" x14ac:dyDescent="0.25">
      <c r="B611" s="334"/>
      <c r="C611" s="396"/>
      <c r="D611" s="396"/>
      <c r="E611" s="396"/>
      <c r="F611" s="396"/>
      <c r="G611" s="396"/>
      <c r="H611" s="227"/>
      <c r="I611" s="227"/>
      <c r="J611" s="227"/>
      <c r="K611" s="227"/>
      <c r="L611" s="227"/>
      <c r="M611" s="228"/>
      <c r="N611" s="229"/>
      <c r="O611" s="157">
        <f>SUMIFS('Unit Detail'!$H$8:$H$400,'Unit Detail'!$D$8:$D$400,'Building Detail'!$B611,'Unit Detail'!$Z$8:$Z$400,1)</f>
        <v>0</v>
      </c>
      <c r="P611" s="125">
        <f>SUMIFS('Unit Detail'!$H$8:$H$400,'Unit Detail'!$D$8:$D$400,'Building Detail'!$B611,'Unit Detail'!$Z$8:$Z$400,3)</f>
        <v>0</v>
      </c>
      <c r="Q611" s="180">
        <f>SUMIFS('Unit Detail'!$H$8:$H$400,'Unit Detail'!$D$8:$D$400,'Building Detail'!$B611,'Unit Detail'!$Z$8:$Z$400,2)</f>
        <v>0</v>
      </c>
      <c r="R611" s="185">
        <f>SUMIF('Unit Detail'!$D$8:$D$400,$B611,'Unit Detail'!$H$8:$H$400)</f>
        <v>0</v>
      </c>
      <c r="S611" s="184">
        <f t="shared" si="53"/>
        <v>0</v>
      </c>
      <c r="T611" s="159" t="str">
        <f t="shared" si="57"/>
        <v/>
      </c>
      <c r="U611" s="162">
        <f>COUNTIFS('Unit Detail'!$Z$8:$Z$400,"1",'Unit Detail'!$D$8:$D$400,'Building Detail'!$B611)</f>
        <v>0</v>
      </c>
      <c r="V611" s="163">
        <f>COUNTIFS('Unit Detail'!$Z$8:$Z$400,"3",'Unit Detail'!$D$8:$D$400,'Building Detail'!$B611)</f>
        <v>0</v>
      </c>
      <c r="W611" s="163">
        <f>COUNTIFS('Unit Detail'!$Z$8:$Z$400,"2",'Unit Detail'!$D$8:$D$400,'Building Detail'!$B611)</f>
        <v>0</v>
      </c>
      <c r="X611" s="176">
        <f t="shared" si="54"/>
        <v>0</v>
      </c>
      <c r="Y611" s="159" t="str">
        <f t="shared" si="56"/>
        <v/>
      </c>
      <c r="Z611" s="338" t="str">
        <f t="shared" si="55"/>
        <v/>
      </c>
      <c r="AB611"/>
      <c r="AC611" s="14"/>
    </row>
    <row r="612" spans="2:29" x14ac:dyDescent="0.25">
      <c r="B612" s="334"/>
      <c r="C612" s="396"/>
      <c r="D612" s="396"/>
      <c r="E612" s="396"/>
      <c r="F612" s="396"/>
      <c r="G612" s="396"/>
      <c r="H612" s="227"/>
      <c r="I612" s="227"/>
      <c r="J612" s="227"/>
      <c r="K612" s="227"/>
      <c r="L612" s="227"/>
      <c r="M612" s="228"/>
      <c r="N612" s="229"/>
      <c r="O612" s="157">
        <f>SUMIFS('Unit Detail'!$H$8:$H$400,'Unit Detail'!$D$8:$D$400,'Building Detail'!$B612,'Unit Detail'!$Z$8:$Z$400,1)</f>
        <v>0</v>
      </c>
      <c r="P612" s="125">
        <f>SUMIFS('Unit Detail'!$H$8:$H$400,'Unit Detail'!$D$8:$D$400,'Building Detail'!$B612,'Unit Detail'!$Z$8:$Z$400,3)</f>
        <v>0</v>
      </c>
      <c r="Q612" s="180">
        <f>SUMIFS('Unit Detail'!$H$8:$H$400,'Unit Detail'!$D$8:$D$400,'Building Detail'!$B612,'Unit Detail'!$Z$8:$Z$400,2)</f>
        <v>0</v>
      </c>
      <c r="R612" s="185">
        <f>SUMIF('Unit Detail'!$D$8:$D$400,$B612,'Unit Detail'!$H$8:$H$400)</f>
        <v>0</v>
      </c>
      <c r="S612" s="184">
        <f t="shared" si="53"/>
        <v>0</v>
      </c>
      <c r="T612" s="159" t="str">
        <f t="shared" si="57"/>
        <v/>
      </c>
      <c r="U612" s="162">
        <f>COUNTIFS('Unit Detail'!$Z$8:$Z$400,"1",'Unit Detail'!$D$8:$D$400,'Building Detail'!$B612)</f>
        <v>0</v>
      </c>
      <c r="V612" s="163">
        <f>COUNTIFS('Unit Detail'!$Z$8:$Z$400,"3",'Unit Detail'!$D$8:$D$400,'Building Detail'!$B612)</f>
        <v>0</v>
      </c>
      <c r="W612" s="163">
        <f>COUNTIFS('Unit Detail'!$Z$8:$Z$400,"2",'Unit Detail'!$D$8:$D$400,'Building Detail'!$B612)</f>
        <v>0</v>
      </c>
      <c r="X612" s="176">
        <f t="shared" si="54"/>
        <v>0</v>
      </c>
      <c r="Y612" s="159" t="str">
        <f t="shared" si="56"/>
        <v/>
      </c>
      <c r="Z612" s="338" t="str">
        <f t="shared" si="55"/>
        <v/>
      </c>
      <c r="AB612"/>
      <c r="AC612" s="14"/>
    </row>
    <row r="613" spans="2:29" x14ac:dyDescent="0.25">
      <c r="B613" s="334"/>
      <c r="C613" s="396"/>
      <c r="D613" s="396"/>
      <c r="E613" s="396"/>
      <c r="F613" s="396"/>
      <c r="G613" s="396"/>
      <c r="H613" s="227"/>
      <c r="I613" s="227"/>
      <c r="J613" s="227"/>
      <c r="K613" s="227"/>
      <c r="L613" s="227"/>
      <c r="M613" s="228"/>
      <c r="N613" s="229"/>
      <c r="O613" s="157">
        <f>SUMIFS('Unit Detail'!$H$8:$H$400,'Unit Detail'!$D$8:$D$400,'Building Detail'!$B613,'Unit Detail'!$Z$8:$Z$400,1)</f>
        <v>0</v>
      </c>
      <c r="P613" s="125">
        <f>SUMIFS('Unit Detail'!$H$8:$H$400,'Unit Detail'!$D$8:$D$400,'Building Detail'!$B613,'Unit Detail'!$Z$8:$Z$400,3)</f>
        <v>0</v>
      </c>
      <c r="Q613" s="180">
        <f>SUMIFS('Unit Detail'!$H$8:$H$400,'Unit Detail'!$D$8:$D$400,'Building Detail'!$B613,'Unit Detail'!$Z$8:$Z$400,2)</f>
        <v>0</v>
      </c>
      <c r="R613" s="185">
        <f>SUMIF('Unit Detail'!$D$8:$D$400,$B613,'Unit Detail'!$H$8:$H$400)</f>
        <v>0</v>
      </c>
      <c r="S613" s="184">
        <f t="shared" si="53"/>
        <v>0</v>
      </c>
      <c r="T613" s="159" t="str">
        <f t="shared" si="57"/>
        <v/>
      </c>
      <c r="U613" s="162">
        <f>COUNTIFS('Unit Detail'!$Z$8:$Z$400,"1",'Unit Detail'!$D$8:$D$400,'Building Detail'!$B613)</f>
        <v>0</v>
      </c>
      <c r="V613" s="163">
        <f>COUNTIFS('Unit Detail'!$Z$8:$Z$400,"3",'Unit Detail'!$D$8:$D$400,'Building Detail'!$B613)</f>
        <v>0</v>
      </c>
      <c r="W613" s="163">
        <f>COUNTIFS('Unit Detail'!$Z$8:$Z$400,"2",'Unit Detail'!$D$8:$D$400,'Building Detail'!$B613)</f>
        <v>0</v>
      </c>
      <c r="X613" s="176">
        <f t="shared" si="54"/>
        <v>0</v>
      </c>
      <c r="Y613" s="159" t="str">
        <f t="shared" si="56"/>
        <v/>
      </c>
      <c r="Z613" s="338" t="str">
        <f t="shared" si="55"/>
        <v/>
      </c>
      <c r="AB613"/>
      <c r="AC613" s="14"/>
    </row>
    <row r="614" spans="2:29" x14ac:dyDescent="0.25">
      <c r="B614" s="334"/>
      <c r="C614" s="396"/>
      <c r="D614" s="396"/>
      <c r="E614" s="396"/>
      <c r="F614" s="396"/>
      <c r="G614" s="396"/>
      <c r="H614" s="227"/>
      <c r="I614" s="227"/>
      <c r="J614" s="227"/>
      <c r="K614" s="227"/>
      <c r="L614" s="227"/>
      <c r="M614" s="228"/>
      <c r="N614" s="229"/>
      <c r="O614" s="157">
        <f>SUMIFS('Unit Detail'!$H$8:$H$400,'Unit Detail'!$D$8:$D$400,'Building Detail'!$B614,'Unit Detail'!$Z$8:$Z$400,1)</f>
        <v>0</v>
      </c>
      <c r="P614" s="125">
        <f>SUMIFS('Unit Detail'!$H$8:$H$400,'Unit Detail'!$D$8:$D$400,'Building Detail'!$B614,'Unit Detail'!$Z$8:$Z$400,3)</f>
        <v>0</v>
      </c>
      <c r="Q614" s="180">
        <f>SUMIFS('Unit Detail'!$H$8:$H$400,'Unit Detail'!$D$8:$D$400,'Building Detail'!$B614,'Unit Detail'!$Z$8:$Z$400,2)</f>
        <v>0</v>
      </c>
      <c r="R614" s="185">
        <f>SUMIF('Unit Detail'!$D$8:$D$400,$B614,'Unit Detail'!$H$8:$H$400)</f>
        <v>0</v>
      </c>
      <c r="S614" s="184">
        <f t="shared" si="53"/>
        <v>0</v>
      </c>
      <c r="T614" s="159" t="str">
        <f t="shared" si="57"/>
        <v/>
      </c>
      <c r="U614" s="162">
        <f>COUNTIFS('Unit Detail'!$Z$8:$Z$400,"1",'Unit Detail'!$D$8:$D$400,'Building Detail'!$B614)</f>
        <v>0</v>
      </c>
      <c r="V614" s="163">
        <f>COUNTIFS('Unit Detail'!$Z$8:$Z$400,"3",'Unit Detail'!$D$8:$D$400,'Building Detail'!$B614)</f>
        <v>0</v>
      </c>
      <c r="W614" s="163">
        <f>COUNTIFS('Unit Detail'!$Z$8:$Z$400,"2",'Unit Detail'!$D$8:$D$400,'Building Detail'!$B614)</f>
        <v>0</v>
      </c>
      <c r="X614" s="176">
        <f t="shared" si="54"/>
        <v>0</v>
      </c>
      <c r="Y614" s="159" t="str">
        <f t="shared" si="56"/>
        <v/>
      </c>
      <c r="Z614" s="338" t="str">
        <f t="shared" si="55"/>
        <v/>
      </c>
      <c r="AB614"/>
      <c r="AC614" s="14"/>
    </row>
    <row r="615" spans="2:29" x14ac:dyDescent="0.25">
      <c r="B615" s="334"/>
      <c r="C615" s="396"/>
      <c r="D615" s="396"/>
      <c r="E615" s="396"/>
      <c r="F615" s="396"/>
      <c r="G615" s="396"/>
      <c r="H615" s="227"/>
      <c r="I615" s="227"/>
      <c r="J615" s="227"/>
      <c r="K615" s="227"/>
      <c r="L615" s="227"/>
      <c r="M615" s="228"/>
      <c r="N615" s="229"/>
      <c r="O615" s="157">
        <f>SUMIFS('Unit Detail'!$H$8:$H$400,'Unit Detail'!$D$8:$D$400,'Building Detail'!$B615,'Unit Detail'!$Z$8:$Z$400,1)</f>
        <v>0</v>
      </c>
      <c r="P615" s="125">
        <f>SUMIFS('Unit Detail'!$H$8:$H$400,'Unit Detail'!$D$8:$D$400,'Building Detail'!$B615,'Unit Detail'!$Z$8:$Z$400,3)</f>
        <v>0</v>
      </c>
      <c r="Q615" s="180">
        <f>SUMIFS('Unit Detail'!$H$8:$H$400,'Unit Detail'!$D$8:$D$400,'Building Detail'!$B615,'Unit Detail'!$Z$8:$Z$400,2)</f>
        <v>0</v>
      </c>
      <c r="R615" s="185">
        <f>SUMIF('Unit Detail'!$D$8:$D$400,$B615,'Unit Detail'!$H$8:$H$400)</f>
        <v>0</v>
      </c>
      <c r="S615" s="184">
        <f t="shared" si="53"/>
        <v>0</v>
      </c>
      <c r="T615" s="159" t="str">
        <f t="shared" si="57"/>
        <v/>
      </c>
      <c r="U615" s="162">
        <f>COUNTIFS('Unit Detail'!$Z$8:$Z$400,"1",'Unit Detail'!$D$8:$D$400,'Building Detail'!$B615)</f>
        <v>0</v>
      </c>
      <c r="V615" s="163">
        <f>COUNTIFS('Unit Detail'!$Z$8:$Z$400,"3",'Unit Detail'!$D$8:$D$400,'Building Detail'!$B615)</f>
        <v>0</v>
      </c>
      <c r="W615" s="163">
        <f>COUNTIFS('Unit Detail'!$Z$8:$Z$400,"2",'Unit Detail'!$D$8:$D$400,'Building Detail'!$B615)</f>
        <v>0</v>
      </c>
      <c r="X615" s="176">
        <f t="shared" si="54"/>
        <v>0</v>
      </c>
      <c r="Y615" s="159" t="str">
        <f t="shared" si="56"/>
        <v/>
      </c>
      <c r="Z615" s="338" t="str">
        <f t="shared" si="55"/>
        <v/>
      </c>
      <c r="AB615"/>
      <c r="AC615" s="14"/>
    </row>
    <row r="616" spans="2:29" x14ac:dyDescent="0.25">
      <c r="B616" s="334"/>
      <c r="C616" s="396"/>
      <c r="D616" s="396"/>
      <c r="E616" s="396"/>
      <c r="F616" s="396"/>
      <c r="G616" s="396"/>
      <c r="H616" s="227"/>
      <c r="I616" s="227"/>
      <c r="J616" s="227"/>
      <c r="K616" s="227"/>
      <c r="L616" s="227"/>
      <c r="M616" s="228"/>
      <c r="N616" s="229"/>
      <c r="O616" s="157">
        <f>SUMIFS('Unit Detail'!$H$8:$H$400,'Unit Detail'!$D$8:$D$400,'Building Detail'!$B616,'Unit Detail'!$Z$8:$Z$400,1)</f>
        <v>0</v>
      </c>
      <c r="P616" s="125">
        <f>SUMIFS('Unit Detail'!$H$8:$H$400,'Unit Detail'!$D$8:$D$400,'Building Detail'!$B616,'Unit Detail'!$Z$8:$Z$400,3)</f>
        <v>0</v>
      </c>
      <c r="Q616" s="180">
        <f>SUMIFS('Unit Detail'!$H$8:$H$400,'Unit Detail'!$D$8:$D$400,'Building Detail'!$B616,'Unit Detail'!$Z$8:$Z$400,2)</f>
        <v>0</v>
      </c>
      <c r="R616" s="185">
        <f>SUMIF('Unit Detail'!$D$8:$D$400,$B616,'Unit Detail'!$H$8:$H$400)</f>
        <v>0</v>
      </c>
      <c r="S616" s="184">
        <f t="shared" si="53"/>
        <v>0</v>
      </c>
      <c r="T616" s="159" t="str">
        <f t="shared" si="57"/>
        <v/>
      </c>
      <c r="U616" s="162">
        <f>COUNTIFS('Unit Detail'!$Z$8:$Z$400,"1",'Unit Detail'!$D$8:$D$400,'Building Detail'!$B616)</f>
        <v>0</v>
      </c>
      <c r="V616" s="163">
        <f>COUNTIFS('Unit Detail'!$Z$8:$Z$400,"3",'Unit Detail'!$D$8:$D$400,'Building Detail'!$B616)</f>
        <v>0</v>
      </c>
      <c r="W616" s="163">
        <f>COUNTIFS('Unit Detail'!$Z$8:$Z$400,"2",'Unit Detail'!$D$8:$D$400,'Building Detail'!$B616)</f>
        <v>0</v>
      </c>
      <c r="X616" s="176">
        <f t="shared" si="54"/>
        <v>0</v>
      </c>
      <c r="Y616" s="159" t="str">
        <f t="shared" si="56"/>
        <v/>
      </c>
      <c r="Z616" s="338" t="str">
        <f t="shared" si="55"/>
        <v/>
      </c>
      <c r="AB616"/>
      <c r="AC616" s="14"/>
    </row>
    <row r="617" spans="2:29" x14ac:dyDescent="0.25">
      <c r="B617" s="334"/>
      <c r="C617" s="396"/>
      <c r="D617" s="396"/>
      <c r="E617" s="396"/>
      <c r="F617" s="396"/>
      <c r="G617" s="396"/>
      <c r="H617" s="227"/>
      <c r="I617" s="227"/>
      <c r="J617" s="227"/>
      <c r="K617" s="227"/>
      <c r="L617" s="227"/>
      <c r="M617" s="228"/>
      <c r="N617" s="229"/>
      <c r="O617" s="157">
        <f>SUMIFS('Unit Detail'!$H$8:$H$400,'Unit Detail'!$D$8:$D$400,'Building Detail'!$B617,'Unit Detail'!$Z$8:$Z$400,1)</f>
        <v>0</v>
      </c>
      <c r="P617" s="125">
        <f>SUMIFS('Unit Detail'!$H$8:$H$400,'Unit Detail'!$D$8:$D$400,'Building Detail'!$B617,'Unit Detail'!$Z$8:$Z$400,3)</f>
        <v>0</v>
      </c>
      <c r="Q617" s="180">
        <f>SUMIFS('Unit Detail'!$H$8:$H$400,'Unit Detail'!$D$8:$D$400,'Building Detail'!$B617,'Unit Detail'!$Z$8:$Z$400,2)</f>
        <v>0</v>
      </c>
      <c r="R617" s="185">
        <f>SUMIF('Unit Detail'!$D$8:$D$400,$B617,'Unit Detail'!$H$8:$H$400)</f>
        <v>0</v>
      </c>
      <c r="S617" s="184">
        <f t="shared" si="53"/>
        <v>0</v>
      </c>
      <c r="T617" s="159" t="str">
        <f t="shared" si="57"/>
        <v/>
      </c>
      <c r="U617" s="162">
        <f>COUNTIFS('Unit Detail'!$Z$8:$Z$400,"1",'Unit Detail'!$D$8:$D$400,'Building Detail'!$B617)</f>
        <v>0</v>
      </c>
      <c r="V617" s="163">
        <f>COUNTIFS('Unit Detail'!$Z$8:$Z$400,"3",'Unit Detail'!$D$8:$D$400,'Building Detail'!$B617)</f>
        <v>0</v>
      </c>
      <c r="W617" s="163">
        <f>COUNTIFS('Unit Detail'!$Z$8:$Z$400,"2",'Unit Detail'!$D$8:$D$400,'Building Detail'!$B617)</f>
        <v>0</v>
      </c>
      <c r="X617" s="176">
        <f t="shared" si="54"/>
        <v>0</v>
      </c>
      <c r="Y617" s="159" t="str">
        <f t="shared" si="56"/>
        <v/>
      </c>
      <c r="Z617" s="338" t="str">
        <f t="shared" si="55"/>
        <v/>
      </c>
      <c r="AB617"/>
      <c r="AC617" s="14"/>
    </row>
    <row r="618" spans="2:29" x14ac:dyDescent="0.25">
      <c r="B618" s="334"/>
      <c r="C618" s="396"/>
      <c r="D618" s="396"/>
      <c r="E618" s="396"/>
      <c r="F618" s="396"/>
      <c r="G618" s="396"/>
      <c r="H618" s="227"/>
      <c r="I618" s="227"/>
      <c r="J618" s="227"/>
      <c r="K618" s="227"/>
      <c r="L618" s="227"/>
      <c r="M618" s="228"/>
      <c r="N618" s="229"/>
      <c r="O618" s="157">
        <f>SUMIFS('Unit Detail'!$H$8:$H$400,'Unit Detail'!$D$8:$D$400,'Building Detail'!$B618,'Unit Detail'!$Z$8:$Z$400,1)</f>
        <v>0</v>
      </c>
      <c r="P618" s="125">
        <f>SUMIFS('Unit Detail'!$H$8:$H$400,'Unit Detail'!$D$8:$D$400,'Building Detail'!$B618,'Unit Detail'!$Z$8:$Z$400,3)</f>
        <v>0</v>
      </c>
      <c r="Q618" s="180">
        <f>SUMIFS('Unit Detail'!$H$8:$H$400,'Unit Detail'!$D$8:$D$400,'Building Detail'!$B618,'Unit Detail'!$Z$8:$Z$400,2)</f>
        <v>0</v>
      </c>
      <c r="R618" s="185">
        <f>SUMIF('Unit Detail'!$D$8:$D$400,$B618,'Unit Detail'!$H$8:$H$400)</f>
        <v>0</v>
      </c>
      <c r="S618" s="184">
        <f t="shared" si="53"/>
        <v>0</v>
      </c>
      <c r="T618" s="159" t="str">
        <f t="shared" si="57"/>
        <v/>
      </c>
      <c r="U618" s="162">
        <f>COUNTIFS('Unit Detail'!$Z$8:$Z$400,"1",'Unit Detail'!$D$8:$D$400,'Building Detail'!$B618)</f>
        <v>0</v>
      </c>
      <c r="V618" s="163">
        <f>COUNTIFS('Unit Detail'!$Z$8:$Z$400,"3",'Unit Detail'!$D$8:$D$400,'Building Detail'!$B618)</f>
        <v>0</v>
      </c>
      <c r="W618" s="163">
        <f>COUNTIFS('Unit Detail'!$Z$8:$Z$400,"2",'Unit Detail'!$D$8:$D$400,'Building Detail'!$B618)</f>
        <v>0</v>
      </c>
      <c r="X618" s="176">
        <f t="shared" si="54"/>
        <v>0</v>
      </c>
      <c r="Y618" s="159" t="str">
        <f t="shared" si="56"/>
        <v/>
      </c>
      <c r="Z618" s="338" t="str">
        <f t="shared" si="55"/>
        <v/>
      </c>
      <c r="AB618"/>
      <c r="AC618" s="14"/>
    </row>
    <row r="619" spans="2:29" x14ac:dyDescent="0.25">
      <c r="B619" s="334"/>
      <c r="C619" s="396"/>
      <c r="D619" s="396"/>
      <c r="E619" s="396"/>
      <c r="F619" s="396"/>
      <c r="G619" s="396"/>
      <c r="H619" s="227"/>
      <c r="I619" s="227"/>
      <c r="J619" s="227"/>
      <c r="K619" s="227"/>
      <c r="L619" s="227"/>
      <c r="M619" s="228"/>
      <c r="N619" s="229"/>
      <c r="O619" s="157">
        <f>SUMIFS('Unit Detail'!$H$8:$H$400,'Unit Detail'!$D$8:$D$400,'Building Detail'!$B619,'Unit Detail'!$Z$8:$Z$400,1)</f>
        <v>0</v>
      </c>
      <c r="P619" s="125">
        <f>SUMIFS('Unit Detail'!$H$8:$H$400,'Unit Detail'!$D$8:$D$400,'Building Detail'!$B619,'Unit Detail'!$Z$8:$Z$400,3)</f>
        <v>0</v>
      </c>
      <c r="Q619" s="180">
        <f>SUMIFS('Unit Detail'!$H$8:$H$400,'Unit Detail'!$D$8:$D$400,'Building Detail'!$B619,'Unit Detail'!$Z$8:$Z$400,2)</f>
        <v>0</v>
      </c>
      <c r="R619" s="185">
        <f>SUMIF('Unit Detail'!$D$8:$D$400,$B619,'Unit Detail'!$H$8:$H$400)</f>
        <v>0</v>
      </c>
      <c r="S619" s="184">
        <f t="shared" si="53"/>
        <v>0</v>
      </c>
      <c r="T619" s="159" t="str">
        <f t="shared" si="57"/>
        <v/>
      </c>
      <c r="U619" s="162">
        <f>COUNTIFS('Unit Detail'!$Z$8:$Z$400,"1",'Unit Detail'!$D$8:$D$400,'Building Detail'!$B619)</f>
        <v>0</v>
      </c>
      <c r="V619" s="163">
        <f>COUNTIFS('Unit Detail'!$Z$8:$Z$400,"3",'Unit Detail'!$D$8:$D$400,'Building Detail'!$B619)</f>
        <v>0</v>
      </c>
      <c r="W619" s="163">
        <f>COUNTIFS('Unit Detail'!$Z$8:$Z$400,"2",'Unit Detail'!$D$8:$D$400,'Building Detail'!$B619)</f>
        <v>0</v>
      </c>
      <c r="X619" s="176">
        <f t="shared" si="54"/>
        <v>0</v>
      </c>
      <c r="Y619" s="159" t="str">
        <f t="shared" si="56"/>
        <v/>
      </c>
      <c r="Z619" s="338" t="str">
        <f t="shared" si="55"/>
        <v/>
      </c>
      <c r="AB619"/>
      <c r="AC619" s="14"/>
    </row>
    <row r="620" spans="2:29" x14ac:dyDescent="0.25">
      <c r="B620" s="334"/>
      <c r="C620" s="396"/>
      <c r="D620" s="396"/>
      <c r="E620" s="396"/>
      <c r="F620" s="396"/>
      <c r="G620" s="396"/>
      <c r="H620" s="227"/>
      <c r="I620" s="227"/>
      <c r="J620" s="227"/>
      <c r="K620" s="227"/>
      <c r="L620" s="227"/>
      <c r="M620" s="228"/>
      <c r="N620" s="229"/>
      <c r="O620" s="157">
        <f>SUMIFS('Unit Detail'!$H$8:$H$400,'Unit Detail'!$D$8:$D$400,'Building Detail'!$B620,'Unit Detail'!$Z$8:$Z$400,1)</f>
        <v>0</v>
      </c>
      <c r="P620" s="125">
        <f>SUMIFS('Unit Detail'!$H$8:$H$400,'Unit Detail'!$D$8:$D$400,'Building Detail'!$B620,'Unit Detail'!$Z$8:$Z$400,3)</f>
        <v>0</v>
      </c>
      <c r="Q620" s="180">
        <f>SUMIFS('Unit Detail'!$H$8:$H$400,'Unit Detail'!$D$8:$D$400,'Building Detail'!$B620,'Unit Detail'!$Z$8:$Z$400,2)</f>
        <v>0</v>
      </c>
      <c r="R620" s="185">
        <f>SUMIF('Unit Detail'!$D$8:$D$400,$B620,'Unit Detail'!$H$8:$H$400)</f>
        <v>0</v>
      </c>
      <c r="S620" s="184">
        <f t="shared" si="53"/>
        <v>0</v>
      </c>
      <c r="T620" s="159" t="str">
        <f t="shared" si="57"/>
        <v/>
      </c>
      <c r="U620" s="162">
        <f>COUNTIFS('Unit Detail'!$Z$8:$Z$400,"1",'Unit Detail'!$D$8:$D$400,'Building Detail'!$B620)</f>
        <v>0</v>
      </c>
      <c r="V620" s="163">
        <f>COUNTIFS('Unit Detail'!$Z$8:$Z$400,"3",'Unit Detail'!$D$8:$D$400,'Building Detail'!$B620)</f>
        <v>0</v>
      </c>
      <c r="W620" s="163">
        <f>COUNTIFS('Unit Detail'!$Z$8:$Z$400,"2",'Unit Detail'!$D$8:$D$400,'Building Detail'!$B620)</f>
        <v>0</v>
      </c>
      <c r="X620" s="176">
        <f t="shared" si="54"/>
        <v>0</v>
      </c>
      <c r="Y620" s="159" t="str">
        <f t="shared" si="56"/>
        <v/>
      </c>
      <c r="Z620" s="338" t="str">
        <f t="shared" si="55"/>
        <v/>
      </c>
      <c r="AB620"/>
      <c r="AC620" s="14"/>
    </row>
    <row r="621" spans="2:29" x14ac:dyDescent="0.25">
      <c r="B621" s="334"/>
      <c r="C621" s="396"/>
      <c r="D621" s="396"/>
      <c r="E621" s="396"/>
      <c r="F621" s="396"/>
      <c r="G621" s="396"/>
      <c r="H621" s="227"/>
      <c r="I621" s="227"/>
      <c r="J621" s="227"/>
      <c r="K621" s="227"/>
      <c r="L621" s="227"/>
      <c r="M621" s="228"/>
      <c r="N621" s="229"/>
      <c r="O621" s="157">
        <f>SUMIFS('Unit Detail'!$H$8:$H$400,'Unit Detail'!$D$8:$D$400,'Building Detail'!$B621,'Unit Detail'!$Z$8:$Z$400,1)</f>
        <v>0</v>
      </c>
      <c r="P621" s="125">
        <f>SUMIFS('Unit Detail'!$H$8:$H$400,'Unit Detail'!$D$8:$D$400,'Building Detail'!$B621,'Unit Detail'!$Z$8:$Z$400,3)</f>
        <v>0</v>
      </c>
      <c r="Q621" s="180">
        <f>SUMIFS('Unit Detail'!$H$8:$H$400,'Unit Detail'!$D$8:$D$400,'Building Detail'!$B621,'Unit Detail'!$Z$8:$Z$400,2)</f>
        <v>0</v>
      </c>
      <c r="R621" s="185">
        <f>SUMIF('Unit Detail'!$D$8:$D$400,$B621,'Unit Detail'!$H$8:$H$400)</f>
        <v>0</v>
      </c>
      <c r="S621" s="184">
        <f t="shared" si="53"/>
        <v>0</v>
      </c>
      <c r="T621" s="159" t="str">
        <f t="shared" si="57"/>
        <v/>
      </c>
      <c r="U621" s="162">
        <f>COUNTIFS('Unit Detail'!$Z$8:$Z$400,"1",'Unit Detail'!$D$8:$D$400,'Building Detail'!$B621)</f>
        <v>0</v>
      </c>
      <c r="V621" s="163">
        <f>COUNTIFS('Unit Detail'!$Z$8:$Z$400,"3",'Unit Detail'!$D$8:$D$400,'Building Detail'!$B621)</f>
        <v>0</v>
      </c>
      <c r="W621" s="163">
        <f>COUNTIFS('Unit Detail'!$Z$8:$Z$400,"2",'Unit Detail'!$D$8:$D$400,'Building Detail'!$B621)</f>
        <v>0</v>
      </c>
      <c r="X621" s="176">
        <f t="shared" si="54"/>
        <v>0</v>
      </c>
      <c r="Y621" s="159" t="str">
        <f t="shared" si="56"/>
        <v/>
      </c>
      <c r="Z621" s="338" t="str">
        <f t="shared" si="55"/>
        <v/>
      </c>
      <c r="AB621"/>
      <c r="AC621" s="14"/>
    </row>
    <row r="622" spans="2:29" x14ac:dyDescent="0.25">
      <c r="B622" s="334"/>
      <c r="C622" s="396"/>
      <c r="D622" s="396"/>
      <c r="E622" s="396"/>
      <c r="F622" s="396"/>
      <c r="G622" s="396"/>
      <c r="H622" s="227"/>
      <c r="I622" s="227"/>
      <c r="J622" s="227"/>
      <c r="K622" s="227"/>
      <c r="L622" s="227"/>
      <c r="M622" s="228"/>
      <c r="N622" s="229"/>
      <c r="O622" s="157">
        <f>SUMIFS('Unit Detail'!$H$8:$H$400,'Unit Detail'!$D$8:$D$400,'Building Detail'!$B622,'Unit Detail'!$Z$8:$Z$400,1)</f>
        <v>0</v>
      </c>
      <c r="P622" s="125">
        <f>SUMIFS('Unit Detail'!$H$8:$H$400,'Unit Detail'!$D$8:$D$400,'Building Detail'!$B622,'Unit Detail'!$Z$8:$Z$400,3)</f>
        <v>0</v>
      </c>
      <c r="Q622" s="180">
        <f>SUMIFS('Unit Detail'!$H$8:$H$400,'Unit Detail'!$D$8:$D$400,'Building Detail'!$B622,'Unit Detail'!$Z$8:$Z$400,2)</f>
        <v>0</v>
      </c>
      <c r="R622" s="185">
        <f>SUMIF('Unit Detail'!$D$8:$D$400,$B622,'Unit Detail'!$H$8:$H$400)</f>
        <v>0</v>
      </c>
      <c r="S622" s="184">
        <f t="shared" si="53"/>
        <v>0</v>
      </c>
      <c r="T622" s="159" t="str">
        <f t="shared" si="57"/>
        <v/>
      </c>
      <c r="U622" s="162">
        <f>COUNTIFS('Unit Detail'!$Z$8:$Z$400,"1",'Unit Detail'!$D$8:$D$400,'Building Detail'!$B622)</f>
        <v>0</v>
      </c>
      <c r="V622" s="163">
        <f>COUNTIFS('Unit Detail'!$Z$8:$Z$400,"3",'Unit Detail'!$D$8:$D$400,'Building Detail'!$B622)</f>
        <v>0</v>
      </c>
      <c r="W622" s="163">
        <f>COUNTIFS('Unit Detail'!$Z$8:$Z$400,"2",'Unit Detail'!$D$8:$D$400,'Building Detail'!$B622)</f>
        <v>0</v>
      </c>
      <c r="X622" s="176">
        <f t="shared" si="54"/>
        <v>0</v>
      </c>
      <c r="Y622" s="159" t="str">
        <f t="shared" si="56"/>
        <v/>
      </c>
      <c r="Z622" s="338" t="str">
        <f t="shared" si="55"/>
        <v/>
      </c>
      <c r="AB622"/>
      <c r="AC622" s="14"/>
    </row>
    <row r="623" spans="2:29" x14ac:dyDescent="0.25">
      <c r="B623" s="334"/>
      <c r="C623" s="396"/>
      <c r="D623" s="396"/>
      <c r="E623" s="396"/>
      <c r="F623" s="396"/>
      <c r="G623" s="396"/>
      <c r="H623" s="227"/>
      <c r="I623" s="227"/>
      <c r="J623" s="227"/>
      <c r="K623" s="227"/>
      <c r="L623" s="227"/>
      <c r="M623" s="228"/>
      <c r="N623" s="229"/>
      <c r="O623" s="157">
        <f>SUMIFS('Unit Detail'!$H$8:$H$400,'Unit Detail'!$D$8:$D$400,'Building Detail'!$B623,'Unit Detail'!$Z$8:$Z$400,1)</f>
        <v>0</v>
      </c>
      <c r="P623" s="125">
        <f>SUMIFS('Unit Detail'!$H$8:$H$400,'Unit Detail'!$D$8:$D$400,'Building Detail'!$B623,'Unit Detail'!$Z$8:$Z$400,3)</f>
        <v>0</v>
      </c>
      <c r="Q623" s="180">
        <f>SUMIFS('Unit Detail'!$H$8:$H$400,'Unit Detail'!$D$8:$D$400,'Building Detail'!$B623,'Unit Detail'!$Z$8:$Z$400,2)</f>
        <v>0</v>
      </c>
      <c r="R623" s="185">
        <f>SUMIF('Unit Detail'!$D$8:$D$400,$B623,'Unit Detail'!$H$8:$H$400)</f>
        <v>0</v>
      </c>
      <c r="S623" s="184">
        <f t="shared" si="53"/>
        <v>0</v>
      </c>
      <c r="T623" s="159" t="str">
        <f t="shared" si="57"/>
        <v/>
      </c>
      <c r="U623" s="162">
        <f>COUNTIFS('Unit Detail'!$Z$8:$Z$400,"1",'Unit Detail'!$D$8:$D$400,'Building Detail'!$B623)</f>
        <v>0</v>
      </c>
      <c r="V623" s="163">
        <f>COUNTIFS('Unit Detail'!$Z$8:$Z$400,"3",'Unit Detail'!$D$8:$D$400,'Building Detail'!$B623)</f>
        <v>0</v>
      </c>
      <c r="W623" s="163">
        <f>COUNTIFS('Unit Detail'!$Z$8:$Z$400,"2",'Unit Detail'!$D$8:$D$400,'Building Detail'!$B623)</f>
        <v>0</v>
      </c>
      <c r="X623" s="176">
        <f t="shared" si="54"/>
        <v>0</v>
      </c>
      <c r="Y623" s="159" t="str">
        <f t="shared" si="56"/>
        <v/>
      </c>
      <c r="Z623" s="338" t="str">
        <f t="shared" si="55"/>
        <v/>
      </c>
      <c r="AB623"/>
      <c r="AC623" s="14"/>
    </row>
    <row r="624" spans="2:29" x14ac:dyDescent="0.25">
      <c r="B624" s="334"/>
      <c r="C624" s="396"/>
      <c r="D624" s="396"/>
      <c r="E624" s="396"/>
      <c r="F624" s="396"/>
      <c r="G624" s="396"/>
      <c r="H624" s="227"/>
      <c r="I624" s="227"/>
      <c r="J624" s="227"/>
      <c r="K624" s="227"/>
      <c r="L624" s="227"/>
      <c r="M624" s="228"/>
      <c r="N624" s="229"/>
      <c r="O624" s="157">
        <f>SUMIFS('Unit Detail'!$H$8:$H$400,'Unit Detail'!$D$8:$D$400,'Building Detail'!$B624,'Unit Detail'!$Z$8:$Z$400,1)</f>
        <v>0</v>
      </c>
      <c r="P624" s="125">
        <f>SUMIFS('Unit Detail'!$H$8:$H$400,'Unit Detail'!$D$8:$D$400,'Building Detail'!$B624,'Unit Detail'!$Z$8:$Z$400,3)</f>
        <v>0</v>
      </c>
      <c r="Q624" s="180">
        <f>SUMIFS('Unit Detail'!$H$8:$H$400,'Unit Detail'!$D$8:$D$400,'Building Detail'!$B624,'Unit Detail'!$Z$8:$Z$400,2)</f>
        <v>0</v>
      </c>
      <c r="R624" s="185">
        <f>SUMIF('Unit Detail'!$D$8:$D$400,$B624,'Unit Detail'!$H$8:$H$400)</f>
        <v>0</v>
      </c>
      <c r="S624" s="184">
        <f t="shared" si="53"/>
        <v>0</v>
      </c>
      <c r="T624" s="159" t="str">
        <f t="shared" si="57"/>
        <v/>
      </c>
      <c r="U624" s="162">
        <f>COUNTIFS('Unit Detail'!$Z$8:$Z$400,"1",'Unit Detail'!$D$8:$D$400,'Building Detail'!$B624)</f>
        <v>0</v>
      </c>
      <c r="V624" s="163">
        <f>COUNTIFS('Unit Detail'!$Z$8:$Z$400,"3",'Unit Detail'!$D$8:$D$400,'Building Detail'!$B624)</f>
        <v>0</v>
      </c>
      <c r="W624" s="163">
        <f>COUNTIFS('Unit Detail'!$Z$8:$Z$400,"2",'Unit Detail'!$D$8:$D$400,'Building Detail'!$B624)</f>
        <v>0</v>
      </c>
      <c r="X624" s="176">
        <f t="shared" si="54"/>
        <v>0</v>
      </c>
      <c r="Y624" s="159" t="str">
        <f t="shared" si="56"/>
        <v/>
      </c>
      <c r="Z624" s="338" t="str">
        <f t="shared" si="55"/>
        <v/>
      </c>
      <c r="AB624"/>
      <c r="AC624" s="14"/>
    </row>
    <row r="625" spans="2:29" x14ac:dyDescent="0.25">
      <c r="B625" s="334"/>
      <c r="C625" s="396"/>
      <c r="D625" s="396"/>
      <c r="E625" s="396"/>
      <c r="F625" s="396"/>
      <c r="G625" s="396"/>
      <c r="H625" s="227"/>
      <c r="I625" s="227"/>
      <c r="J625" s="227"/>
      <c r="K625" s="227"/>
      <c r="L625" s="227"/>
      <c r="M625" s="228"/>
      <c r="N625" s="229"/>
      <c r="O625" s="157">
        <f>SUMIFS('Unit Detail'!$H$8:$H$400,'Unit Detail'!$D$8:$D$400,'Building Detail'!$B625,'Unit Detail'!$Z$8:$Z$400,1)</f>
        <v>0</v>
      </c>
      <c r="P625" s="125">
        <f>SUMIFS('Unit Detail'!$H$8:$H$400,'Unit Detail'!$D$8:$D$400,'Building Detail'!$B625,'Unit Detail'!$Z$8:$Z$400,3)</f>
        <v>0</v>
      </c>
      <c r="Q625" s="180">
        <f>SUMIFS('Unit Detail'!$H$8:$H$400,'Unit Detail'!$D$8:$D$400,'Building Detail'!$B625,'Unit Detail'!$Z$8:$Z$400,2)</f>
        <v>0</v>
      </c>
      <c r="R625" s="185">
        <f>SUMIF('Unit Detail'!$D$8:$D$400,$B625,'Unit Detail'!$H$8:$H$400)</f>
        <v>0</v>
      </c>
      <c r="S625" s="184">
        <f t="shared" si="53"/>
        <v>0</v>
      </c>
      <c r="T625" s="159" t="str">
        <f t="shared" si="57"/>
        <v/>
      </c>
      <c r="U625" s="162">
        <f>COUNTIFS('Unit Detail'!$Z$8:$Z$400,"1",'Unit Detail'!$D$8:$D$400,'Building Detail'!$B625)</f>
        <v>0</v>
      </c>
      <c r="V625" s="163">
        <f>COUNTIFS('Unit Detail'!$Z$8:$Z$400,"3",'Unit Detail'!$D$8:$D$400,'Building Detail'!$B625)</f>
        <v>0</v>
      </c>
      <c r="W625" s="163">
        <f>COUNTIFS('Unit Detail'!$Z$8:$Z$400,"2",'Unit Detail'!$D$8:$D$400,'Building Detail'!$B625)</f>
        <v>0</v>
      </c>
      <c r="X625" s="176">
        <f t="shared" si="54"/>
        <v>0</v>
      </c>
      <c r="Y625" s="159" t="str">
        <f t="shared" si="56"/>
        <v/>
      </c>
      <c r="Z625" s="338" t="str">
        <f t="shared" si="55"/>
        <v/>
      </c>
      <c r="AB625"/>
      <c r="AC625" s="14"/>
    </row>
    <row r="626" spans="2:29" x14ac:dyDescent="0.25">
      <c r="B626" s="334"/>
      <c r="C626" s="396"/>
      <c r="D626" s="396"/>
      <c r="E626" s="396"/>
      <c r="F626" s="396"/>
      <c r="G626" s="396"/>
      <c r="H626" s="227"/>
      <c r="I626" s="227"/>
      <c r="J626" s="227"/>
      <c r="K626" s="227"/>
      <c r="L626" s="227"/>
      <c r="M626" s="228"/>
      <c r="N626" s="229"/>
      <c r="O626" s="157">
        <f>SUMIFS('Unit Detail'!$H$8:$H$400,'Unit Detail'!$D$8:$D$400,'Building Detail'!$B626,'Unit Detail'!$Z$8:$Z$400,1)</f>
        <v>0</v>
      </c>
      <c r="P626" s="125">
        <f>SUMIFS('Unit Detail'!$H$8:$H$400,'Unit Detail'!$D$8:$D$400,'Building Detail'!$B626,'Unit Detail'!$Z$8:$Z$400,3)</f>
        <v>0</v>
      </c>
      <c r="Q626" s="180">
        <f>SUMIFS('Unit Detail'!$H$8:$H$400,'Unit Detail'!$D$8:$D$400,'Building Detail'!$B626,'Unit Detail'!$Z$8:$Z$400,2)</f>
        <v>0</v>
      </c>
      <c r="R626" s="185">
        <f>SUMIF('Unit Detail'!$D$8:$D$400,$B626,'Unit Detail'!$H$8:$H$400)</f>
        <v>0</v>
      </c>
      <c r="S626" s="184">
        <f t="shared" si="53"/>
        <v>0</v>
      </c>
      <c r="T626" s="159" t="str">
        <f t="shared" si="57"/>
        <v/>
      </c>
      <c r="U626" s="162">
        <f>COUNTIFS('Unit Detail'!$Z$8:$Z$400,"1",'Unit Detail'!$D$8:$D$400,'Building Detail'!$B626)</f>
        <v>0</v>
      </c>
      <c r="V626" s="163">
        <f>COUNTIFS('Unit Detail'!$Z$8:$Z$400,"3",'Unit Detail'!$D$8:$D$400,'Building Detail'!$B626)</f>
        <v>0</v>
      </c>
      <c r="W626" s="163">
        <f>COUNTIFS('Unit Detail'!$Z$8:$Z$400,"2",'Unit Detail'!$D$8:$D$400,'Building Detail'!$B626)</f>
        <v>0</v>
      </c>
      <c r="X626" s="176">
        <f t="shared" si="54"/>
        <v>0</v>
      </c>
      <c r="Y626" s="159" t="str">
        <f t="shared" si="56"/>
        <v/>
      </c>
      <c r="Z626" s="338" t="str">
        <f t="shared" si="55"/>
        <v/>
      </c>
      <c r="AB626"/>
      <c r="AC626" s="14"/>
    </row>
    <row r="627" spans="2:29" x14ac:dyDescent="0.25">
      <c r="B627" s="334"/>
      <c r="C627" s="396"/>
      <c r="D627" s="396"/>
      <c r="E627" s="396"/>
      <c r="F627" s="396"/>
      <c r="G627" s="396"/>
      <c r="H627" s="227"/>
      <c r="I627" s="227"/>
      <c r="J627" s="227"/>
      <c r="K627" s="227"/>
      <c r="L627" s="227"/>
      <c r="M627" s="228"/>
      <c r="N627" s="229"/>
      <c r="O627" s="157">
        <f>SUMIFS('Unit Detail'!$H$8:$H$400,'Unit Detail'!$D$8:$D$400,'Building Detail'!$B627,'Unit Detail'!$Z$8:$Z$400,1)</f>
        <v>0</v>
      </c>
      <c r="P627" s="125">
        <f>SUMIFS('Unit Detail'!$H$8:$H$400,'Unit Detail'!$D$8:$D$400,'Building Detail'!$B627,'Unit Detail'!$Z$8:$Z$400,3)</f>
        <v>0</v>
      </c>
      <c r="Q627" s="180">
        <f>SUMIFS('Unit Detail'!$H$8:$H$400,'Unit Detail'!$D$8:$D$400,'Building Detail'!$B627,'Unit Detail'!$Z$8:$Z$400,2)</f>
        <v>0</v>
      </c>
      <c r="R627" s="185">
        <f>SUMIF('Unit Detail'!$D$8:$D$400,$B627,'Unit Detail'!$H$8:$H$400)</f>
        <v>0</v>
      </c>
      <c r="S627" s="184">
        <f t="shared" si="53"/>
        <v>0</v>
      </c>
      <c r="T627" s="159" t="str">
        <f t="shared" si="57"/>
        <v/>
      </c>
      <c r="U627" s="162">
        <f>COUNTIFS('Unit Detail'!$Z$8:$Z$400,"1",'Unit Detail'!$D$8:$D$400,'Building Detail'!$B627)</f>
        <v>0</v>
      </c>
      <c r="V627" s="163">
        <f>COUNTIFS('Unit Detail'!$Z$8:$Z$400,"3",'Unit Detail'!$D$8:$D$400,'Building Detail'!$B627)</f>
        <v>0</v>
      </c>
      <c r="W627" s="163">
        <f>COUNTIFS('Unit Detail'!$Z$8:$Z$400,"2",'Unit Detail'!$D$8:$D$400,'Building Detail'!$B627)</f>
        <v>0</v>
      </c>
      <c r="X627" s="176">
        <f t="shared" si="54"/>
        <v>0</v>
      </c>
      <c r="Y627" s="159" t="str">
        <f t="shared" si="56"/>
        <v/>
      </c>
      <c r="Z627" s="338" t="str">
        <f t="shared" si="55"/>
        <v/>
      </c>
      <c r="AB627"/>
      <c r="AC627" s="14"/>
    </row>
    <row r="628" spans="2:29" x14ac:dyDescent="0.25">
      <c r="B628" s="334"/>
      <c r="C628" s="396"/>
      <c r="D628" s="396"/>
      <c r="E628" s="396"/>
      <c r="F628" s="396"/>
      <c r="G628" s="396"/>
      <c r="H628" s="227"/>
      <c r="I628" s="227"/>
      <c r="J628" s="227"/>
      <c r="K628" s="227"/>
      <c r="L628" s="227"/>
      <c r="M628" s="228"/>
      <c r="N628" s="229"/>
      <c r="O628" s="157">
        <f>SUMIFS('Unit Detail'!$H$8:$H$400,'Unit Detail'!$D$8:$D$400,'Building Detail'!$B628,'Unit Detail'!$Z$8:$Z$400,1)</f>
        <v>0</v>
      </c>
      <c r="P628" s="125">
        <f>SUMIFS('Unit Detail'!$H$8:$H$400,'Unit Detail'!$D$8:$D$400,'Building Detail'!$B628,'Unit Detail'!$Z$8:$Z$400,3)</f>
        <v>0</v>
      </c>
      <c r="Q628" s="180">
        <f>SUMIFS('Unit Detail'!$H$8:$H$400,'Unit Detail'!$D$8:$D$400,'Building Detail'!$B628,'Unit Detail'!$Z$8:$Z$400,2)</f>
        <v>0</v>
      </c>
      <c r="R628" s="185">
        <f>SUMIF('Unit Detail'!$D$8:$D$400,$B628,'Unit Detail'!$H$8:$H$400)</f>
        <v>0</v>
      </c>
      <c r="S628" s="184">
        <f t="shared" si="53"/>
        <v>0</v>
      </c>
      <c r="T628" s="159" t="str">
        <f t="shared" si="57"/>
        <v/>
      </c>
      <c r="U628" s="162">
        <f>COUNTIFS('Unit Detail'!$Z$8:$Z$400,"1",'Unit Detail'!$D$8:$D$400,'Building Detail'!$B628)</f>
        <v>0</v>
      </c>
      <c r="V628" s="163">
        <f>COUNTIFS('Unit Detail'!$Z$8:$Z$400,"3",'Unit Detail'!$D$8:$D$400,'Building Detail'!$B628)</f>
        <v>0</v>
      </c>
      <c r="W628" s="163">
        <f>COUNTIFS('Unit Detail'!$Z$8:$Z$400,"2",'Unit Detail'!$D$8:$D$400,'Building Detail'!$B628)</f>
        <v>0</v>
      </c>
      <c r="X628" s="176">
        <f t="shared" si="54"/>
        <v>0</v>
      </c>
      <c r="Y628" s="159" t="str">
        <f t="shared" si="56"/>
        <v/>
      </c>
      <c r="Z628" s="338" t="str">
        <f t="shared" si="55"/>
        <v/>
      </c>
      <c r="AB628"/>
      <c r="AC628" s="14"/>
    </row>
    <row r="629" spans="2:29" x14ac:dyDescent="0.25">
      <c r="B629" s="334"/>
      <c r="C629" s="396"/>
      <c r="D629" s="396"/>
      <c r="E629" s="396"/>
      <c r="F629" s="396"/>
      <c r="G629" s="396"/>
      <c r="H629" s="227"/>
      <c r="I629" s="227"/>
      <c r="J629" s="227"/>
      <c r="K629" s="227"/>
      <c r="L629" s="227"/>
      <c r="M629" s="228"/>
      <c r="N629" s="229"/>
      <c r="O629" s="157">
        <f>SUMIFS('Unit Detail'!$H$8:$H$400,'Unit Detail'!$D$8:$D$400,'Building Detail'!$B629,'Unit Detail'!$Z$8:$Z$400,1)</f>
        <v>0</v>
      </c>
      <c r="P629" s="125">
        <f>SUMIFS('Unit Detail'!$H$8:$H$400,'Unit Detail'!$D$8:$D$400,'Building Detail'!$B629,'Unit Detail'!$Z$8:$Z$400,3)</f>
        <v>0</v>
      </c>
      <c r="Q629" s="180">
        <f>SUMIFS('Unit Detail'!$H$8:$H$400,'Unit Detail'!$D$8:$D$400,'Building Detail'!$B629,'Unit Detail'!$Z$8:$Z$400,2)</f>
        <v>0</v>
      </c>
      <c r="R629" s="185">
        <f>SUMIF('Unit Detail'!$D$8:$D$400,$B629,'Unit Detail'!$H$8:$H$400)</f>
        <v>0</v>
      </c>
      <c r="S629" s="184">
        <f t="shared" si="53"/>
        <v>0</v>
      </c>
      <c r="T629" s="159" t="str">
        <f t="shared" si="57"/>
        <v/>
      </c>
      <c r="U629" s="162">
        <f>COUNTIFS('Unit Detail'!$Z$8:$Z$400,"1",'Unit Detail'!$D$8:$D$400,'Building Detail'!$B629)</f>
        <v>0</v>
      </c>
      <c r="V629" s="163">
        <f>COUNTIFS('Unit Detail'!$Z$8:$Z$400,"3",'Unit Detail'!$D$8:$D$400,'Building Detail'!$B629)</f>
        <v>0</v>
      </c>
      <c r="W629" s="163">
        <f>COUNTIFS('Unit Detail'!$Z$8:$Z$400,"2",'Unit Detail'!$D$8:$D$400,'Building Detail'!$B629)</f>
        <v>0</v>
      </c>
      <c r="X629" s="176">
        <f t="shared" si="54"/>
        <v>0</v>
      </c>
      <c r="Y629" s="159" t="str">
        <f t="shared" si="56"/>
        <v/>
      </c>
      <c r="Z629" s="338" t="str">
        <f t="shared" si="55"/>
        <v/>
      </c>
      <c r="AB629"/>
      <c r="AC629" s="14"/>
    </row>
    <row r="630" spans="2:29" x14ac:dyDescent="0.25">
      <c r="B630" s="334"/>
      <c r="C630" s="396"/>
      <c r="D630" s="396"/>
      <c r="E630" s="396"/>
      <c r="F630" s="396"/>
      <c r="G630" s="396"/>
      <c r="H630" s="227"/>
      <c r="I630" s="227"/>
      <c r="J630" s="227"/>
      <c r="K630" s="227"/>
      <c r="L630" s="227"/>
      <c r="M630" s="228"/>
      <c r="N630" s="229"/>
      <c r="O630" s="157">
        <f>SUMIFS('Unit Detail'!$H$8:$H$400,'Unit Detail'!$D$8:$D$400,'Building Detail'!$B630,'Unit Detail'!$Z$8:$Z$400,1)</f>
        <v>0</v>
      </c>
      <c r="P630" s="125">
        <f>SUMIFS('Unit Detail'!$H$8:$H$400,'Unit Detail'!$D$8:$D$400,'Building Detail'!$B630,'Unit Detail'!$Z$8:$Z$400,3)</f>
        <v>0</v>
      </c>
      <c r="Q630" s="180">
        <f>SUMIFS('Unit Detail'!$H$8:$H$400,'Unit Detail'!$D$8:$D$400,'Building Detail'!$B630,'Unit Detail'!$Z$8:$Z$400,2)</f>
        <v>0</v>
      </c>
      <c r="R630" s="185">
        <f>SUMIF('Unit Detail'!$D$8:$D$400,$B630,'Unit Detail'!$H$8:$H$400)</f>
        <v>0</v>
      </c>
      <c r="S630" s="184">
        <f t="shared" si="53"/>
        <v>0</v>
      </c>
      <c r="T630" s="159" t="str">
        <f t="shared" si="57"/>
        <v/>
      </c>
      <c r="U630" s="162">
        <f>COUNTIFS('Unit Detail'!$Z$8:$Z$400,"1",'Unit Detail'!$D$8:$D$400,'Building Detail'!$B630)</f>
        <v>0</v>
      </c>
      <c r="V630" s="163">
        <f>COUNTIFS('Unit Detail'!$Z$8:$Z$400,"3",'Unit Detail'!$D$8:$D$400,'Building Detail'!$B630)</f>
        <v>0</v>
      </c>
      <c r="W630" s="163">
        <f>COUNTIFS('Unit Detail'!$Z$8:$Z$400,"2",'Unit Detail'!$D$8:$D$400,'Building Detail'!$B630)</f>
        <v>0</v>
      </c>
      <c r="X630" s="176">
        <f t="shared" si="54"/>
        <v>0</v>
      </c>
      <c r="Y630" s="159" t="str">
        <f t="shared" si="56"/>
        <v/>
      </c>
      <c r="Z630" s="338" t="str">
        <f t="shared" si="55"/>
        <v/>
      </c>
      <c r="AB630"/>
      <c r="AC630" s="14"/>
    </row>
    <row r="631" spans="2:29" x14ac:dyDescent="0.25">
      <c r="B631" s="334"/>
      <c r="C631" s="396"/>
      <c r="D631" s="396"/>
      <c r="E631" s="396"/>
      <c r="F631" s="396"/>
      <c r="G631" s="396"/>
      <c r="H631" s="227"/>
      <c r="I631" s="227"/>
      <c r="J631" s="227"/>
      <c r="K631" s="227"/>
      <c r="L631" s="227"/>
      <c r="M631" s="228"/>
      <c r="N631" s="229"/>
      <c r="O631" s="157">
        <f>SUMIFS('Unit Detail'!$H$8:$H$400,'Unit Detail'!$D$8:$D$400,'Building Detail'!$B631,'Unit Detail'!$Z$8:$Z$400,1)</f>
        <v>0</v>
      </c>
      <c r="P631" s="125">
        <f>SUMIFS('Unit Detail'!$H$8:$H$400,'Unit Detail'!$D$8:$D$400,'Building Detail'!$B631,'Unit Detail'!$Z$8:$Z$400,3)</f>
        <v>0</v>
      </c>
      <c r="Q631" s="180">
        <f>SUMIFS('Unit Detail'!$H$8:$H$400,'Unit Detail'!$D$8:$D$400,'Building Detail'!$B631,'Unit Detail'!$Z$8:$Z$400,2)</f>
        <v>0</v>
      </c>
      <c r="R631" s="185">
        <f>SUMIF('Unit Detail'!$D$8:$D$400,$B631,'Unit Detail'!$H$8:$H$400)</f>
        <v>0</v>
      </c>
      <c r="S631" s="184">
        <f t="shared" si="53"/>
        <v>0</v>
      </c>
      <c r="T631" s="159" t="str">
        <f t="shared" si="57"/>
        <v/>
      </c>
      <c r="U631" s="162">
        <f>COUNTIFS('Unit Detail'!$Z$8:$Z$400,"1",'Unit Detail'!$D$8:$D$400,'Building Detail'!$B631)</f>
        <v>0</v>
      </c>
      <c r="V631" s="163">
        <f>COUNTIFS('Unit Detail'!$Z$8:$Z$400,"3",'Unit Detail'!$D$8:$D$400,'Building Detail'!$B631)</f>
        <v>0</v>
      </c>
      <c r="W631" s="163">
        <f>COUNTIFS('Unit Detail'!$Z$8:$Z$400,"2",'Unit Detail'!$D$8:$D$400,'Building Detail'!$B631)</f>
        <v>0</v>
      </c>
      <c r="X631" s="176">
        <f t="shared" si="54"/>
        <v>0</v>
      </c>
      <c r="Y631" s="159" t="str">
        <f t="shared" si="56"/>
        <v/>
      </c>
      <c r="Z631" s="338" t="str">
        <f t="shared" si="55"/>
        <v/>
      </c>
      <c r="AB631"/>
      <c r="AC631" s="14"/>
    </row>
    <row r="632" spans="2:29" x14ac:dyDescent="0.25">
      <c r="B632" s="334"/>
      <c r="C632" s="396"/>
      <c r="D632" s="396"/>
      <c r="E632" s="396"/>
      <c r="F632" s="396"/>
      <c r="G632" s="396"/>
      <c r="H632" s="227"/>
      <c r="I632" s="227"/>
      <c r="J632" s="227"/>
      <c r="K632" s="227"/>
      <c r="L632" s="227"/>
      <c r="M632" s="228"/>
      <c r="N632" s="229"/>
      <c r="O632" s="157">
        <f>SUMIFS('Unit Detail'!$H$8:$H$400,'Unit Detail'!$D$8:$D$400,'Building Detail'!$B632,'Unit Detail'!$Z$8:$Z$400,1)</f>
        <v>0</v>
      </c>
      <c r="P632" s="125">
        <f>SUMIFS('Unit Detail'!$H$8:$H$400,'Unit Detail'!$D$8:$D$400,'Building Detail'!$B632,'Unit Detail'!$Z$8:$Z$400,3)</f>
        <v>0</v>
      </c>
      <c r="Q632" s="180">
        <f>SUMIFS('Unit Detail'!$H$8:$H$400,'Unit Detail'!$D$8:$D$400,'Building Detail'!$B632,'Unit Detail'!$Z$8:$Z$400,2)</f>
        <v>0</v>
      </c>
      <c r="R632" s="185">
        <f>SUMIF('Unit Detail'!$D$8:$D$400,$B632,'Unit Detail'!$H$8:$H$400)</f>
        <v>0</v>
      </c>
      <c r="S632" s="184">
        <f t="shared" si="53"/>
        <v>0</v>
      </c>
      <c r="T632" s="159" t="str">
        <f t="shared" si="57"/>
        <v/>
      </c>
      <c r="U632" s="162">
        <f>COUNTIFS('Unit Detail'!$Z$8:$Z$400,"1",'Unit Detail'!$D$8:$D$400,'Building Detail'!$B632)</f>
        <v>0</v>
      </c>
      <c r="V632" s="163">
        <f>COUNTIFS('Unit Detail'!$Z$8:$Z$400,"3",'Unit Detail'!$D$8:$D$400,'Building Detail'!$B632)</f>
        <v>0</v>
      </c>
      <c r="W632" s="163">
        <f>COUNTIFS('Unit Detail'!$Z$8:$Z$400,"2",'Unit Detail'!$D$8:$D$400,'Building Detail'!$B632)</f>
        <v>0</v>
      </c>
      <c r="X632" s="176">
        <f t="shared" si="54"/>
        <v>0</v>
      </c>
      <c r="Y632" s="159" t="str">
        <f t="shared" si="56"/>
        <v/>
      </c>
      <c r="Z632" s="338" t="str">
        <f t="shared" si="55"/>
        <v/>
      </c>
      <c r="AB632"/>
      <c r="AC632" s="14"/>
    </row>
    <row r="633" spans="2:29" x14ac:dyDescent="0.25">
      <c r="B633" s="334"/>
      <c r="C633" s="396"/>
      <c r="D633" s="396"/>
      <c r="E633" s="396"/>
      <c r="F633" s="396"/>
      <c r="G633" s="396"/>
      <c r="H633" s="227"/>
      <c r="I633" s="227"/>
      <c r="J633" s="227"/>
      <c r="K633" s="227"/>
      <c r="L633" s="227"/>
      <c r="M633" s="228"/>
      <c r="N633" s="229"/>
      <c r="O633" s="157">
        <f>SUMIFS('Unit Detail'!$H$8:$H$400,'Unit Detail'!$D$8:$D$400,'Building Detail'!$B633,'Unit Detail'!$Z$8:$Z$400,1)</f>
        <v>0</v>
      </c>
      <c r="P633" s="125">
        <f>SUMIFS('Unit Detail'!$H$8:$H$400,'Unit Detail'!$D$8:$D$400,'Building Detail'!$B633,'Unit Detail'!$Z$8:$Z$400,3)</f>
        <v>0</v>
      </c>
      <c r="Q633" s="180">
        <f>SUMIFS('Unit Detail'!$H$8:$H$400,'Unit Detail'!$D$8:$D$400,'Building Detail'!$B633,'Unit Detail'!$Z$8:$Z$400,2)</f>
        <v>0</v>
      </c>
      <c r="R633" s="185">
        <f>SUMIF('Unit Detail'!$D$8:$D$400,$B633,'Unit Detail'!$H$8:$H$400)</f>
        <v>0</v>
      </c>
      <c r="S633" s="184">
        <f t="shared" si="53"/>
        <v>0</v>
      </c>
      <c r="T633" s="159" t="str">
        <f t="shared" si="57"/>
        <v/>
      </c>
      <c r="U633" s="162">
        <f>COUNTIFS('Unit Detail'!$Z$8:$Z$400,"1",'Unit Detail'!$D$8:$D$400,'Building Detail'!$B633)</f>
        <v>0</v>
      </c>
      <c r="V633" s="163">
        <f>COUNTIFS('Unit Detail'!$Z$8:$Z$400,"3",'Unit Detail'!$D$8:$D$400,'Building Detail'!$B633)</f>
        <v>0</v>
      </c>
      <c r="W633" s="163">
        <f>COUNTIFS('Unit Detail'!$Z$8:$Z$400,"2",'Unit Detail'!$D$8:$D$400,'Building Detail'!$B633)</f>
        <v>0</v>
      </c>
      <c r="X633" s="176">
        <f t="shared" si="54"/>
        <v>0</v>
      </c>
      <c r="Y633" s="159" t="str">
        <f t="shared" si="56"/>
        <v/>
      </c>
      <c r="Z633" s="338" t="str">
        <f t="shared" si="55"/>
        <v/>
      </c>
      <c r="AB633"/>
      <c r="AC633" s="14"/>
    </row>
    <row r="634" spans="2:29" x14ac:dyDescent="0.25">
      <c r="B634" s="334"/>
      <c r="C634" s="396"/>
      <c r="D634" s="396"/>
      <c r="E634" s="396"/>
      <c r="F634" s="396"/>
      <c r="G634" s="396"/>
      <c r="H634" s="227"/>
      <c r="I634" s="227"/>
      <c r="J634" s="227"/>
      <c r="K634" s="227"/>
      <c r="L634" s="227"/>
      <c r="M634" s="228"/>
      <c r="N634" s="229"/>
      <c r="O634" s="157">
        <f>SUMIFS('Unit Detail'!$H$8:$H$400,'Unit Detail'!$D$8:$D$400,'Building Detail'!$B634,'Unit Detail'!$Z$8:$Z$400,1)</f>
        <v>0</v>
      </c>
      <c r="P634" s="125">
        <f>SUMIFS('Unit Detail'!$H$8:$H$400,'Unit Detail'!$D$8:$D$400,'Building Detail'!$B634,'Unit Detail'!$Z$8:$Z$400,3)</f>
        <v>0</v>
      </c>
      <c r="Q634" s="180">
        <f>SUMIFS('Unit Detail'!$H$8:$H$400,'Unit Detail'!$D$8:$D$400,'Building Detail'!$B634,'Unit Detail'!$Z$8:$Z$400,2)</f>
        <v>0</v>
      </c>
      <c r="R634" s="185">
        <f>SUMIF('Unit Detail'!$D$8:$D$400,$B634,'Unit Detail'!$H$8:$H$400)</f>
        <v>0</v>
      </c>
      <c r="S634" s="184">
        <f t="shared" si="53"/>
        <v>0</v>
      </c>
      <c r="T634" s="159" t="str">
        <f t="shared" si="57"/>
        <v/>
      </c>
      <c r="U634" s="162">
        <f>COUNTIFS('Unit Detail'!$Z$8:$Z$400,"1",'Unit Detail'!$D$8:$D$400,'Building Detail'!$B634)</f>
        <v>0</v>
      </c>
      <c r="V634" s="163">
        <f>COUNTIFS('Unit Detail'!$Z$8:$Z$400,"3",'Unit Detail'!$D$8:$D$400,'Building Detail'!$B634)</f>
        <v>0</v>
      </c>
      <c r="W634" s="163">
        <f>COUNTIFS('Unit Detail'!$Z$8:$Z$400,"2",'Unit Detail'!$D$8:$D$400,'Building Detail'!$B634)</f>
        <v>0</v>
      </c>
      <c r="X634" s="176">
        <f t="shared" si="54"/>
        <v>0</v>
      </c>
      <c r="Y634" s="159" t="str">
        <f t="shared" si="56"/>
        <v/>
      </c>
      <c r="Z634" s="338" t="str">
        <f t="shared" si="55"/>
        <v/>
      </c>
      <c r="AB634"/>
      <c r="AC634" s="14"/>
    </row>
    <row r="635" spans="2:29" x14ac:dyDescent="0.25">
      <c r="B635" s="334"/>
      <c r="C635" s="396"/>
      <c r="D635" s="396"/>
      <c r="E635" s="396"/>
      <c r="F635" s="396"/>
      <c r="G635" s="396"/>
      <c r="H635" s="227"/>
      <c r="I635" s="227"/>
      <c r="J635" s="227"/>
      <c r="K635" s="227"/>
      <c r="L635" s="227"/>
      <c r="M635" s="228"/>
      <c r="N635" s="229"/>
      <c r="O635" s="157">
        <f>SUMIFS('Unit Detail'!$H$8:$H$400,'Unit Detail'!$D$8:$D$400,'Building Detail'!$B635,'Unit Detail'!$Z$8:$Z$400,1)</f>
        <v>0</v>
      </c>
      <c r="P635" s="125">
        <f>SUMIFS('Unit Detail'!$H$8:$H$400,'Unit Detail'!$D$8:$D$400,'Building Detail'!$B635,'Unit Detail'!$Z$8:$Z$400,3)</f>
        <v>0</v>
      </c>
      <c r="Q635" s="180">
        <f>SUMIFS('Unit Detail'!$H$8:$H$400,'Unit Detail'!$D$8:$D$400,'Building Detail'!$B635,'Unit Detail'!$Z$8:$Z$400,2)</f>
        <v>0</v>
      </c>
      <c r="R635" s="185">
        <f>SUMIF('Unit Detail'!$D$8:$D$400,$B635,'Unit Detail'!$H$8:$H$400)</f>
        <v>0</v>
      </c>
      <c r="S635" s="184">
        <f t="shared" si="53"/>
        <v>0</v>
      </c>
      <c r="T635" s="159" t="str">
        <f t="shared" si="57"/>
        <v/>
      </c>
      <c r="U635" s="162">
        <f>COUNTIFS('Unit Detail'!$Z$8:$Z$400,"1",'Unit Detail'!$D$8:$D$400,'Building Detail'!$B635)</f>
        <v>0</v>
      </c>
      <c r="V635" s="163">
        <f>COUNTIFS('Unit Detail'!$Z$8:$Z$400,"3",'Unit Detail'!$D$8:$D$400,'Building Detail'!$B635)</f>
        <v>0</v>
      </c>
      <c r="W635" s="163">
        <f>COUNTIFS('Unit Detail'!$Z$8:$Z$400,"2",'Unit Detail'!$D$8:$D$400,'Building Detail'!$B635)</f>
        <v>0</v>
      </c>
      <c r="X635" s="176">
        <f t="shared" si="54"/>
        <v>0</v>
      </c>
      <c r="Y635" s="159" t="str">
        <f t="shared" si="56"/>
        <v/>
      </c>
      <c r="Z635" s="338" t="str">
        <f t="shared" si="55"/>
        <v/>
      </c>
      <c r="AB635"/>
      <c r="AC635" s="14"/>
    </row>
    <row r="636" spans="2:29" x14ac:dyDescent="0.25">
      <c r="B636" s="334"/>
      <c r="C636" s="396"/>
      <c r="D636" s="396"/>
      <c r="E636" s="396"/>
      <c r="F636" s="396"/>
      <c r="G636" s="396"/>
      <c r="H636" s="227"/>
      <c r="I636" s="227"/>
      <c r="J636" s="227"/>
      <c r="K636" s="227"/>
      <c r="L636" s="227"/>
      <c r="M636" s="228"/>
      <c r="N636" s="229"/>
      <c r="O636" s="157">
        <f>SUMIFS('Unit Detail'!$H$8:$H$400,'Unit Detail'!$D$8:$D$400,'Building Detail'!$B636,'Unit Detail'!$Z$8:$Z$400,1)</f>
        <v>0</v>
      </c>
      <c r="P636" s="125">
        <f>SUMIFS('Unit Detail'!$H$8:$H$400,'Unit Detail'!$D$8:$D$400,'Building Detail'!$B636,'Unit Detail'!$Z$8:$Z$400,3)</f>
        <v>0</v>
      </c>
      <c r="Q636" s="180">
        <f>SUMIFS('Unit Detail'!$H$8:$H$400,'Unit Detail'!$D$8:$D$400,'Building Detail'!$B636,'Unit Detail'!$Z$8:$Z$400,2)</f>
        <v>0</v>
      </c>
      <c r="R636" s="185">
        <f>SUMIF('Unit Detail'!$D$8:$D$400,$B636,'Unit Detail'!$H$8:$H$400)</f>
        <v>0</v>
      </c>
      <c r="S636" s="184">
        <f t="shared" si="53"/>
        <v>0</v>
      </c>
      <c r="T636" s="159" t="str">
        <f t="shared" si="57"/>
        <v/>
      </c>
      <c r="U636" s="162">
        <f>COUNTIFS('Unit Detail'!$Z$8:$Z$400,"1",'Unit Detail'!$D$8:$D$400,'Building Detail'!$B636)</f>
        <v>0</v>
      </c>
      <c r="V636" s="163">
        <f>COUNTIFS('Unit Detail'!$Z$8:$Z$400,"3",'Unit Detail'!$D$8:$D$400,'Building Detail'!$B636)</f>
        <v>0</v>
      </c>
      <c r="W636" s="163">
        <f>COUNTIFS('Unit Detail'!$Z$8:$Z$400,"2",'Unit Detail'!$D$8:$D$400,'Building Detail'!$B636)</f>
        <v>0</v>
      </c>
      <c r="X636" s="176">
        <f t="shared" si="54"/>
        <v>0</v>
      </c>
      <c r="Y636" s="159" t="str">
        <f t="shared" si="56"/>
        <v/>
      </c>
      <c r="Z636" s="338" t="str">
        <f t="shared" si="55"/>
        <v/>
      </c>
      <c r="AB636"/>
      <c r="AC636" s="14"/>
    </row>
    <row r="637" spans="2:29" x14ac:dyDescent="0.25">
      <c r="B637" s="334"/>
      <c r="C637" s="396"/>
      <c r="D637" s="396"/>
      <c r="E637" s="396"/>
      <c r="F637" s="396"/>
      <c r="G637" s="396"/>
      <c r="H637" s="227"/>
      <c r="I637" s="227"/>
      <c r="J637" s="227"/>
      <c r="K637" s="227"/>
      <c r="L637" s="227"/>
      <c r="M637" s="228"/>
      <c r="N637" s="229"/>
      <c r="O637" s="157">
        <f>SUMIFS('Unit Detail'!$H$8:$H$400,'Unit Detail'!$D$8:$D$400,'Building Detail'!$B637,'Unit Detail'!$Z$8:$Z$400,1)</f>
        <v>0</v>
      </c>
      <c r="P637" s="125">
        <f>SUMIFS('Unit Detail'!$H$8:$H$400,'Unit Detail'!$D$8:$D$400,'Building Detail'!$B637,'Unit Detail'!$Z$8:$Z$400,3)</f>
        <v>0</v>
      </c>
      <c r="Q637" s="180">
        <f>SUMIFS('Unit Detail'!$H$8:$H$400,'Unit Detail'!$D$8:$D$400,'Building Detail'!$B637,'Unit Detail'!$Z$8:$Z$400,2)</f>
        <v>0</v>
      </c>
      <c r="R637" s="185">
        <f>SUMIF('Unit Detail'!$D$8:$D$400,$B637,'Unit Detail'!$H$8:$H$400)</f>
        <v>0</v>
      </c>
      <c r="S637" s="184">
        <f t="shared" si="53"/>
        <v>0</v>
      </c>
      <c r="T637" s="159" t="str">
        <f t="shared" si="57"/>
        <v/>
      </c>
      <c r="U637" s="162">
        <f>COUNTIFS('Unit Detail'!$Z$8:$Z$400,"1",'Unit Detail'!$D$8:$D$400,'Building Detail'!$B637)</f>
        <v>0</v>
      </c>
      <c r="V637" s="163">
        <f>COUNTIFS('Unit Detail'!$Z$8:$Z$400,"3",'Unit Detail'!$D$8:$D$400,'Building Detail'!$B637)</f>
        <v>0</v>
      </c>
      <c r="W637" s="163">
        <f>COUNTIFS('Unit Detail'!$Z$8:$Z$400,"2",'Unit Detail'!$D$8:$D$400,'Building Detail'!$B637)</f>
        <v>0</v>
      </c>
      <c r="X637" s="176">
        <f t="shared" si="54"/>
        <v>0</v>
      </c>
      <c r="Y637" s="159" t="str">
        <f t="shared" si="56"/>
        <v/>
      </c>
      <c r="Z637" s="338" t="str">
        <f t="shared" si="55"/>
        <v/>
      </c>
      <c r="AB637"/>
      <c r="AC637" s="14"/>
    </row>
    <row r="638" spans="2:29" x14ac:dyDescent="0.25">
      <c r="B638" s="334"/>
      <c r="C638" s="396"/>
      <c r="D638" s="396"/>
      <c r="E638" s="396"/>
      <c r="F638" s="396"/>
      <c r="G638" s="396"/>
      <c r="H638" s="227"/>
      <c r="I638" s="227"/>
      <c r="J638" s="227"/>
      <c r="K638" s="227"/>
      <c r="L638" s="227"/>
      <c r="M638" s="228"/>
      <c r="N638" s="229"/>
      <c r="O638" s="157">
        <f>SUMIFS('Unit Detail'!$H$8:$H$400,'Unit Detail'!$D$8:$D$400,'Building Detail'!$B638,'Unit Detail'!$Z$8:$Z$400,1)</f>
        <v>0</v>
      </c>
      <c r="P638" s="125">
        <f>SUMIFS('Unit Detail'!$H$8:$H$400,'Unit Detail'!$D$8:$D$400,'Building Detail'!$B638,'Unit Detail'!$Z$8:$Z$400,3)</f>
        <v>0</v>
      </c>
      <c r="Q638" s="180">
        <f>SUMIFS('Unit Detail'!$H$8:$H$400,'Unit Detail'!$D$8:$D$400,'Building Detail'!$B638,'Unit Detail'!$Z$8:$Z$400,2)</f>
        <v>0</v>
      </c>
      <c r="R638" s="185">
        <f>SUMIF('Unit Detail'!$D$8:$D$400,$B638,'Unit Detail'!$H$8:$H$400)</f>
        <v>0</v>
      </c>
      <c r="S638" s="184">
        <f t="shared" si="53"/>
        <v>0</v>
      </c>
      <c r="T638" s="159" t="str">
        <f t="shared" si="57"/>
        <v/>
      </c>
      <c r="U638" s="162">
        <f>COUNTIFS('Unit Detail'!$Z$8:$Z$400,"1",'Unit Detail'!$D$8:$D$400,'Building Detail'!$B638)</f>
        <v>0</v>
      </c>
      <c r="V638" s="163">
        <f>COUNTIFS('Unit Detail'!$Z$8:$Z$400,"3",'Unit Detail'!$D$8:$D$400,'Building Detail'!$B638)</f>
        <v>0</v>
      </c>
      <c r="W638" s="163">
        <f>COUNTIFS('Unit Detail'!$Z$8:$Z$400,"2",'Unit Detail'!$D$8:$D$400,'Building Detail'!$B638)</f>
        <v>0</v>
      </c>
      <c r="X638" s="176">
        <f t="shared" si="54"/>
        <v>0</v>
      </c>
      <c r="Y638" s="159" t="str">
        <f t="shared" si="56"/>
        <v/>
      </c>
      <c r="Z638" s="338" t="str">
        <f t="shared" si="55"/>
        <v/>
      </c>
      <c r="AB638"/>
      <c r="AC638" s="14"/>
    </row>
    <row r="639" spans="2:29" x14ac:dyDescent="0.25">
      <c r="B639" s="334"/>
      <c r="C639" s="396"/>
      <c r="D639" s="396"/>
      <c r="E639" s="396"/>
      <c r="F639" s="396"/>
      <c r="G639" s="396"/>
      <c r="H639" s="227"/>
      <c r="I639" s="227"/>
      <c r="J639" s="227"/>
      <c r="K639" s="227"/>
      <c r="L639" s="227"/>
      <c r="M639" s="228"/>
      <c r="N639" s="229"/>
      <c r="O639" s="157">
        <f>SUMIFS('Unit Detail'!$H$8:$H$400,'Unit Detail'!$D$8:$D$400,'Building Detail'!$B639,'Unit Detail'!$Z$8:$Z$400,1)</f>
        <v>0</v>
      </c>
      <c r="P639" s="125">
        <f>SUMIFS('Unit Detail'!$H$8:$H$400,'Unit Detail'!$D$8:$D$400,'Building Detail'!$B639,'Unit Detail'!$Z$8:$Z$400,3)</f>
        <v>0</v>
      </c>
      <c r="Q639" s="180">
        <f>SUMIFS('Unit Detail'!$H$8:$H$400,'Unit Detail'!$D$8:$D$400,'Building Detail'!$B639,'Unit Detail'!$Z$8:$Z$400,2)</f>
        <v>0</v>
      </c>
      <c r="R639" s="185">
        <f>SUMIF('Unit Detail'!$D$8:$D$400,$B639,'Unit Detail'!$H$8:$H$400)</f>
        <v>0</v>
      </c>
      <c r="S639" s="184">
        <f t="shared" si="53"/>
        <v>0</v>
      </c>
      <c r="T639" s="159" t="str">
        <f t="shared" si="57"/>
        <v/>
      </c>
      <c r="U639" s="162">
        <f>COUNTIFS('Unit Detail'!$Z$8:$Z$400,"1",'Unit Detail'!$D$8:$D$400,'Building Detail'!$B639)</f>
        <v>0</v>
      </c>
      <c r="V639" s="163">
        <f>COUNTIFS('Unit Detail'!$Z$8:$Z$400,"3",'Unit Detail'!$D$8:$D$400,'Building Detail'!$B639)</f>
        <v>0</v>
      </c>
      <c r="W639" s="163">
        <f>COUNTIFS('Unit Detail'!$Z$8:$Z$400,"2",'Unit Detail'!$D$8:$D$400,'Building Detail'!$B639)</f>
        <v>0</v>
      </c>
      <c r="X639" s="176">
        <f t="shared" si="54"/>
        <v>0</v>
      </c>
      <c r="Y639" s="159" t="str">
        <f t="shared" si="56"/>
        <v/>
      </c>
      <c r="Z639" s="338" t="str">
        <f t="shared" si="55"/>
        <v/>
      </c>
      <c r="AB639"/>
      <c r="AC639" s="14"/>
    </row>
    <row r="640" spans="2:29" x14ac:dyDescent="0.25">
      <c r="B640" s="334"/>
      <c r="C640" s="396"/>
      <c r="D640" s="396"/>
      <c r="E640" s="396"/>
      <c r="F640" s="396"/>
      <c r="G640" s="396"/>
      <c r="H640" s="227"/>
      <c r="I640" s="227"/>
      <c r="J640" s="227"/>
      <c r="K640" s="227"/>
      <c r="L640" s="227"/>
      <c r="M640" s="228"/>
      <c r="N640" s="229"/>
      <c r="O640" s="157">
        <f>SUMIFS('Unit Detail'!$H$8:$H$400,'Unit Detail'!$D$8:$D$400,'Building Detail'!$B640,'Unit Detail'!$Z$8:$Z$400,1)</f>
        <v>0</v>
      </c>
      <c r="P640" s="125">
        <f>SUMIFS('Unit Detail'!$H$8:$H$400,'Unit Detail'!$D$8:$D$400,'Building Detail'!$B640,'Unit Detail'!$Z$8:$Z$400,3)</f>
        <v>0</v>
      </c>
      <c r="Q640" s="180">
        <f>SUMIFS('Unit Detail'!$H$8:$H$400,'Unit Detail'!$D$8:$D$400,'Building Detail'!$B640,'Unit Detail'!$Z$8:$Z$400,2)</f>
        <v>0</v>
      </c>
      <c r="R640" s="185">
        <f>SUMIF('Unit Detail'!$D$8:$D$400,$B640,'Unit Detail'!$H$8:$H$400)</f>
        <v>0</v>
      </c>
      <c r="S640" s="184">
        <f t="shared" si="53"/>
        <v>0</v>
      </c>
      <c r="T640" s="159" t="str">
        <f t="shared" si="57"/>
        <v/>
      </c>
      <c r="U640" s="162">
        <f>COUNTIFS('Unit Detail'!$Z$8:$Z$400,"1",'Unit Detail'!$D$8:$D$400,'Building Detail'!$B640)</f>
        <v>0</v>
      </c>
      <c r="V640" s="163">
        <f>COUNTIFS('Unit Detail'!$Z$8:$Z$400,"3",'Unit Detail'!$D$8:$D$400,'Building Detail'!$B640)</f>
        <v>0</v>
      </c>
      <c r="W640" s="163">
        <f>COUNTIFS('Unit Detail'!$Z$8:$Z$400,"2",'Unit Detail'!$D$8:$D$400,'Building Detail'!$B640)</f>
        <v>0</v>
      </c>
      <c r="X640" s="176">
        <f t="shared" si="54"/>
        <v>0</v>
      </c>
      <c r="Y640" s="159" t="str">
        <f t="shared" si="56"/>
        <v/>
      </c>
      <c r="Z640" s="338" t="str">
        <f t="shared" si="55"/>
        <v/>
      </c>
      <c r="AB640"/>
      <c r="AC640" s="14"/>
    </row>
    <row r="641" spans="2:29" x14ac:dyDescent="0.25">
      <c r="B641" s="334"/>
      <c r="C641" s="396"/>
      <c r="D641" s="396"/>
      <c r="E641" s="396"/>
      <c r="F641" s="396"/>
      <c r="G641" s="396"/>
      <c r="H641" s="227"/>
      <c r="I641" s="227"/>
      <c r="J641" s="227"/>
      <c r="K641" s="227"/>
      <c r="L641" s="227"/>
      <c r="M641" s="228"/>
      <c r="N641" s="229"/>
      <c r="O641" s="157">
        <f>SUMIFS('Unit Detail'!$H$8:$H$400,'Unit Detail'!$D$8:$D$400,'Building Detail'!$B641,'Unit Detail'!$Z$8:$Z$400,1)</f>
        <v>0</v>
      </c>
      <c r="P641" s="125">
        <f>SUMIFS('Unit Detail'!$H$8:$H$400,'Unit Detail'!$D$8:$D$400,'Building Detail'!$B641,'Unit Detail'!$Z$8:$Z$400,3)</f>
        <v>0</v>
      </c>
      <c r="Q641" s="180">
        <f>SUMIFS('Unit Detail'!$H$8:$H$400,'Unit Detail'!$D$8:$D$400,'Building Detail'!$B641,'Unit Detail'!$Z$8:$Z$400,2)</f>
        <v>0</v>
      </c>
      <c r="R641" s="185">
        <f>SUMIF('Unit Detail'!$D$8:$D$400,$B641,'Unit Detail'!$H$8:$H$400)</f>
        <v>0</v>
      </c>
      <c r="S641" s="184">
        <f t="shared" si="53"/>
        <v>0</v>
      </c>
      <c r="T641" s="159" t="str">
        <f t="shared" si="57"/>
        <v/>
      </c>
      <c r="U641" s="162">
        <f>COUNTIFS('Unit Detail'!$Z$8:$Z$400,"1",'Unit Detail'!$D$8:$D$400,'Building Detail'!$B641)</f>
        <v>0</v>
      </c>
      <c r="V641" s="163">
        <f>COUNTIFS('Unit Detail'!$Z$8:$Z$400,"3",'Unit Detail'!$D$8:$D$400,'Building Detail'!$B641)</f>
        <v>0</v>
      </c>
      <c r="W641" s="163">
        <f>COUNTIFS('Unit Detail'!$Z$8:$Z$400,"2",'Unit Detail'!$D$8:$D$400,'Building Detail'!$B641)</f>
        <v>0</v>
      </c>
      <c r="X641" s="176">
        <f t="shared" si="54"/>
        <v>0</v>
      </c>
      <c r="Y641" s="159" t="str">
        <f t="shared" si="56"/>
        <v/>
      </c>
      <c r="Z641" s="338" t="str">
        <f t="shared" si="55"/>
        <v/>
      </c>
      <c r="AB641"/>
      <c r="AC641" s="14"/>
    </row>
    <row r="642" spans="2:29" x14ac:dyDescent="0.25">
      <c r="B642" s="334"/>
      <c r="C642" s="396"/>
      <c r="D642" s="396"/>
      <c r="E642" s="396"/>
      <c r="F642" s="396"/>
      <c r="G642" s="396"/>
      <c r="H642" s="227"/>
      <c r="I642" s="227"/>
      <c r="J642" s="227"/>
      <c r="K642" s="227"/>
      <c r="L642" s="227"/>
      <c r="M642" s="228"/>
      <c r="N642" s="229"/>
      <c r="O642" s="157">
        <f>SUMIFS('Unit Detail'!$H$8:$H$400,'Unit Detail'!$D$8:$D$400,'Building Detail'!$B642,'Unit Detail'!$Z$8:$Z$400,1)</f>
        <v>0</v>
      </c>
      <c r="P642" s="125">
        <f>SUMIFS('Unit Detail'!$H$8:$H$400,'Unit Detail'!$D$8:$D$400,'Building Detail'!$B642,'Unit Detail'!$Z$8:$Z$400,3)</f>
        <v>0</v>
      </c>
      <c r="Q642" s="180">
        <f>SUMIFS('Unit Detail'!$H$8:$H$400,'Unit Detail'!$D$8:$D$400,'Building Detail'!$B642,'Unit Detail'!$Z$8:$Z$400,2)</f>
        <v>0</v>
      </c>
      <c r="R642" s="185">
        <f>SUMIF('Unit Detail'!$D$8:$D$400,$B642,'Unit Detail'!$H$8:$H$400)</f>
        <v>0</v>
      </c>
      <c r="S642" s="184">
        <f t="shared" si="53"/>
        <v>0</v>
      </c>
      <c r="T642" s="159" t="str">
        <f t="shared" si="57"/>
        <v/>
      </c>
      <c r="U642" s="162">
        <f>COUNTIFS('Unit Detail'!$Z$8:$Z$400,"1",'Unit Detail'!$D$8:$D$400,'Building Detail'!$B642)</f>
        <v>0</v>
      </c>
      <c r="V642" s="163">
        <f>COUNTIFS('Unit Detail'!$Z$8:$Z$400,"3",'Unit Detail'!$D$8:$D$400,'Building Detail'!$B642)</f>
        <v>0</v>
      </c>
      <c r="W642" s="163">
        <f>COUNTIFS('Unit Detail'!$Z$8:$Z$400,"2",'Unit Detail'!$D$8:$D$400,'Building Detail'!$B642)</f>
        <v>0</v>
      </c>
      <c r="X642" s="176">
        <f t="shared" si="54"/>
        <v>0</v>
      </c>
      <c r="Y642" s="159" t="str">
        <f t="shared" si="56"/>
        <v/>
      </c>
      <c r="Z642" s="338" t="str">
        <f t="shared" si="55"/>
        <v/>
      </c>
      <c r="AB642"/>
      <c r="AC642" s="14"/>
    </row>
    <row r="643" spans="2:29" x14ac:dyDescent="0.25">
      <c r="B643" s="334"/>
      <c r="C643" s="396"/>
      <c r="D643" s="396"/>
      <c r="E643" s="396"/>
      <c r="F643" s="396"/>
      <c r="G643" s="396"/>
      <c r="H643" s="227"/>
      <c r="I643" s="227"/>
      <c r="J643" s="227"/>
      <c r="K643" s="227"/>
      <c r="L643" s="227"/>
      <c r="M643" s="228"/>
      <c r="N643" s="229"/>
      <c r="O643" s="157">
        <f>SUMIFS('Unit Detail'!$H$8:$H$400,'Unit Detail'!$D$8:$D$400,'Building Detail'!$B643,'Unit Detail'!$Z$8:$Z$400,1)</f>
        <v>0</v>
      </c>
      <c r="P643" s="125">
        <f>SUMIFS('Unit Detail'!$H$8:$H$400,'Unit Detail'!$D$8:$D$400,'Building Detail'!$B643,'Unit Detail'!$Z$8:$Z$400,3)</f>
        <v>0</v>
      </c>
      <c r="Q643" s="180">
        <f>SUMIFS('Unit Detail'!$H$8:$H$400,'Unit Detail'!$D$8:$D$400,'Building Detail'!$B643,'Unit Detail'!$Z$8:$Z$400,2)</f>
        <v>0</v>
      </c>
      <c r="R643" s="185">
        <f>SUMIF('Unit Detail'!$D$8:$D$400,$B643,'Unit Detail'!$H$8:$H$400)</f>
        <v>0</v>
      </c>
      <c r="S643" s="184">
        <f t="shared" ref="S643:S706" si="58">SUM(M643,N643,R643)</f>
        <v>0</v>
      </c>
      <c r="T643" s="159" t="str">
        <f t="shared" si="57"/>
        <v/>
      </c>
      <c r="U643" s="162">
        <f>COUNTIFS('Unit Detail'!$Z$8:$Z$400,"1",'Unit Detail'!$D$8:$D$400,'Building Detail'!$B643)</f>
        <v>0</v>
      </c>
      <c r="V643" s="163">
        <f>COUNTIFS('Unit Detail'!$Z$8:$Z$400,"3",'Unit Detail'!$D$8:$D$400,'Building Detail'!$B643)</f>
        <v>0</v>
      </c>
      <c r="W643" s="163">
        <f>COUNTIFS('Unit Detail'!$Z$8:$Z$400,"2",'Unit Detail'!$D$8:$D$400,'Building Detail'!$B643)</f>
        <v>0</v>
      </c>
      <c r="X643" s="176">
        <f t="shared" ref="X643:X706" si="59">SUM(U643:W643)</f>
        <v>0</v>
      </c>
      <c r="Y643" s="159" t="str">
        <f t="shared" si="56"/>
        <v/>
      </c>
      <c r="Z643" s="338" t="str">
        <f t="shared" si="55"/>
        <v/>
      </c>
      <c r="AB643"/>
      <c r="AC643" s="14"/>
    </row>
    <row r="644" spans="2:29" x14ac:dyDescent="0.25">
      <c r="B644" s="334"/>
      <c r="C644" s="396"/>
      <c r="D644" s="396"/>
      <c r="E644" s="396"/>
      <c r="F644" s="396"/>
      <c r="G644" s="396"/>
      <c r="H644" s="227"/>
      <c r="I644" s="227"/>
      <c r="J644" s="227"/>
      <c r="K644" s="227"/>
      <c r="L644" s="227"/>
      <c r="M644" s="228"/>
      <c r="N644" s="229"/>
      <c r="O644" s="157">
        <f>SUMIFS('Unit Detail'!$H$8:$H$400,'Unit Detail'!$D$8:$D$400,'Building Detail'!$B644,'Unit Detail'!$Z$8:$Z$400,1)</f>
        <v>0</v>
      </c>
      <c r="P644" s="125">
        <f>SUMIFS('Unit Detail'!$H$8:$H$400,'Unit Detail'!$D$8:$D$400,'Building Detail'!$B644,'Unit Detail'!$Z$8:$Z$400,3)</f>
        <v>0</v>
      </c>
      <c r="Q644" s="180">
        <f>SUMIFS('Unit Detail'!$H$8:$H$400,'Unit Detail'!$D$8:$D$400,'Building Detail'!$B644,'Unit Detail'!$Z$8:$Z$400,2)</f>
        <v>0</v>
      </c>
      <c r="R644" s="185">
        <f>SUMIF('Unit Detail'!$D$8:$D$400,$B644,'Unit Detail'!$H$8:$H$400)</f>
        <v>0</v>
      </c>
      <c r="S644" s="184">
        <f t="shared" si="58"/>
        <v>0</v>
      </c>
      <c r="T644" s="159" t="str">
        <f t="shared" si="57"/>
        <v/>
      </c>
      <c r="U644" s="162">
        <f>COUNTIFS('Unit Detail'!$Z$8:$Z$400,"1",'Unit Detail'!$D$8:$D$400,'Building Detail'!$B644)</f>
        <v>0</v>
      </c>
      <c r="V644" s="163">
        <f>COUNTIFS('Unit Detail'!$Z$8:$Z$400,"3",'Unit Detail'!$D$8:$D$400,'Building Detail'!$B644)</f>
        <v>0</v>
      </c>
      <c r="W644" s="163">
        <f>COUNTIFS('Unit Detail'!$Z$8:$Z$400,"2",'Unit Detail'!$D$8:$D$400,'Building Detail'!$B644)</f>
        <v>0</v>
      </c>
      <c r="X644" s="176">
        <f t="shared" si="59"/>
        <v>0</v>
      </c>
      <c r="Y644" s="159" t="str">
        <f t="shared" si="56"/>
        <v/>
      </c>
      <c r="Z644" s="338" t="str">
        <f t="shared" si="55"/>
        <v/>
      </c>
      <c r="AB644"/>
      <c r="AC644" s="14"/>
    </row>
    <row r="645" spans="2:29" x14ac:dyDescent="0.25">
      <c r="B645" s="334"/>
      <c r="C645" s="396"/>
      <c r="D645" s="396"/>
      <c r="E645" s="396"/>
      <c r="F645" s="396"/>
      <c r="G645" s="396"/>
      <c r="H645" s="227"/>
      <c r="I645" s="227"/>
      <c r="J645" s="227"/>
      <c r="K645" s="227"/>
      <c r="L645" s="227"/>
      <c r="M645" s="228"/>
      <c r="N645" s="229"/>
      <c r="O645" s="157">
        <f>SUMIFS('Unit Detail'!$H$8:$H$400,'Unit Detail'!$D$8:$D$400,'Building Detail'!$B645,'Unit Detail'!$Z$8:$Z$400,1)</f>
        <v>0</v>
      </c>
      <c r="P645" s="125">
        <f>SUMIFS('Unit Detail'!$H$8:$H$400,'Unit Detail'!$D$8:$D$400,'Building Detail'!$B645,'Unit Detail'!$Z$8:$Z$400,3)</f>
        <v>0</v>
      </c>
      <c r="Q645" s="180">
        <f>SUMIFS('Unit Detail'!$H$8:$H$400,'Unit Detail'!$D$8:$D$400,'Building Detail'!$B645,'Unit Detail'!$Z$8:$Z$400,2)</f>
        <v>0</v>
      </c>
      <c r="R645" s="185">
        <f>SUMIF('Unit Detail'!$D$8:$D$400,$B645,'Unit Detail'!$H$8:$H$400)</f>
        <v>0</v>
      </c>
      <c r="S645" s="184">
        <f t="shared" si="58"/>
        <v>0</v>
      </c>
      <c r="T645" s="159" t="str">
        <f t="shared" si="57"/>
        <v/>
      </c>
      <c r="U645" s="162">
        <f>COUNTIFS('Unit Detail'!$Z$8:$Z$400,"1",'Unit Detail'!$D$8:$D$400,'Building Detail'!$B645)</f>
        <v>0</v>
      </c>
      <c r="V645" s="163">
        <f>COUNTIFS('Unit Detail'!$Z$8:$Z$400,"3",'Unit Detail'!$D$8:$D$400,'Building Detail'!$B645)</f>
        <v>0</v>
      </c>
      <c r="W645" s="163">
        <f>COUNTIFS('Unit Detail'!$Z$8:$Z$400,"2",'Unit Detail'!$D$8:$D$400,'Building Detail'!$B645)</f>
        <v>0</v>
      </c>
      <c r="X645" s="176">
        <f t="shared" si="59"/>
        <v>0</v>
      </c>
      <c r="Y645" s="159" t="str">
        <f t="shared" si="56"/>
        <v/>
      </c>
      <c r="Z645" s="338" t="str">
        <f t="shared" si="55"/>
        <v/>
      </c>
      <c r="AB645"/>
      <c r="AC645" s="14"/>
    </row>
    <row r="646" spans="2:29" x14ac:dyDescent="0.25">
      <c r="B646" s="334"/>
      <c r="C646" s="396"/>
      <c r="D646" s="396"/>
      <c r="E646" s="396"/>
      <c r="F646" s="396"/>
      <c r="G646" s="396"/>
      <c r="H646" s="227"/>
      <c r="I646" s="227"/>
      <c r="J646" s="227"/>
      <c r="K646" s="227"/>
      <c r="L646" s="227"/>
      <c r="M646" s="228"/>
      <c r="N646" s="229"/>
      <c r="O646" s="157">
        <f>SUMIFS('Unit Detail'!$H$8:$H$400,'Unit Detail'!$D$8:$D$400,'Building Detail'!$B646,'Unit Detail'!$Z$8:$Z$400,1)</f>
        <v>0</v>
      </c>
      <c r="P646" s="125">
        <f>SUMIFS('Unit Detail'!$H$8:$H$400,'Unit Detail'!$D$8:$D$400,'Building Detail'!$B646,'Unit Detail'!$Z$8:$Z$400,3)</f>
        <v>0</v>
      </c>
      <c r="Q646" s="180">
        <f>SUMIFS('Unit Detail'!$H$8:$H$400,'Unit Detail'!$D$8:$D$400,'Building Detail'!$B646,'Unit Detail'!$Z$8:$Z$400,2)</f>
        <v>0</v>
      </c>
      <c r="R646" s="185">
        <f>SUMIF('Unit Detail'!$D$8:$D$400,$B646,'Unit Detail'!$H$8:$H$400)</f>
        <v>0</v>
      </c>
      <c r="S646" s="184">
        <f t="shared" si="58"/>
        <v>0</v>
      </c>
      <c r="T646" s="159" t="str">
        <f t="shared" si="57"/>
        <v/>
      </c>
      <c r="U646" s="162">
        <f>COUNTIFS('Unit Detail'!$Z$8:$Z$400,"1",'Unit Detail'!$D$8:$D$400,'Building Detail'!$B646)</f>
        <v>0</v>
      </c>
      <c r="V646" s="163">
        <f>COUNTIFS('Unit Detail'!$Z$8:$Z$400,"3",'Unit Detail'!$D$8:$D$400,'Building Detail'!$B646)</f>
        <v>0</v>
      </c>
      <c r="W646" s="163">
        <f>COUNTIFS('Unit Detail'!$Z$8:$Z$400,"2",'Unit Detail'!$D$8:$D$400,'Building Detail'!$B646)</f>
        <v>0</v>
      </c>
      <c r="X646" s="176">
        <f t="shared" si="59"/>
        <v>0</v>
      </c>
      <c r="Y646" s="159" t="str">
        <f t="shared" si="56"/>
        <v/>
      </c>
      <c r="Z646" s="338" t="str">
        <f t="shared" si="55"/>
        <v/>
      </c>
      <c r="AB646"/>
      <c r="AC646" s="14"/>
    </row>
    <row r="647" spans="2:29" x14ac:dyDescent="0.25">
      <c r="B647" s="334"/>
      <c r="C647" s="396"/>
      <c r="D647" s="396"/>
      <c r="E647" s="396"/>
      <c r="F647" s="396"/>
      <c r="G647" s="396"/>
      <c r="H647" s="227"/>
      <c r="I647" s="227"/>
      <c r="J647" s="227"/>
      <c r="K647" s="227"/>
      <c r="L647" s="227"/>
      <c r="M647" s="228"/>
      <c r="N647" s="229"/>
      <c r="O647" s="157">
        <f>SUMIFS('Unit Detail'!$H$8:$H$400,'Unit Detail'!$D$8:$D$400,'Building Detail'!$B647,'Unit Detail'!$Z$8:$Z$400,1)</f>
        <v>0</v>
      </c>
      <c r="P647" s="125">
        <f>SUMIFS('Unit Detail'!$H$8:$H$400,'Unit Detail'!$D$8:$D$400,'Building Detail'!$B647,'Unit Detail'!$Z$8:$Z$400,3)</f>
        <v>0</v>
      </c>
      <c r="Q647" s="180">
        <f>SUMIFS('Unit Detail'!$H$8:$H$400,'Unit Detail'!$D$8:$D$400,'Building Detail'!$B647,'Unit Detail'!$Z$8:$Z$400,2)</f>
        <v>0</v>
      </c>
      <c r="R647" s="185">
        <f>SUMIF('Unit Detail'!$D$8:$D$400,$B647,'Unit Detail'!$H$8:$H$400)</f>
        <v>0</v>
      </c>
      <c r="S647" s="184">
        <f t="shared" si="58"/>
        <v>0</v>
      </c>
      <c r="T647" s="159" t="str">
        <f t="shared" si="57"/>
        <v/>
      </c>
      <c r="U647" s="162">
        <f>COUNTIFS('Unit Detail'!$Z$8:$Z$400,"1",'Unit Detail'!$D$8:$D$400,'Building Detail'!$B647)</f>
        <v>0</v>
      </c>
      <c r="V647" s="163">
        <f>COUNTIFS('Unit Detail'!$Z$8:$Z$400,"3",'Unit Detail'!$D$8:$D$400,'Building Detail'!$B647)</f>
        <v>0</v>
      </c>
      <c r="W647" s="163">
        <f>COUNTIFS('Unit Detail'!$Z$8:$Z$400,"2",'Unit Detail'!$D$8:$D$400,'Building Detail'!$B647)</f>
        <v>0</v>
      </c>
      <c r="X647" s="176">
        <f t="shared" si="59"/>
        <v>0</v>
      </c>
      <c r="Y647" s="159" t="str">
        <f t="shared" si="56"/>
        <v/>
      </c>
      <c r="Z647" s="338" t="str">
        <f t="shared" si="55"/>
        <v/>
      </c>
      <c r="AB647"/>
      <c r="AC647" s="14"/>
    </row>
    <row r="648" spans="2:29" x14ac:dyDescent="0.25">
      <c r="B648" s="334"/>
      <c r="C648" s="396"/>
      <c r="D648" s="396"/>
      <c r="E648" s="396"/>
      <c r="F648" s="396"/>
      <c r="G648" s="396"/>
      <c r="H648" s="227"/>
      <c r="I648" s="227"/>
      <c r="J648" s="227"/>
      <c r="K648" s="227"/>
      <c r="L648" s="227"/>
      <c r="M648" s="228"/>
      <c r="N648" s="229"/>
      <c r="O648" s="157">
        <f>SUMIFS('Unit Detail'!$H$8:$H$400,'Unit Detail'!$D$8:$D$400,'Building Detail'!$B648,'Unit Detail'!$Z$8:$Z$400,1)</f>
        <v>0</v>
      </c>
      <c r="P648" s="125">
        <f>SUMIFS('Unit Detail'!$H$8:$H$400,'Unit Detail'!$D$8:$D$400,'Building Detail'!$B648,'Unit Detail'!$Z$8:$Z$400,3)</f>
        <v>0</v>
      </c>
      <c r="Q648" s="180">
        <f>SUMIFS('Unit Detail'!$H$8:$H$400,'Unit Detail'!$D$8:$D$400,'Building Detail'!$B648,'Unit Detail'!$Z$8:$Z$400,2)</f>
        <v>0</v>
      </c>
      <c r="R648" s="185">
        <f>SUMIF('Unit Detail'!$D$8:$D$400,$B648,'Unit Detail'!$H$8:$H$400)</f>
        <v>0</v>
      </c>
      <c r="S648" s="184">
        <f t="shared" si="58"/>
        <v>0</v>
      </c>
      <c r="T648" s="159" t="str">
        <f t="shared" si="57"/>
        <v/>
      </c>
      <c r="U648" s="162">
        <f>COUNTIFS('Unit Detail'!$Z$8:$Z$400,"1",'Unit Detail'!$D$8:$D$400,'Building Detail'!$B648)</f>
        <v>0</v>
      </c>
      <c r="V648" s="163">
        <f>COUNTIFS('Unit Detail'!$Z$8:$Z$400,"3",'Unit Detail'!$D$8:$D$400,'Building Detail'!$B648)</f>
        <v>0</v>
      </c>
      <c r="W648" s="163">
        <f>COUNTIFS('Unit Detail'!$Z$8:$Z$400,"2",'Unit Detail'!$D$8:$D$400,'Building Detail'!$B648)</f>
        <v>0</v>
      </c>
      <c r="X648" s="176">
        <f t="shared" si="59"/>
        <v>0</v>
      </c>
      <c r="Y648" s="159" t="str">
        <f t="shared" si="56"/>
        <v/>
      </c>
      <c r="Z648" s="338" t="str">
        <f t="shared" si="55"/>
        <v/>
      </c>
      <c r="AB648"/>
      <c r="AC648" s="14"/>
    </row>
    <row r="649" spans="2:29" x14ac:dyDescent="0.25">
      <c r="B649" s="334"/>
      <c r="C649" s="396"/>
      <c r="D649" s="396"/>
      <c r="E649" s="396"/>
      <c r="F649" s="396"/>
      <c r="G649" s="396"/>
      <c r="H649" s="227"/>
      <c r="I649" s="227"/>
      <c r="J649" s="227"/>
      <c r="K649" s="227"/>
      <c r="L649" s="227"/>
      <c r="M649" s="228"/>
      <c r="N649" s="229"/>
      <c r="O649" s="157">
        <f>SUMIFS('Unit Detail'!$H$8:$H$400,'Unit Detail'!$D$8:$D$400,'Building Detail'!$B649,'Unit Detail'!$Z$8:$Z$400,1)</f>
        <v>0</v>
      </c>
      <c r="P649" s="125">
        <f>SUMIFS('Unit Detail'!$H$8:$H$400,'Unit Detail'!$D$8:$D$400,'Building Detail'!$B649,'Unit Detail'!$Z$8:$Z$400,3)</f>
        <v>0</v>
      </c>
      <c r="Q649" s="180">
        <f>SUMIFS('Unit Detail'!$H$8:$H$400,'Unit Detail'!$D$8:$D$400,'Building Detail'!$B649,'Unit Detail'!$Z$8:$Z$400,2)</f>
        <v>0</v>
      </c>
      <c r="R649" s="185">
        <f>SUMIF('Unit Detail'!$D$8:$D$400,$B649,'Unit Detail'!$H$8:$H$400)</f>
        <v>0</v>
      </c>
      <c r="S649" s="184">
        <f t="shared" si="58"/>
        <v>0</v>
      </c>
      <c r="T649" s="159" t="str">
        <f t="shared" si="57"/>
        <v/>
      </c>
      <c r="U649" s="162">
        <f>COUNTIFS('Unit Detail'!$Z$8:$Z$400,"1",'Unit Detail'!$D$8:$D$400,'Building Detail'!$B649)</f>
        <v>0</v>
      </c>
      <c r="V649" s="163">
        <f>COUNTIFS('Unit Detail'!$Z$8:$Z$400,"3",'Unit Detail'!$D$8:$D$400,'Building Detail'!$B649)</f>
        <v>0</v>
      </c>
      <c r="W649" s="163">
        <f>COUNTIFS('Unit Detail'!$Z$8:$Z$400,"2",'Unit Detail'!$D$8:$D$400,'Building Detail'!$B649)</f>
        <v>0</v>
      </c>
      <c r="X649" s="176">
        <f t="shared" si="59"/>
        <v>0</v>
      </c>
      <c r="Y649" s="159" t="str">
        <f t="shared" si="56"/>
        <v/>
      </c>
      <c r="Z649" s="338" t="str">
        <f t="shared" si="55"/>
        <v/>
      </c>
      <c r="AB649"/>
      <c r="AC649" s="14"/>
    </row>
    <row r="650" spans="2:29" x14ac:dyDescent="0.25">
      <c r="B650" s="334"/>
      <c r="C650" s="396"/>
      <c r="D650" s="396"/>
      <c r="E650" s="396"/>
      <c r="F650" s="396"/>
      <c r="G650" s="396"/>
      <c r="H650" s="227"/>
      <c r="I650" s="227"/>
      <c r="J650" s="227"/>
      <c r="K650" s="227"/>
      <c r="L650" s="227"/>
      <c r="M650" s="228"/>
      <c r="N650" s="229"/>
      <c r="O650" s="157">
        <f>SUMIFS('Unit Detail'!$H$8:$H$400,'Unit Detail'!$D$8:$D$400,'Building Detail'!$B650,'Unit Detail'!$Z$8:$Z$400,1)</f>
        <v>0</v>
      </c>
      <c r="P650" s="125">
        <f>SUMIFS('Unit Detail'!$H$8:$H$400,'Unit Detail'!$D$8:$D$400,'Building Detail'!$B650,'Unit Detail'!$Z$8:$Z$400,3)</f>
        <v>0</v>
      </c>
      <c r="Q650" s="180">
        <f>SUMIFS('Unit Detail'!$H$8:$H$400,'Unit Detail'!$D$8:$D$400,'Building Detail'!$B650,'Unit Detail'!$Z$8:$Z$400,2)</f>
        <v>0</v>
      </c>
      <c r="R650" s="185">
        <f>SUMIF('Unit Detail'!$D$8:$D$400,$B650,'Unit Detail'!$H$8:$H$400)</f>
        <v>0</v>
      </c>
      <c r="S650" s="184">
        <f t="shared" si="58"/>
        <v>0</v>
      </c>
      <c r="T650" s="159" t="str">
        <f t="shared" si="57"/>
        <v/>
      </c>
      <c r="U650" s="162">
        <f>COUNTIFS('Unit Detail'!$Z$8:$Z$400,"1",'Unit Detail'!$D$8:$D$400,'Building Detail'!$B650)</f>
        <v>0</v>
      </c>
      <c r="V650" s="163">
        <f>COUNTIFS('Unit Detail'!$Z$8:$Z$400,"3",'Unit Detail'!$D$8:$D$400,'Building Detail'!$B650)</f>
        <v>0</v>
      </c>
      <c r="W650" s="163">
        <f>COUNTIFS('Unit Detail'!$Z$8:$Z$400,"2",'Unit Detail'!$D$8:$D$400,'Building Detail'!$B650)</f>
        <v>0</v>
      </c>
      <c r="X650" s="176">
        <f t="shared" si="59"/>
        <v>0</v>
      </c>
      <c r="Y650" s="159" t="str">
        <f t="shared" si="56"/>
        <v/>
      </c>
      <c r="Z650" s="338" t="str">
        <f t="shared" si="55"/>
        <v/>
      </c>
      <c r="AB650"/>
      <c r="AC650" s="14"/>
    </row>
    <row r="651" spans="2:29" x14ac:dyDescent="0.25">
      <c r="B651" s="334"/>
      <c r="C651" s="396"/>
      <c r="D651" s="396"/>
      <c r="E651" s="396"/>
      <c r="F651" s="396"/>
      <c r="G651" s="396"/>
      <c r="H651" s="227"/>
      <c r="I651" s="227"/>
      <c r="J651" s="227"/>
      <c r="K651" s="227"/>
      <c r="L651" s="227"/>
      <c r="M651" s="228"/>
      <c r="N651" s="229"/>
      <c r="O651" s="157">
        <f>SUMIFS('Unit Detail'!$H$8:$H$400,'Unit Detail'!$D$8:$D$400,'Building Detail'!$B651,'Unit Detail'!$Z$8:$Z$400,1)</f>
        <v>0</v>
      </c>
      <c r="P651" s="125">
        <f>SUMIFS('Unit Detail'!$H$8:$H$400,'Unit Detail'!$D$8:$D$400,'Building Detail'!$B651,'Unit Detail'!$Z$8:$Z$400,3)</f>
        <v>0</v>
      </c>
      <c r="Q651" s="180">
        <f>SUMIFS('Unit Detail'!$H$8:$H$400,'Unit Detail'!$D$8:$D$400,'Building Detail'!$B651,'Unit Detail'!$Z$8:$Z$400,2)</f>
        <v>0</v>
      </c>
      <c r="R651" s="185">
        <f>SUMIF('Unit Detail'!$D$8:$D$400,$B651,'Unit Detail'!$H$8:$H$400)</f>
        <v>0</v>
      </c>
      <c r="S651" s="184">
        <f t="shared" si="58"/>
        <v>0</v>
      </c>
      <c r="T651" s="159" t="str">
        <f t="shared" si="57"/>
        <v/>
      </c>
      <c r="U651" s="162">
        <f>COUNTIFS('Unit Detail'!$Z$8:$Z$400,"1",'Unit Detail'!$D$8:$D$400,'Building Detail'!$B651)</f>
        <v>0</v>
      </c>
      <c r="V651" s="163">
        <f>COUNTIFS('Unit Detail'!$Z$8:$Z$400,"3",'Unit Detail'!$D$8:$D$400,'Building Detail'!$B651)</f>
        <v>0</v>
      </c>
      <c r="W651" s="163">
        <f>COUNTIFS('Unit Detail'!$Z$8:$Z$400,"2",'Unit Detail'!$D$8:$D$400,'Building Detail'!$B651)</f>
        <v>0</v>
      </c>
      <c r="X651" s="176">
        <f t="shared" si="59"/>
        <v>0</v>
      </c>
      <c r="Y651" s="159" t="str">
        <f t="shared" si="56"/>
        <v/>
      </c>
      <c r="Z651" s="338" t="str">
        <f t="shared" si="55"/>
        <v/>
      </c>
      <c r="AB651"/>
      <c r="AC651" s="14"/>
    </row>
    <row r="652" spans="2:29" x14ac:dyDescent="0.25">
      <c r="B652" s="334"/>
      <c r="C652" s="396"/>
      <c r="D652" s="396"/>
      <c r="E652" s="396"/>
      <c r="F652" s="396"/>
      <c r="G652" s="396"/>
      <c r="H652" s="227"/>
      <c r="I652" s="227"/>
      <c r="J652" s="227"/>
      <c r="K652" s="227"/>
      <c r="L652" s="227"/>
      <c r="M652" s="228"/>
      <c r="N652" s="229"/>
      <c r="O652" s="157">
        <f>SUMIFS('Unit Detail'!$H$8:$H$400,'Unit Detail'!$D$8:$D$400,'Building Detail'!$B652,'Unit Detail'!$Z$8:$Z$400,1)</f>
        <v>0</v>
      </c>
      <c r="P652" s="125">
        <f>SUMIFS('Unit Detail'!$H$8:$H$400,'Unit Detail'!$D$8:$D$400,'Building Detail'!$B652,'Unit Detail'!$Z$8:$Z$400,3)</f>
        <v>0</v>
      </c>
      <c r="Q652" s="180">
        <f>SUMIFS('Unit Detail'!$H$8:$H$400,'Unit Detail'!$D$8:$D$400,'Building Detail'!$B652,'Unit Detail'!$Z$8:$Z$400,2)</f>
        <v>0</v>
      </c>
      <c r="R652" s="185">
        <f>SUMIF('Unit Detail'!$D$8:$D$400,$B652,'Unit Detail'!$H$8:$H$400)</f>
        <v>0</v>
      </c>
      <c r="S652" s="184">
        <f t="shared" si="58"/>
        <v>0</v>
      </c>
      <c r="T652" s="159" t="str">
        <f t="shared" si="57"/>
        <v/>
      </c>
      <c r="U652" s="162">
        <f>COUNTIFS('Unit Detail'!$Z$8:$Z$400,"1",'Unit Detail'!$D$8:$D$400,'Building Detail'!$B652)</f>
        <v>0</v>
      </c>
      <c r="V652" s="163">
        <f>COUNTIFS('Unit Detail'!$Z$8:$Z$400,"3",'Unit Detail'!$D$8:$D$400,'Building Detail'!$B652)</f>
        <v>0</v>
      </c>
      <c r="W652" s="163">
        <f>COUNTIFS('Unit Detail'!$Z$8:$Z$400,"2",'Unit Detail'!$D$8:$D$400,'Building Detail'!$B652)</f>
        <v>0</v>
      </c>
      <c r="X652" s="176">
        <f t="shared" si="59"/>
        <v>0</v>
      </c>
      <c r="Y652" s="159" t="str">
        <f t="shared" si="56"/>
        <v/>
      </c>
      <c r="Z652" s="338" t="str">
        <f t="shared" si="55"/>
        <v/>
      </c>
      <c r="AB652"/>
      <c r="AC652" s="14"/>
    </row>
    <row r="653" spans="2:29" x14ac:dyDescent="0.25">
      <c r="B653" s="334"/>
      <c r="C653" s="396"/>
      <c r="D653" s="396"/>
      <c r="E653" s="396"/>
      <c r="F653" s="396"/>
      <c r="G653" s="396"/>
      <c r="H653" s="227"/>
      <c r="I653" s="227"/>
      <c r="J653" s="227"/>
      <c r="K653" s="227"/>
      <c r="L653" s="227"/>
      <c r="M653" s="228"/>
      <c r="N653" s="229"/>
      <c r="O653" s="157">
        <f>SUMIFS('Unit Detail'!$H$8:$H$400,'Unit Detail'!$D$8:$D$400,'Building Detail'!$B653,'Unit Detail'!$Z$8:$Z$400,1)</f>
        <v>0</v>
      </c>
      <c r="P653" s="125">
        <f>SUMIFS('Unit Detail'!$H$8:$H$400,'Unit Detail'!$D$8:$D$400,'Building Detail'!$B653,'Unit Detail'!$Z$8:$Z$400,3)</f>
        <v>0</v>
      </c>
      <c r="Q653" s="180">
        <f>SUMIFS('Unit Detail'!$H$8:$H$400,'Unit Detail'!$D$8:$D$400,'Building Detail'!$B653,'Unit Detail'!$Z$8:$Z$400,2)</f>
        <v>0</v>
      </c>
      <c r="R653" s="185">
        <f>SUMIF('Unit Detail'!$D$8:$D$400,$B653,'Unit Detail'!$H$8:$H$400)</f>
        <v>0</v>
      </c>
      <c r="S653" s="184">
        <f t="shared" si="58"/>
        <v>0</v>
      </c>
      <c r="T653" s="159" t="str">
        <f t="shared" si="57"/>
        <v/>
      </c>
      <c r="U653" s="162">
        <f>COUNTIFS('Unit Detail'!$Z$8:$Z$400,"1",'Unit Detail'!$D$8:$D$400,'Building Detail'!$B653)</f>
        <v>0</v>
      </c>
      <c r="V653" s="163">
        <f>COUNTIFS('Unit Detail'!$Z$8:$Z$400,"3",'Unit Detail'!$D$8:$D$400,'Building Detail'!$B653)</f>
        <v>0</v>
      </c>
      <c r="W653" s="163">
        <f>COUNTIFS('Unit Detail'!$Z$8:$Z$400,"2",'Unit Detail'!$D$8:$D$400,'Building Detail'!$B653)</f>
        <v>0</v>
      </c>
      <c r="X653" s="176">
        <f t="shared" si="59"/>
        <v>0</v>
      </c>
      <c r="Y653" s="159" t="str">
        <f t="shared" si="56"/>
        <v/>
      </c>
      <c r="Z653" s="338" t="str">
        <f t="shared" si="55"/>
        <v/>
      </c>
      <c r="AB653"/>
      <c r="AC653" s="14"/>
    </row>
    <row r="654" spans="2:29" x14ac:dyDescent="0.25">
      <c r="B654" s="334"/>
      <c r="C654" s="396"/>
      <c r="D654" s="396"/>
      <c r="E654" s="396"/>
      <c r="F654" s="396"/>
      <c r="G654" s="396"/>
      <c r="H654" s="227"/>
      <c r="I654" s="227"/>
      <c r="J654" s="227"/>
      <c r="K654" s="227"/>
      <c r="L654" s="227"/>
      <c r="M654" s="228"/>
      <c r="N654" s="229"/>
      <c r="O654" s="157">
        <f>SUMIFS('Unit Detail'!$H$8:$H$400,'Unit Detail'!$D$8:$D$400,'Building Detail'!$B654,'Unit Detail'!$Z$8:$Z$400,1)</f>
        <v>0</v>
      </c>
      <c r="P654" s="125">
        <f>SUMIFS('Unit Detail'!$H$8:$H$400,'Unit Detail'!$D$8:$D$400,'Building Detail'!$B654,'Unit Detail'!$Z$8:$Z$400,3)</f>
        <v>0</v>
      </c>
      <c r="Q654" s="180">
        <f>SUMIFS('Unit Detail'!$H$8:$H$400,'Unit Detail'!$D$8:$D$400,'Building Detail'!$B654,'Unit Detail'!$Z$8:$Z$400,2)</f>
        <v>0</v>
      </c>
      <c r="R654" s="185">
        <f>SUMIF('Unit Detail'!$D$8:$D$400,$B654,'Unit Detail'!$H$8:$H$400)</f>
        <v>0</v>
      </c>
      <c r="S654" s="184">
        <f t="shared" si="58"/>
        <v>0</v>
      </c>
      <c r="T654" s="159" t="str">
        <f t="shared" si="57"/>
        <v/>
      </c>
      <c r="U654" s="162">
        <f>COUNTIFS('Unit Detail'!$Z$8:$Z$400,"1",'Unit Detail'!$D$8:$D$400,'Building Detail'!$B654)</f>
        <v>0</v>
      </c>
      <c r="V654" s="163">
        <f>COUNTIFS('Unit Detail'!$Z$8:$Z$400,"3",'Unit Detail'!$D$8:$D$400,'Building Detail'!$B654)</f>
        <v>0</v>
      </c>
      <c r="W654" s="163">
        <f>COUNTIFS('Unit Detail'!$Z$8:$Z$400,"2",'Unit Detail'!$D$8:$D$400,'Building Detail'!$B654)</f>
        <v>0</v>
      </c>
      <c r="X654" s="176">
        <f t="shared" si="59"/>
        <v>0</v>
      </c>
      <c r="Y654" s="159" t="str">
        <f t="shared" si="56"/>
        <v/>
      </c>
      <c r="Z654" s="338" t="str">
        <f t="shared" si="55"/>
        <v/>
      </c>
      <c r="AB654"/>
      <c r="AC654" s="14"/>
    </row>
    <row r="655" spans="2:29" x14ac:dyDescent="0.25">
      <c r="B655" s="334"/>
      <c r="C655" s="396"/>
      <c r="D655" s="396"/>
      <c r="E655" s="396"/>
      <c r="F655" s="396"/>
      <c r="G655" s="396"/>
      <c r="H655" s="227"/>
      <c r="I655" s="227"/>
      <c r="J655" s="227"/>
      <c r="K655" s="227"/>
      <c r="L655" s="227"/>
      <c r="M655" s="228"/>
      <c r="N655" s="229"/>
      <c r="O655" s="157">
        <f>SUMIFS('Unit Detail'!$H$8:$H$400,'Unit Detail'!$D$8:$D$400,'Building Detail'!$B655,'Unit Detail'!$Z$8:$Z$400,1)</f>
        <v>0</v>
      </c>
      <c r="P655" s="125">
        <f>SUMIFS('Unit Detail'!$H$8:$H$400,'Unit Detail'!$D$8:$D$400,'Building Detail'!$B655,'Unit Detail'!$Z$8:$Z$400,3)</f>
        <v>0</v>
      </c>
      <c r="Q655" s="180">
        <f>SUMIFS('Unit Detail'!$H$8:$H$400,'Unit Detail'!$D$8:$D$400,'Building Detail'!$B655,'Unit Detail'!$Z$8:$Z$400,2)</f>
        <v>0</v>
      </c>
      <c r="R655" s="185">
        <f>SUMIF('Unit Detail'!$D$8:$D$400,$B655,'Unit Detail'!$H$8:$H$400)</f>
        <v>0</v>
      </c>
      <c r="S655" s="184">
        <f t="shared" si="58"/>
        <v>0</v>
      </c>
      <c r="T655" s="159" t="str">
        <f t="shared" si="57"/>
        <v/>
      </c>
      <c r="U655" s="162">
        <f>COUNTIFS('Unit Detail'!$Z$8:$Z$400,"1",'Unit Detail'!$D$8:$D$400,'Building Detail'!$B655)</f>
        <v>0</v>
      </c>
      <c r="V655" s="163">
        <f>COUNTIFS('Unit Detail'!$Z$8:$Z$400,"3",'Unit Detail'!$D$8:$D$400,'Building Detail'!$B655)</f>
        <v>0</v>
      </c>
      <c r="W655" s="163">
        <f>COUNTIFS('Unit Detail'!$Z$8:$Z$400,"2",'Unit Detail'!$D$8:$D$400,'Building Detail'!$B655)</f>
        <v>0</v>
      </c>
      <c r="X655" s="176">
        <f t="shared" si="59"/>
        <v>0</v>
      </c>
      <c r="Y655" s="159" t="str">
        <f t="shared" si="56"/>
        <v/>
      </c>
      <c r="Z655" s="338" t="str">
        <f t="shared" si="55"/>
        <v/>
      </c>
      <c r="AB655"/>
      <c r="AC655" s="14"/>
    </row>
    <row r="656" spans="2:29" x14ac:dyDescent="0.25">
      <c r="B656" s="334"/>
      <c r="C656" s="396"/>
      <c r="D656" s="396"/>
      <c r="E656" s="396"/>
      <c r="F656" s="396"/>
      <c r="G656" s="396"/>
      <c r="H656" s="227"/>
      <c r="I656" s="227"/>
      <c r="J656" s="227"/>
      <c r="K656" s="227"/>
      <c r="L656" s="227"/>
      <c r="M656" s="230"/>
      <c r="N656" s="231"/>
      <c r="O656" s="157">
        <f>SUMIFS('Unit Detail'!$H$8:$H$400,'Unit Detail'!$D$8:$D$400,'Building Detail'!$B656,'Unit Detail'!$Z$8:$Z$400,1)</f>
        <v>0</v>
      </c>
      <c r="P656" s="125">
        <f>SUMIFS('Unit Detail'!$H$8:$H$400,'Unit Detail'!$D$8:$D$400,'Building Detail'!$B656,'Unit Detail'!$Z$8:$Z$400,3)</f>
        <v>0</v>
      </c>
      <c r="Q656" s="180">
        <f>SUMIFS('Unit Detail'!$H$8:$H$400,'Unit Detail'!$D$8:$D$400,'Building Detail'!$B656,'Unit Detail'!$Z$8:$Z$400,2)</f>
        <v>0</v>
      </c>
      <c r="R656" s="185">
        <f>SUMIF('Unit Detail'!$D$8:$D$400,$B656,'Unit Detail'!$H$8:$H$400)</f>
        <v>0</v>
      </c>
      <c r="S656" s="184">
        <f t="shared" si="58"/>
        <v>0</v>
      </c>
      <c r="T656" s="159" t="str">
        <f t="shared" si="57"/>
        <v/>
      </c>
      <c r="U656" s="162">
        <f>COUNTIFS('Unit Detail'!$Z$8:$Z$400,"1",'Unit Detail'!$D$8:$D$400,'Building Detail'!$B656)</f>
        <v>0</v>
      </c>
      <c r="V656" s="163">
        <f>COUNTIFS('Unit Detail'!$Z$8:$Z$400,"3",'Unit Detail'!$D$8:$D$400,'Building Detail'!$B656)</f>
        <v>0</v>
      </c>
      <c r="W656" s="163">
        <f>COUNTIFS('Unit Detail'!$Z$8:$Z$400,"2",'Unit Detail'!$D$8:$D$400,'Building Detail'!$B656)</f>
        <v>0</v>
      </c>
      <c r="X656" s="176">
        <f t="shared" si="59"/>
        <v>0</v>
      </c>
      <c r="Y656" s="159" t="str">
        <f t="shared" si="56"/>
        <v/>
      </c>
      <c r="Z656" s="338" t="str">
        <f t="shared" si="55"/>
        <v/>
      </c>
      <c r="AB656"/>
      <c r="AC656" s="14"/>
    </row>
    <row r="657" spans="2:29" x14ac:dyDescent="0.25">
      <c r="B657" s="334"/>
      <c r="C657" s="396"/>
      <c r="D657" s="396"/>
      <c r="E657" s="396"/>
      <c r="F657" s="396"/>
      <c r="G657" s="396"/>
      <c r="H657" s="227"/>
      <c r="I657" s="227"/>
      <c r="J657" s="227"/>
      <c r="K657" s="227"/>
      <c r="L657" s="227"/>
      <c r="M657" s="230"/>
      <c r="N657" s="231"/>
      <c r="O657" s="157">
        <f>SUMIFS('Unit Detail'!$H$8:$H$400,'Unit Detail'!$D$8:$D$400,'Building Detail'!$B657,'Unit Detail'!$Z$8:$Z$400,1)</f>
        <v>0</v>
      </c>
      <c r="P657" s="125">
        <f>SUMIFS('Unit Detail'!$H$8:$H$400,'Unit Detail'!$D$8:$D$400,'Building Detail'!$B657,'Unit Detail'!$Z$8:$Z$400,3)</f>
        <v>0</v>
      </c>
      <c r="Q657" s="180">
        <f>SUMIFS('Unit Detail'!$H$8:$H$400,'Unit Detail'!$D$8:$D$400,'Building Detail'!$B657,'Unit Detail'!$Z$8:$Z$400,2)</f>
        <v>0</v>
      </c>
      <c r="R657" s="185">
        <f>SUMIF('Unit Detail'!$D$8:$D$400,$B657,'Unit Detail'!$H$8:$H$400)</f>
        <v>0</v>
      </c>
      <c r="S657" s="184">
        <f t="shared" si="58"/>
        <v>0</v>
      </c>
      <c r="T657" s="159" t="str">
        <f t="shared" si="57"/>
        <v/>
      </c>
      <c r="U657" s="162">
        <f>COUNTIFS('Unit Detail'!$Z$8:$Z$400,"1",'Unit Detail'!$D$8:$D$400,'Building Detail'!$B657)</f>
        <v>0</v>
      </c>
      <c r="V657" s="163">
        <f>COUNTIFS('Unit Detail'!$Z$8:$Z$400,"3",'Unit Detail'!$D$8:$D$400,'Building Detail'!$B657)</f>
        <v>0</v>
      </c>
      <c r="W657" s="163">
        <f>COUNTIFS('Unit Detail'!$Z$8:$Z$400,"2",'Unit Detail'!$D$8:$D$400,'Building Detail'!$B657)</f>
        <v>0</v>
      </c>
      <c r="X657" s="176">
        <f t="shared" si="59"/>
        <v>0</v>
      </c>
      <c r="Y657" s="159" t="str">
        <f t="shared" si="56"/>
        <v/>
      </c>
      <c r="Z657" s="338" t="str">
        <f t="shared" si="55"/>
        <v/>
      </c>
      <c r="AB657"/>
      <c r="AC657" s="14"/>
    </row>
    <row r="658" spans="2:29" x14ac:dyDescent="0.25">
      <c r="B658" s="334"/>
      <c r="C658" s="396"/>
      <c r="D658" s="396"/>
      <c r="E658" s="396"/>
      <c r="F658" s="396"/>
      <c r="G658" s="396"/>
      <c r="H658" s="227"/>
      <c r="I658" s="227"/>
      <c r="J658" s="227"/>
      <c r="K658" s="227"/>
      <c r="L658" s="227"/>
      <c r="M658" s="230"/>
      <c r="N658" s="231"/>
      <c r="O658" s="157">
        <f>SUMIFS('Unit Detail'!$H$8:$H$400,'Unit Detail'!$D$8:$D$400,'Building Detail'!$B658,'Unit Detail'!$Z$8:$Z$400,1)</f>
        <v>0</v>
      </c>
      <c r="P658" s="125">
        <f>SUMIFS('Unit Detail'!$H$8:$H$400,'Unit Detail'!$D$8:$D$400,'Building Detail'!$B658,'Unit Detail'!$Z$8:$Z$400,3)</f>
        <v>0</v>
      </c>
      <c r="Q658" s="180">
        <f>SUMIFS('Unit Detail'!$H$8:$H$400,'Unit Detail'!$D$8:$D$400,'Building Detail'!$B658,'Unit Detail'!$Z$8:$Z$400,2)</f>
        <v>0</v>
      </c>
      <c r="R658" s="185">
        <f>SUMIF('Unit Detail'!$D$8:$D$400,$B658,'Unit Detail'!$H$8:$H$400)</f>
        <v>0</v>
      </c>
      <c r="S658" s="184">
        <f t="shared" si="58"/>
        <v>0</v>
      </c>
      <c r="T658" s="159" t="str">
        <f t="shared" si="57"/>
        <v/>
      </c>
      <c r="U658" s="162">
        <f>COUNTIFS('Unit Detail'!$Z$8:$Z$400,"1",'Unit Detail'!$D$8:$D$400,'Building Detail'!$B658)</f>
        <v>0</v>
      </c>
      <c r="V658" s="163">
        <f>COUNTIFS('Unit Detail'!$Z$8:$Z$400,"3",'Unit Detail'!$D$8:$D$400,'Building Detail'!$B658)</f>
        <v>0</v>
      </c>
      <c r="W658" s="163">
        <f>COUNTIFS('Unit Detail'!$Z$8:$Z$400,"2",'Unit Detail'!$D$8:$D$400,'Building Detail'!$B658)</f>
        <v>0</v>
      </c>
      <c r="X658" s="176">
        <f t="shared" si="59"/>
        <v>0</v>
      </c>
      <c r="Y658" s="159" t="str">
        <f t="shared" si="56"/>
        <v/>
      </c>
      <c r="Z658" s="338" t="str">
        <f t="shared" ref="Z658:Z721" si="60">IF(Y658&lt;T658,Y658,T658)</f>
        <v/>
      </c>
      <c r="AB658"/>
      <c r="AC658" s="14"/>
    </row>
    <row r="659" spans="2:29" x14ac:dyDescent="0.25">
      <c r="B659" s="334"/>
      <c r="C659" s="396"/>
      <c r="D659" s="396"/>
      <c r="E659" s="396"/>
      <c r="F659" s="396"/>
      <c r="G659" s="396"/>
      <c r="H659" s="227"/>
      <c r="I659" s="227"/>
      <c r="J659" s="227"/>
      <c r="K659" s="227"/>
      <c r="L659" s="227"/>
      <c r="M659" s="230"/>
      <c r="N659" s="231"/>
      <c r="O659" s="157">
        <f>SUMIFS('Unit Detail'!$H$8:$H$400,'Unit Detail'!$D$8:$D$400,'Building Detail'!$B659,'Unit Detail'!$Z$8:$Z$400,1)</f>
        <v>0</v>
      </c>
      <c r="P659" s="125">
        <f>SUMIFS('Unit Detail'!$H$8:$H$400,'Unit Detail'!$D$8:$D$400,'Building Detail'!$B659,'Unit Detail'!$Z$8:$Z$400,3)</f>
        <v>0</v>
      </c>
      <c r="Q659" s="180">
        <f>SUMIFS('Unit Detail'!$H$8:$H$400,'Unit Detail'!$D$8:$D$400,'Building Detail'!$B659,'Unit Detail'!$Z$8:$Z$400,2)</f>
        <v>0</v>
      </c>
      <c r="R659" s="185">
        <f>SUMIF('Unit Detail'!$D$8:$D$400,$B659,'Unit Detail'!$H$8:$H$400)</f>
        <v>0</v>
      </c>
      <c r="S659" s="184">
        <f t="shared" si="58"/>
        <v>0</v>
      </c>
      <c r="T659" s="159" t="str">
        <f t="shared" si="57"/>
        <v/>
      </c>
      <c r="U659" s="162">
        <f>COUNTIFS('Unit Detail'!$Z$8:$Z$400,"1",'Unit Detail'!$D$8:$D$400,'Building Detail'!$B659)</f>
        <v>0</v>
      </c>
      <c r="V659" s="163">
        <f>COUNTIFS('Unit Detail'!$Z$8:$Z$400,"3",'Unit Detail'!$D$8:$D$400,'Building Detail'!$B659)</f>
        <v>0</v>
      </c>
      <c r="W659" s="163">
        <f>COUNTIFS('Unit Detail'!$Z$8:$Z$400,"2",'Unit Detail'!$D$8:$D$400,'Building Detail'!$B659)</f>
        <v>0</v>
      </c>
      <c r="X659" s="176">
        <f t="shared" si="59"/>
        <v>0</v>
      </c>
      <c r="Y659" s="159" t="str">
        <f t="shared" ref="Y659:Y722" si="61">IF(B659="","",IF($P$15=0,1,U659/X659))</f>
        <v/>
      </c>
      <c r="Z659" s="338" t="str">
        <f t="shared" si="60"/>
        <v/>
      </c>
      <c r="AB659"/>
      <c r="AC659" s="14"/>
    </row>
    <row r="660" spans="2:29" x14ac:dyDescent="0.25">
      <c r="B660" s="334"/>
      <c r="C660" s="396"/>
      <c r="D660" s="396"/>
      <c r="E660" s="396"/>
      <c r="F660" s="396"/>
      <c r="G660" s="396"/>
      <c r="H660" s="227"/>
      <c r="I660" s="227"/>
      <c r="J660" s="227"/>
      <c r="K660" s="227"/>
      <c r="L660" s="227"/>
      <c r="M660" s="230"/>
      <c r="N660" s="231"/>
      <c r="O660" s="157">
        <f>SUMIFS('Unit Detail'!$H$8:$H$400,'Unit Detail'!$D$8:$D$400,'Building Detail'!$B660,'Unit Detail'!$Z$8:$Z$400,1)</f>
        <v>0</v>
      </c>
      <c r="P660" s="125">
        <f>SUMIFS('Unit Detail'!$H$8:$H$400,'Unit Detail'!$D$8:$D$400,'Building Detail'!$B660,'Unit Detail'!$Z$8:$Z$400,3)</f>
        <v>0</v>
      </c>
      <c r="Q660" s="180">
        <f>SUMIFS('Unit Detail'!$H$8:$H$400,'Unit Detail'!$D$8:$D$400,'Building Detail'!$B660,'Unit Detail'!$Z$8:$Z$400,2)</f>
        <v>0</v>
      </c>
      <c r="R660" s="185">
        <f>SUMIF('Unit Detail'!$D$8:$D$400,$B660,'Unit Detail'!$H$8:$H$400)</f>
        <v>0</v>
      </c>
      <c r="S660" s="184">
        <f t="shared" si="58"/>
        <v>0</v>
      </c>
      <c r="T660" s="159" t="str">
        <f t="shared" si="57"/>
        <v/>
      </c>
      <c r="U660" s="162">
        <f>COUNTIFS('Unit Detail'!$Z$8:$Z$400,"1",'Unit Detail'!$D$8:$D$400,'Building Detail'!$B660)</f>
        <v>0</v>
      </c>
      <c r="V660" s="163">
        <f>COUNTIFS('Unit Detail'!$Z$8:$Z$400,"3",'Unit Detail'!$D$8:$D$400,'Building Detail'!$B660)</f>
        <v>0</v>
      </c>
      <c r="W660" s="163">
        <f>COUNTIFS('Unit Detail'!$Z$8:$Z$400,"2",'Unit Detail'!$D$8:$D$400,'Building Detail'!$B660)</f>
        <v>0</v>
      </c>
      <c r="X660" s="176">
        <f t="shared" si="59"/>
        <v>0</v>
      </c>
      <c r="Y660" s="159" t="str">
        <f t="shared" si="61"/>
        <v/>
      </c>
      <c r="Z660" s="338" t="str">
        <f t="shared" si="60"/>
        <v/>
      </c>
      <c r="AB660"/>
      <c r="AC660" s="14"/>
    </row>
    <row r="661" spans="2:29" x14ac:dyDescent="0.25">
      <c r="B661" s="334"/>
      <c r="C661" s="396"/>
      <c r="D661" s="396"/>
      <c r="E661" s="396"/>
      <c r="F661" s="396"/>
      <c r="G661" s="396"/>
      <c r="H661" s="227"/>
      <c r="I661" s="227"/>
      <c r="J661" s="227"/>
      <c r="K661" s="227"/>
      <c r="L661" s="227"/>
      <c r="M661" s="230"/>
      <c r="N661" s="231"/>
      <c r="O661" s="157">
        <f>SUMIFS('Unit Detail'!$H$8:$H$400,'Unit Detail'!$D$8:$D$400,'Building Detail'!$B661,'Unit Detail'!$Z$8:$Z$400,1)</f>
        <v>0</v>
      </c>
      <c r="P661" s="125">
        <f>SUMIFS('Unit Detail'!$H$8:$H$400,'Unit Detail'!$D$8:$D$400,'Building Detail'!$B661,'Unit Detail'!$Z$8:$Z$400,3)</f>
        <v>0</v>
      </c>
      <c r="Q661" s="180">
        <f>SUMIFS('Unit Detail'!$H$8:$H$400,'Unit Detail'!$D$8:$D$400,'Building Detail'!$B661,'Unit Detail'!$Z$8:$Z$400,2)</f>
        <v>0</v>
      </c>
      <c r="R661" s="185">
        <f>SUMIF('Unit Detail'!$D$8:$D$400,$B661,'Unit Detail'!$H$8:$H$400)</f>
        <v>0</v>
      </c>
      <c r="S661" s="184">
        <f t="shared" si="58"/>
        <v>0</v>
      </c>
      <c r="T661" s="159" t="str">
        <f t="shared" ref="T661:T724" si="62">IF(B661="","",IF($P$15=0,1,O661/R661))</f>
        <v/>
      </c>
      <c r="U661" s="162">
        <f>COUNTIFS('Unit Detail'!$Z$8:$Z$400,"1",'Unit Detail'!$D$8:$D$400,'Building Detail'!$B661)</f>
        <v>0</v>
      </c>
      <c r="V661" s="163">
        <f>COUNTIFS('Unit Detail'!$Z$8:$Z$400,"3",'Unit Detail'!$D$8:$D$400,'Building Detail'!$B661)</f>
        <v>0</v>
      </c>
      <c r="W661" s="163">
        <f>COUNTIFS('Unit Detail'!$Z$8:$Z$400,"2",'Unit Detail'!$D$8:$D$400,'Building Detail'!$B661)</f>
        <v>0</v>
      </c>
      <c r="X661" s="176">
        <f t="shared" si="59"/>
        <v>0</v>
      </c>
      <c r="Y661" s="159" t="str">
        <f t="shared" si="61"/>
        <v/>
      </c>
      <c r="Z661" s="338" t="str">
        <f t="shared" si="60"/>
        <v/>
      </c>
      <c r="AB661"/>
      <c r="AC661" s="14"/>
    </row>
    <row r="662" spans="2:29" x14ac:dyDescent="0.25">
      <c r="B662" s="334"/>
      <c r="C662" s="396"/>
      <c r="D662" s="396"/>
      <c r="E662" s="396"/>
      <c r="F662" s="396"/>
      <c r="G662" s="396"/>
      <c r="H662" s="227"/>
      <c r="I662" s="227"/>
      <c r="J662" s="227"/>
      <c r="K662" s="227"/>
      <c r="L662" s="227"/>
      <c r="M662" s="230"/>
      <c r="N662" s="231"/>
      <c r="O662" s="157">
        <f>SUMIFS('Unit Detail'!$H$8:$H$400,'Unit Detail'!$D$8:$D$400,'Building Detail'!$B662,'Unit Detail'!$Z$8:$Z$400,1)</f>
        <v>0</v>
      </c>
      <c r="P662" s="125">
        <f>SUMIFS('Unit Detail'!$H$8:$H$400,'Unit Detail'!$D$8:$D$400,'Building Detail'!$B662,'Unit Detail'!$Z$8:$Z$400,3)</f>
        <v>0</v>
      </c>
      <c r="Q662" s="180">
        <f>SUMIFS('Unit Detail'!$H$8:$H$400,'Unit Detail'!$D$8:$D$400,'Building Detail'!$B662,'Unit Detail'!$Z$8:$Z$400,2)</f>
        <v>0</v>
      </c>
      <c r="R662" s="185">
        <f>SUMIF('Unit Detail'!$D$8:$D$400,$B662,'Unit Detail'!$H$8:$H$400)</f>
        <v>0</v>
      </c>
      <c r="S662" s="184">
        <f t="shared" si="58"/>
        <v>0</v>
      </c>
      <c r="T662" s="159" t="str">
        <f t="shared" si="62"/>
        <v/>
      </c>
      <c r="U662" s="162">
        <f>COUNTIFS('Unit Detail'!$Z$8:$Z$400,"1",'Unit Detail'!$D$8:$D$400,'Building Detail'!$B662)</f>
        <v>0</v>
      </c>
      <c r="V662" s="163">
        <f>COUNTIFS('Unit Detail'!$Z$8:$Z$400,"3",'Unit Detail'!$D$8:$D$400,'Building Detail'!$B662)</f>
        <v>0</v>
      </c>
      <c r="W662" s="163">
        <f>COUNTIFS('Unit Detail'!$Z$8:$Z$400,"2",'Unit Detail'!$D$8:$D$400,'Building Detail'!$B662)</f>
        <v>0</v>
      </c>
      <c r="X662" s="176">
        <f t="shared" si="59"/>
        <v>0</v>
      </c>
      <c r="Y662" s="159" t="str">
        <f t="shared" si="61"/>
        <v/>
      </c>
      <c r="Z662" s="338" t="str">
        <f t="shared" si="60"/>
        <v/>
      </c>
      <c r="AB662"/>
      <c r="AC662" s="14"/>
    </row>
    <row r="663" spans="2:29" x14ac:dyDescent="0.25">
      <c r="B663" s="334"/>
      <c r="C663" s="396"/>
      <c r="D663" s="396"/>
      <c r="E663" s="396"/>
      <c r="F663" s="396"/>
      <c r="G663" s="396"/>
      <c r="H663" s="227"/>
      <c r="I663" s="227"/>
      <c r="J663" s="227"/>
      <c r="K663" s="227"/>
      <c r="L663" s="227"/>
      <c r="M663" s="230"/>
      <c r="N663" s="231"/>
      <c r="O663" s="157">
        <f>SUMIFS('Unit Detail'!$H$8:$H$400,'Unit Detail'!$D$8:$D$400,'Building Detail'!$B663,'Unit Detail'!$Z$8:$Z$400,1)</f>
        <v>0</v>
      </c>
      <c r="P663" s="125">
        <f>SUMIFS('Unit Detail'!$H$8:$H$400,'Unit Detail'!$D$8:$D$400,'Building Detail'!$B663,'Unit Detail'!$Z$8:$Z$400,3)</f>
        <v>0</v>
      </c>
      <c r="Q663" s="180">
        <f>SUMIFS('Unit Detail'!$H$8:$H$400,'Unit Detail'!$D$8:$D$400,'Building Detail'!$B663,'Unit Detail'!$Z$8:$Z$400,2)</f>
        <v>0</v>
      </c>
      <c r="R663" s="185">
        <f>SUMIF('Unit Detail'!$D$8:$D$400,$B663,'Unit Detail'!$H$8:$H$400)</f>
        <v>0</v>
      </c>
      <c r="S663" s="184">
        <f t="shared" si="58"/>
        <v>0</v>
      </c>
      <c r="T663" s="159" t="str">
        <f t="shared" si="62"/>
        <v/>
      </c>
      <c r="U663" s="162">
        <f>COUNTIFS('Unit Detail'!$Z$8:$Z$400,"1",'Unit Detail'!$D$8:$D$400,'Building Detail'!$B663)</f>
        <v>0</v>
      </c>
      <c r="V663" s="163">
        <f>COUNTIFS('Unit Detail'!$Z$8:$Z$400,"3",'Unit Detail'!$D$8:$D$400,'Building Detail'!$B663)</f>
        <v>0</v>
      </c>
      <c r="W663" s="163">
        <f>COUNTIFS('Unit Detail'!$Z$8:$Z$400,"2",'Unit Detail'!$D$8:$D$400,'Building Detail'!$B663)</f>
        <v>0</v>
      </c>
      <c r="X663" s="176">
        <f t="shared" si="59"/>
        <v>0</v>
      </c>
      <c r="Y663" s="159" t="str">
        <f t="shared" si="61"/>
        <v/>
      </c>
      <c r="Z663" s="338" t="str">
        <f t="shared" si="60"/>
        <v/>
      </c>
      <c r="AB663"/>
      <c r="AC663" s="14"/>
    </row>
    <row r="664" spans="2:29" x14ac:dyDescent="0.25">
      <c r="B664" s="334"/>
      <c r="C664" s="396"/>
      <c r="D664" s="396"/>
      <c r="E664" s="396"/>
      <c r="F664" s="396"/>
      <c r="G664" s="396"/>
      <c r="H664" s="227"/>
      <c r="I664" s="227"/>
      <c r="J664" s="227"/>
      <c r="K664" s="227"/>
      <c r="L664" s="227"/>
      <c r="M664" s="230"/>
      <c r="N664" s="231"/>
      <c r="O664" s="157">
        <f>SUMIFS('Unit Detail'!$H$8:$H$400,'Unit Detail'!$D$8:$D$400,'Building Detail'!$B664,'Unit Detail'!$Z$8:$Z$400,1)</f>
        <v>0</v>
      </c>
      <c r="P664" s="125">
        <f>SUMIFS('Unit Detail'!$H$8:$H$400,'Unit Detail'!$D$8:$D$400,'Building Detail'!$B664,'Unit Detail'!$Z$8:$Z$400,3)</f>
        <v>0</v>
      </c>
      <c r="Q664" s="180">
        <f>SUMIFS('Unit Detail'!$H$8:$H$400,'Unit Detail'!$D$8:$D$400,'Building Detail'!$B664,'Unit Detail'!$Z$8:$Z$400,2)</f>
        <v>0</v>
      </c>
      <c r="R664" s="185">
        <f>SUMIF('Unit Detail'!$D$8:$D$400,$B664,'Unit Detail'!$H$8:$H$400)</f>
        <v>0</v>
      </c>
      <c r="S664" s="184">
        <f t="shared" si="58"/>
        <v>0</v>
      </c>
      <c r="T664" s="159" t="str">
        <f t="shared" si="62"/>
        <v/>
      </c>
      <c r="U664" s="162">
        <f>COUNTIFS('Unit Detail'!$Z$8:$Z$400,"1",'Unit Detail'!$D$8:$D$400,'Building Detail'!$B664)</f>
        <v>0</v>
      </c>
      <c r="V664" s="163">
        <f>COUNTIFS('Unit Detail'!$Z$8:$Z$400,"3",'Unit Detail'!$D$8:$D$400,'Building Detail'!$B664)</f>
        <v>0</v>
      </c>
      <c r="W664" s="163">
        <f>COUNTIFS('Unit Detail'!$Z$8:$Z$400,"2",'Unit Detail'!$D$8:$D$400,'Building Detail'!$B664)</f>
        <v>0</v>
      </c>
      <c r="X664" s="176">
        <f t="shared" si="59"/>
        <v>0</v>
      </c>
      <c r="Y664" s="159" t="str">
        <f t="shared" si="61"/>
        <v/>
      </c>
      <c r="Z664" s="338" t="str">
        <f t="shared" si="60"/>
        <v/>
      </c>
      <c r="AB664"/>
      <c r="AC664" s="14"/>
    </row>
    <row r="665" spans="2:29" x14ac:dyDescent="0.25">
      <c r="B665" s="334"/>
      <c r="C665" s="396"/>
      <c r="D665" s="396"/>
      <c r="E665" s="396"/>
      <c r="F665" s="396"/>
      <c r="G665" s="396"/>
      <c r="H665" s="227"/>
      <c r="I665" s="227"/>
      <c r="J665" s="227"/>
      <c r="K665" s="227"/>
      <c r="L665" s="227"/>
      <c r="M665" s="230"/>
      <c r="N665" s="231"/>
      <c r="O665" s="157">
        <f>SUMIFS('Unit Detail'!$H$8:$H$400,'Unit Detail'!$D$8:$D$400,'Building Detail'!$B665,'Unit Detail'!$Z$8:$Z$400,1)</f>
        <v>0</v>
      </c>
      <c r="P665" s="125">
        <f>SUMIFS('Unit Detail'!$H$8:$H$400,'Unit Detail'!$D$8:$D$400,'Building Detail'!$B665,'Unit Detail'!$Z$8:$Z$400,3)</f>
        <v>0</v>
      </c>
      <c r="Q665" s="180">
        <f>SUMIFS('Unit Detail'!$H$8:$H$400,'Unit Detail'!$D$8:$D$400,'Building Detail'!$B665,'Unit Detail'!$Z$8:$Z$400,2)</f>
        <v>0</v>
      </c>
      <c r="R665" s="185">
        <f>SUMIF('Unit Detail'!$D$8:$D$400,$B665,'Unit Detail'!$H$8:$H$400)</f>
        <v>0</v>
      </c>
      <c r="S665" s="184">
        <f t="shared" si="58"/>
        <v>0</v>
      </c>
      <c r="T665" s="159" t="str">
        <f t="shared" si="62"/>
        <v/>
      </c>
      <c r="U665" s="162">
        <f>COUNTIFS('Unit Detail'!$Z$8:$Z$400,"1",'Unit Detail'!$D$8:$D$400,'Building Detail'!$B665)</f>
        <v>0</v>
      </c>
      <c r="V665" s="163">
        <f>COUNTIFS('Unit Detail'!$Z$8:$Z$400,"3",'Unit Detail'!$D$8:$D$400,'Building Detail'!$B665)</f>
        <v>0</v>
      </c>
      <c r="W665" s="163">
        <f>COUNTIFS('Unit Detail'!$Z$8:$Z$400,"2",'Unit Detail'!$D$8:$D$400,'Building Detail'!$B665)</f>
        <v>0</v>
      </c>
      <c r="X665" s="176">
        <f t="shared" si="59"/>
        <v>0</v>
      </c>
      <c r="Y665" s="159" t="str">
        <f t="shared" si="61"/>
        <v/>
      </c>
      <c r="Z665" s="338" t="str">
        <f t="shared" si="60"/>
        <v/>
      </c>
      <c r="AB665"/>
      <c r="AC665" s="14"/>
    </row>
    <row r="666" spans="2:29" x14ac:dyDescent="0.25">
      <c r="B666" s="334"/>
      <c r="C666" s="396"/>
      <c r="D666" s="396"/>
      <c r="E666" s="396"/>
      <c r="F666" s="396"/>
      <c r="G666" s="396"/>
      <c r="H666" s="227"/>
      <c r="I666" s="227"/>
      <c r="J666" s="227"/>
      <c r="K666" s="227"/>
      <c r="L666" s="227"/>
      <c r="M666" s="230"/>
      <c r="N666" s="231"/>
      <c r="O666" s="157">
        <f>SUMIFS('Unit Detail'!$H$8:$H$400,'Unit Detail'!$D$8:$D$400,'Building Detail'!$B666,'Unit Detail'!$Z$8:$Z$400,1)</f>
        <v>0</v>
      </c>
      <c r="P666" s="125">
        <f>SUMIFS('Unit Detail'!$H$8:$H$400,'Unit Detail'!$D$8:$D$400,'Building Detail'!$B666,'Unit Detail'!$Z$8:$Z$400,3)</f>
        <v>0</v>
      </c>
      <c r="Q666" s="180">
        <f>SUMIFS('Unit Detail'!$H$8:$H$400,'Unit Detail'!$D$8:$D$400,'Building Detail'!$B666,'Unit Detail'!$Z$8:$Z$400,2)</f>
        <v>0</v>
      </c>
      <c r="R666" s="185">
        <f>SUMIF('Unit Detail'!$D$8:$D$400,$B666,'Unit Detail'!$H$8:$H$400)</f>
        <v>0</v>
      </c>
      <c r="S666" s="184">
        <f t="shared" si="58"/>
        <v>0</v>
      </c>
      <c r="T666" s="159" t="str">
        <f t="shared" si="62"/>
        <v/>
      </c>
      <c r="U666" s="162">
        <f>COUNTIFS('Unit Detail'!$Z$8:$Z$400,"1",'Unit Detail'!$D$8:$D$400,'Building Detail'!$B666)</f>
        <v>0</v>
      </c>
      <c r="V666" s="163">
        <f>COUNTIFS('Unit Detail'!$Z$8:$Z$400,"3",'Unit Detail'!$D$8:$D$400,'Building Detail'!$B666)</f>
        <v>0</v>
      </c>
      <c r="W666" s="163">
        <f>COUNTIFS('Unit Detail'!$Z$8:$Z$400,"2",'Unit Detail'!$D$8:$D$400,'Building Detail'!$B666)</f>
        <v>0</v>
      </c>
      <c r="X666" s="176">
        <f t="shared" si="59"/>
        <v>0</v>
      </c>
      <c r="Y666" s="159" t="str">
        <f t="shared" si="61"/>
        <v/>
      </c>
      <c r="Z666" s="338" t="str">
        <f t="shared" si="60"/>
        <v/>
      </c>
      <c r="AB666"/>
      <c r="AC666" s="14"/>
    </row>
    <row r="667" spans="2:29" x14ac:dyDescent="0.25">
      <c r="B667" s="334"/>
      <c r="C667" s="396"/>
      <c r="D667" s="396"/>
      <c r="E667" s="396"/>
      <c r="F667" s="396"/>
      <c r="G667" s="396"/>
      <c r="H667" s="227"/>
      <c r="I667" s="227"/>
      <c r="J667" s="227"/>
      <c r="K667" s="227"/>
      <c r="L667" s="227"/>
      <c r="M667" s="230"/>
      <c r="N667" s="231"/>
      <c r="O667" s="157">
        <f>SUMIFS('Unit Detail'!$H$8:$H$400,'Unit Detail'!$D$8:$D$400,'Building Detail'!$B667,'Unit Detail'!$Z$8:$Z$400,1)</f>
        <v>0</v>
      </c>
      <c r="P667" s="125">
        <f>SUMIFS('Unit Detail'!$H$8:$H$400,'Unit Detail'!$D$8:$D$400,'Building Detail'!$B667,'Unit Detail'!$Z$8:$Z$400,3)</f>
        <v>0</v>
      </c>
      <c r="Q667" s="180">
        <f>SUMIFS('Unit Detail'!$H$8:$H$400,'Unit Detail'!$D$8:$D$400,'Building Detail'!$B667,'Unit Detail'!$Z$8:$Z$400,2)</f>
        <v>0</v>
      </c>
      <c r="R667" s="185">
        <f>SUMIF('Unit Detail'!$D$8:$D$400,$B667,'Unit Detail'!$H$8:$H$400)</f>
        <v>0</v>
      </c>
      <c r="S667" s="184">
        <f t="shared" si="58"/>
        <v>0</v>
      </c>
      <c r="T667" s="159" t="str">
        <f t="shared" si="62"/>
        <v/>
      </c>
      <c r="U667" s="162">
        <f>COUNTIFS('Unit Detail'!$Z$8:$Z$400,"1",'Unit Detail'!$D$8:$D$400,'Building Detail'!$B667)</f>
        <v>0</v>
      </c>
      <c r="V667" s="163">
        <f>COUNTIFS('Unit Detail'!$Z$8:$Z$400,"3",'Unit Detail'!$D$8:$D$400,'Building Detail'!$B667)</f>
        <v>0</v>
      </c>
      <c r="W667" s="163">
        <f>COUNTIFS('Unit Detail'!$Z$8:$Z$400,"2",'Unit Detail'!$D$8:$D$400,'Building Detail'!$B667)</f>
        <v>0</v>
      </c>
      <c r="X667" s="176">
        <f t="shared" si="59"/>
        <v>0</v>
      </c>
      <c r="Y667" s="159" t="str">
        <f t="shared" si="61"/>
        <v/>
      </c>
      <c r="Z667" s="338" t="str">
        <f t="shared" si="60"/>
        <v/>
      </c>
      <c r="AB667"/>
      <c r="AC667" s="14"/>
    </row>
    <row r="668" spans="2:29" x14ac:dyDescent="0.25">
      <c r="B668" s="334"/>
      <c r="C668" s="396"/>
      <c r="D668" s="396"/>
      <c r="E668" s="396"/>
      <c r="F668" s="396"/>
      <c r="G668" s="396"/>
      <c r="H668" s="227"/>
      <c r="I668" s="227"/>
      <c r="J668" s="227"/>
      <c r="K668" s="227"/>
      <c r="L668" s="227"/>
      <c r="M668" s="230"/>
      <c r="N668" s="231"/>
      <c r="O668" s="157">
        <f>SUMIFS('Unit Detail'!$H$8:$H$400,'Unit Detail'!$D$8:$D$400,'Building Detail'!$B668,'Unit Detail'!$Z$8:$Z$400,1)</f>
        <v>0</v>
      </c>
      <c r="P668" s="125">
        <f>SUMIFS('Unit Detail'!$H$8:$H$400,'Unit Detail'!$D$8:$D$400,'Building Detail'!$B668,'Unit Detail'!$Z$8:$Z$400,3)</f>
        <v>0</v>
      </c>
      <c r="Q668" s="180">
        <f>SUMIFS('Unit Detail'!$H$8:$H$400,'Unit Detail'!$D$8:$D$400,'Building Detail'!$B668,'Unit Detail'!$Z$8:$Z$400,2)</f>
        <v>0</v>
      </c>
      <c r="R668" s="185">
        <f>SUMIF('Unit Detail'!$D$8:$D$400,$B668,'Unit Detail'!$H$8:$H$400)</f>
        <v>0</v>
      </c>
      <c r="S668" s="184">
        <f t="shared" si="58"/>
        <v>0</v>
      </c>
      <c r="T668" s="159" t="str">
        <f t="shared" si="62"/>
        <v/>
      </c>
      <c r="U668" s="162">
        <f>COUNTIFS('Unit Detail'!$Z$8:$Z$400,"1",'Unit Detail'!$D$8:$D$400,'Building Detail'!$B668)</f>
        <v>0</v>
      </c>
      <c r="V668" s="163">
        <f>COUNTIFS('Unit Detail'!$Z$8:$Z$400,"3",'Unit Detail'!$D$8:$D$400,'Building Detail'!$B668)</f>
        <v>0</v>
      </c>
      <c r="W668" s="163">
        <f>COUNTIFS('Unit Detail'!$Z$8:$Z$400,"2",'Unit Detail'!$D$8:$D$400,'Building Detail'!$B668)</f>
        <v>0</v>
      </c>
      <c r="X668" s="176">
        <f t="shared" si="59"/>
        <v>0</v>
      </c>
      <c r="Y668" s="159" t="str">
        <f t="shared" si="61"/>
        <v/>
      </c>
      <c r="Z668" s="338" t="str">
        <f t="shared" si="60"/>
        <v/>
      </c>
      <c r="AB668"/>
      <c r="AC668" s="14"/>
    </row>
    <row r="669" spans="2:29" x14ac:dyDescent="0.25">
      <c r="B669" s="334"/>
      <c r="C669" s="396"/>
      <c r="D669" s="396"/>
      <c r="E669" s="396"/>
      <c r="F669" s="396"/>
      <c r="G669" s="396"/>
      <c r="H669" s="227"/>
      <c r="I669" s="227"/>
      <c r="J669" s="227"/>
      <c r="K669" s="227"/>
      <c r="L669" s="227"/>
      <c r="M669" s="230"/>
      <c r="N669" s="231"/>
      <c r="O669" s="157">
        <f>SUMIFS('Unit Detail'!$H$8:$H$400,'Unit Detail'!$D$8:$D$400,'Building Detail'!$B669,'Unit Detail'!$Z$8:$Z$400,1)</f>
        <v>0</v>
      </c>
      <c r="P669" s="125">
        <f>SUMIFS('Unit Detail'!$H$8:$H$400,'Unit Detail'!$D$8:$D$400,'Building Detail'!$B669,'Unit Detail'!$Z$8:$Z$400,3)</f>
        <v>0</v>
      </c>
      <c r="Q669" s="180">
        <f>SUMIFS('Unit Detail'!$H$8:$H$400,'Unit Detail'!$D$8:$D$400,'Building Detail'!$B669,'Unit Detail'!$Z$8:$Z$400,2)</f>
        <v>0</v>
      </c>
      <c r="R669" s="185">
        <f>SUMIF('Unit Detail'!$D$8:$D$400,$B669,'Unit Detail'!$H$8:$H$400)</f>
        <v>0</v>
      </c>
      <c r="S669" s="184">
        <f t="shared" si="58"/>
        <v>0</v>
      </c>
      <c r="T669" s="159" t="str">
        <f t="shared" si="62"/>
        <v/>
      </c>
      <c r="U669" s="162">
        <f>COUNTIFS('Unit Detail'!$Z$8:$Z$400,"1",'Unit Detail'!$D$8:$D$400,'Building Detail'!$B669)</f>
        <v>0</v>
      </c>
      <c r="V669" s="163">
        <f>COUNTIFS('Unit Detail'!$Z$8:$Z$400,"3",'Unit Detail'!$D$8:$D$400,'Building Detail'!$B669)</f>
        <v>0</v>
      </c>
      <c r="W669" s="163">
        <f>COUNTIFS('Unit Detail'!$Z$8:$Z$400,"2",'Unit Detail'!$D$8:$D$400,'Building Detail'!$B669)</f>
        <v>0</v>
      </c>
      <c r="X669" s="176">
        <f t="shared" si="59"/>
        <v>0</v>
      </c>
      <c r="Y669" s="159" t="str">
        <f t="shared" si="61"/>
        <v/>
      </c>
      <c r="Z669" s="338" t="str">
        <f t="shared" si="60"/>
        <v/>
      </c>
      <c r="AB669"/>
      <c r="AC669" s="14"/>
    </row>
    <row r="670" spans="2:29" x14ac:dyDescent="0.25">
      <c r="B670" s="334"/>
      <c r="C670" s="396"/>
      <c r="D670" s="396"/>
      <c r="E670" s="396"/>
      <c r="F670" s="396"/>
      <c r="G670" s="396"/>
      <c r="H670" s="227"/>
      <c r="I670" s="227"/>
      <c r="J670" s="227"/>
      <c r="K670" s="227"/>
      <c r="L670" s="227"/>
      <c r="M670" s="230"/>
      <c r="N670" s="231"/>
      <c r="O670" s="157">
        <f>SUMIFS('Unit Detail'!$H$8:$H$400,'Unit Detail'!$D$8:$D$400,'Building Detail'!$B670,'Unit Detail'!$Z$8:$Z$400,1)</f>
        <v>0</v>
      </c>
      <c r="P670" s="125">
        <f>SUMIFS('Unit Detail'!$H$8:$H$400,'Unit Detail'!$D$8:$D$400,'Building Detail'!$B670,'Unit Detail'!$Z$8:$Z$400,3)</f>
        <v>0</v>
      </c>
      <c r="Q670" s="180">
        <f>SUMIFS('Unit Detail'!$H$8:$H$400,'Unit Detail'!$D$8:$D$400,'Building Detail'!$B670,'Unit Detail'!$Z$8:$Z$400,2)</f>
        <v>0</v>
      </c>
      <c r="R670" s="185">
        <f>SUMIF('Unit Detail'!$D$8:$D$400,$B670,'Unit Detail'!$H$8:$H$400)</f>
        <v>0</v>
      </c>
      <c r="S670" s="184">
        <f t="shared" si="58"/>
        <v>0</v>
      </c>
      <c r="T670" s="159" t="str">
        <f t="shared" si="62"/>
        <v/>
      </c>
      <c r="U670" s="162">
        <f>COUNTIFS('Unit Detail'!$Z$8:$Z$400,"1",'Unit Detail'!$D$8:$D$400,'Building Detail'!$B670)</f>
        <v>0</v>
      </c>
      <c r="V670" s="163">
        <f>COUNTIFS('Unit Detail'!$Z$8:$Z$400,"3",'Unit Detail'!$D$8:$D$400,'Building Detail'!$B670)</f>
        <v>0</v>
      </c>
      <c r="W670" s="163">
        <f>COUNTIFS('Unit Detail'!$Z$8:$Z$400,"2",'Unit Detail'!$D$8:$D$400,'Building Detail'!$B670)</f>
        <v>0</v>
      </c>
      <c r="X670" s="176">
        <f t="shared" si="59"/>
        <v>0</v>
      </c>
      <c r="Y670" s="159" t="str">
        <f t="shared" si="61"/>
        <v/>
      </c>
      <c r="Z670" s="338" t="str">
        <f t="shared" si="60"/>
        <v/>
      </c>
      <c r="AB670"/>
      <c r="AC670" s="14"/>
    </row>
    <row r="671" spans="2:29" x14ac:dyDescent="0.25">
      <c r="B671" s="334"/>
      <c r="C671" s="396"/>
      <c r="D671" s="396"/>
      <c r="E671" s="396"/>
      <c r="F671" s="396"/>
      <c r="G671" s="396"/>
      <c r="H671" s="227"/>
      <c r="I671" s="227"/>
      <c r="J671" s="227"/>
      <c r="K671" s="227"/>
      <c r="L671" s="227"/>
      <c r="M671" s="230"/>
      <c r="N671" s="231"/>
      <c r="O671" s="157">
        <f>SUMIFS('Unit Detail'!$H$8:$H$400,'Unit Detail'!$D$8:$D$400,'Building Detail'!$B671,'Unit Detail'!$Z$8:$Z$400,1)</f>
        <v>0</v>
      </c>
      <c r="P671" s="125">
        <f>SUMIFS('Unit Detail'!$H$8:$H$400,'Unit Detail'!$D$8:$D$400,'Building Detail'!$B671,'Unit Detail'!$Z$8:$Z$400,3)</f>
        <v>0</v>
      </c>
      <c r="Q671" s="180">
        <f>SUMIFS('Unit Detail'!$H$8:$H$400,'Unit Detail'!$D$8:$D$400,'Building Detail'!$B671,'Unit Detail'!$Z$8:$Z$400,2)</f>
        <v>0</v>
      </c>
      <c r="R671" s="185">
        <f>SUMIF('Unit Detail'!$D$8:$D$400,$B671,'Unit Detail'!$H$8:$H$400)</f>
        <v>0</v>
      </c>
      <c r="S671" s="184">
        <f t="shared" si="58"/>
        <v>0</v>
      </c>
      <c r="T671" s="159" t="str">
        <f t="shared" si="62"/>
        <v/>
      </c>
      <c r="U671" s="162">
        <f>COUNTIFS('Unit Detail'!$Z$8:$Z$400,"1",'Unit Detail'!$D$8:$D$400,'Building Detail'!$B671)</f>
        <v>0</v>
      </c>
      <c r="V671" s="163">
        <f>COUNTIFS('Unit Detail'!$Z$8:$Z$400,"3",'Unit Detail'!$D$8:$D$400,'Building Detail'!$B671)</f>
        <v>0</v>
      </c>
      <c r="W671" s="163">
        <f>COUNTIFS('Unit Detail'!$Z$8:$Z$400,"2",'Unit Detail'!$D$8:$D$400,'Building Detail'!$B671)</f>
        <v>0</v>
      </c>
      <c r="X671" s="176">
        <f t="shared" si="59"/>
        <v>0</v>
      </c>
      <c r="Y671" s="159" t="str">
        <f t="shared" si="61"/>
        <v/>
      </c>
      <c r="Z671" s="338" t="str">
        <f t="shared" si="60"/>
        <v/>
      </c>
      <c r="AB671"/>
      <c r="AC671" s="14"/>
    </row>
    <row r="672" spans="2:29" x14ac:dyDescent="0.25">
      <c r="B672" s="334"/>
      <c r="C672" s="396"/>
      <c r="D672" s="396"/>
      <c r="E672" s="396"/>
      <c r="F672" s="396"/>
      <c r="G672" s="396"/>
      <c r="H672" s="227"/>
      <c r="I672" s="227"/>
      <c r="J672" s="227"/>
      <c r="K672" s="227"/>
      <c r="L672" s="227"/>
      <c r="M672" s="230"/>
      <c r="N672" s="231"/>
      <c r="O672" s="157">
        <f>SUMIFS('Unit Detail'!$H$8:$H$400,'Unit Detail'!$D$8:$D$400,'Building Detail'!$B672,'Unit Detail'!$Z$8:$Z$400,1)</f>
        <v>0</v>
      </c>
      <c r="P672" s="125">
        <f>SUMIFS('Unit Detail'!$H$8:$H$400,'Unit Detail'!$D$8:$D$400,'Building Detail'!$B672,'Unit Detail'!$Z$8:$Z$400,3)</f>
        <v>0</v>
      </c>
      <c r="Q672" s="180">
        <f>SUMIFS('Unit Detail'!$H$8:$H$400,'Unit Detail'!$D$8:$D$400,'Building Detail'!$B672,'Unit Detail'!$Z$8:$Z$400,2)</f>
        <v>0</v>
      </c>
      <c r="R672" s="185">
        <f>SUMIF('Unit Detail'!$D$8:$D$400,$B672,'Unit Detail'!$H$8:$H$400)</f>
        <v>0</v>
      </c>
      <c r="S672" s="184">
        <f t="shared" si="58"/>
        <v>0</v>
      </c>
      <c r="T672" s="159" t="str">
        <f t="shared" si="62"/>
        <v/>
      </c>
      <c r="U672" s="162">
        <f>COUNTIFS('Unit Detail'!$Z$8:$Z$400,"1",'Unit Detail'!$D$8:$D$400,'Building Detail'!$B672)</f>
        <v>0</v>
      </c>
      <c r="V672" s="163">
        <f>COUNTIFS('Unit Detail'!$Z$8:$Z$400,"3",'Unit Detail'!$D$8:$D$400,'Building Detail'!$B672)</f>
        <v>0</v>
      </c>
      <c r="W672" s="163">
        <f>COUNTIFS('Unit Detail'!$Z$8:$Z$400,"2",'Unit Detail'!$D$8:$D$400,'Building Detail'!$B672)</f>
        <v>0</v>
      </c>
      <c r="X672" s="176">
        <f t="shared" si="59"/>
        <v>0</v>
      </c>
      <c r="Y672" s="159" t="str">
        <f t="shared" si="61"/>
        <v/>
      </c>
      <c r="Z672" s="338" t="str">
        <f t="shared" si="60"/>
        <v/>
      </c>
      <c r="AB672"/>
      <c r="AC672" s="14"/>
    </row>
    <row r="673" spans="2:29" x14ac:dyDescent="0.25">
      <c r="B673" s="334"/>
      <c r="C673" s="396"/>
      <c r="D673" s="396"/>
      <c r="E673" s="396"/>
      <c r="F673" s="396"/>
      <c r="G673" s="396"/>
      <c r="H673" s="227"/>
      <c r="I673" s="227"/>
      <c r="J673" s="227"/>
      <c r="K673" s="227"/>
      <c r="L673" s="227"/>
      <c r="M673" s="230"/>
      <c r="N673" s="231"/>
      <c r="O673" s="157">
        <f>SUMIFS('Unit Detail'!$H$8:$H$400,'Unit Detail'!$D$8:$D$400,'Building Detail'!$B673,'Unit Detail'!$Z$8:$Z$400,1)</f>
        <v>0</v>
      </c>
      <c r="P673" s="125">
        <f>SUMIFS('Unit Detail'!$H$8:$H$400,'Unit Detail'!$D$8:$D$400,'Building Detail'!$B673,'Unit Detail'!$Z$8:$Z$400,3)</f>
        <v>0</v>
      </c>
      <c r="Q673" s="180">
        <f>SUMIFS('Unit Detail'!$H$8:$H$400,'Unit Detail'!$D$8:$D$400,'Building Detail'!$B673,'Unit Detail'!$Z$8:$Z$400,2)</f>
        <v>0</v>
      </c>
      <c r="R673" s="185">
        <f>SUMIF('Unit Detail'!$D$8:$D$400,$B673,'Unit Detail'!$H$8:$H$400)</f>
        <v>0</v>
      </c>
      <c r="S673" s="184">
        <f t="shared" si="58"/>
        <v>0</v>
      </c>
      <c r="T673" s="159" t="str">
        <f t="shared" si="62"/>
        <v/>
      </c>
      <c r="U673" s="162">
        <f>COUNTIFS('Unit Detail'!$Z$8:$Z$400,"1",'Unit Detail'!$D$8:$D$400,'Building Detail'!$B673)</f>
        <v>0</v>
      </c>
      <c r="V673" s="163">
        <f>COUNTIFS('Unit Detail'!$Z$8:$Z$400,"3",'Unit Detail'!$D$8:$D$400,'Building Detail'!$B673)</f>
        <v>0</v>
      </c>
      <c r="W673" s="163">
        <f>COUNTIFS('Unit Detail'!$Z$8:$Z$400,"2",'Unit Detail'!$D$8:$D$400,'Building Detail'!$B673)</f>
        <v>0</v>
      </c>
      <c r="X673" s="176">
        <f t="shared" si="59"/>
        <v>0</v>
      </c>
      <c r="Y673" s="159" t="str">
        <f t="shared" si="61"/>
        <v/>
      </c>
      <c r="Z673" s="338" t="str">
        <f t="shared" si="60"/>
        <v/>
      </c>
      <c r="AB673"/>
      <c r="AC673" s="14"/>
    </row>
    <row r="674" spans="2:29" x14ac:dyDescent="0.25">
      <c r="B674" s="334"/>
      <c r="C674" s="396"/>
      <c r="D674" s="396"/>
      <c r="E674" s="396"/>
      <c r="F674" s="396"/>
      <c r="G674" s="396"/>
      <c r="H674" s="227"/>
      <c r="I674" s="227"/>
      <c r="J674" s="227"/>
      <c r="K674" s="227"/>
      <c r="L674" s="227"/>
      <c r="M674" s="230"/>
      <c r="N674" s="231"/>
      <c r="O674" s="157">
        <f>SUMIFS('Unit Detail'!$H$8:$H$400,'Unit Detail'!$D$8:$D$400,'Building Detail'!$B674,'Unit Detail'!$Z$8:$Z$400,1)</f>
        <v>0</v>
      </c>
      <c r="P674" s="125">
        <f>SUMIFS('Unit Detail'!$H$8:$H$400,'Unit Detail'!$D$8:$D$400,'Building Detail'!$B674,'Unit Detail'!$Z$8:$Z$400,3)</f>
        <v>0</v>
      </c>
      <c r="Q674" s="180">
        <f>SUMIFS('Unit Detail'!$H$8:$H$400,'Unit Detail'!$D$8:$D$400,'Building Detail'!$B674,'Unit Detail'!$Z$8:$Z$400,2)</f>
        <v>0</v>
      </c>
      <c r="R674" s="185">
        <f>SUMIF('Unit Detail'!$D$8:$D$400,$B674,'Unit Detail'!$H$8:$H$400)</f>
        <v>0</v>
      </c>
      <c r="S674" s="184">
        <f t="shared" si="58"/>
        <v>0</v>
      </c>
      <c r="T674" s="159" t="str">
        <f t="shared" si="62"/>
        <v/>
      </c>
      <c r="U674" s="162">
        <f>COUNTIFS('Unit Detail'!$Z$8:$Z$400,"1",'Unit Detail'!$D$8:$D$400,'Building Detail'!$B674)</f>
        <v>0</v>
      </c>
      <c r="V674" s="163">
        <f>COUNTIFS('Unit Detail'!$Z$8:$Z$400,"3",'Unit Detail'!$D$8:$D$400,'Building Detail'!$B674)</f>
        <v>0</v>
      </c>
      <c r="W674" s="163">
        <f>COUNTIFS('Unit Detail'!$Z$8:$Z$400,"2",'Unit Detail'!$D$8:$D$400,'Building Detail'!$B674)</f>
        <v>0</v>
      </c>
      <c r="X674" s="176">
        <f t="shared" si="59"/>
        <v>0</v>
      </c>
      <c r="Y674" s="159" t="str">
        <f t="shared" si="61"/>
        <v/>
      </c>
      <c r="Z674" s="338" t="str">
        <f t="shared" si="60"/>
        <v/>
      </c>
      <c r="AB674"/>
      <c r="AC674" s="14"/>
    </row>
    <row r="675" spans="2:29" x14ac:dyDescent="0.25">
      <c r="B675" s="334"/>
      <c r="C675" s="396"/>
      <c r="D675" s="396"/>
      <c r="E675" s="396"/>
      <c r="F675" s="396"/>
      <c r="G675" s="396"/>
      <c r="H675" s="227"/>
      <c r="I675" s="227"/>
      <c r="J675" s="227"/>
      <c r="K675" s="227"/>
      <c r="L675" s="227"/>
      <c r="M675" s="230"/>
      <c r="N675" s="231"/>
      <c r="O675" s="157">
        <f>SUMIFS('Unit Detail'!$H$8:$H$400,'Unit Detail'!$D$8:$D$400,'Building Detail'!$B675,'Unit Detail'!$Z$8:$Z$400,1)</f>
        <v>0</v>
      </c>
      <c r="P675" s="125">
        <f>SUMIFS('Unit Detail'!$H$8:$H$400,'Unit Detail'!$D$8:$D$400,'Building Detail'!$B675,'Unit Detail'!$Z$8:$Z$400,3)</f>
        <v>0</v>
      </c>
      <c r="Q675" s="180">
        <f>SUMIFS('Unit Detail'!$H$8:$H$400,'Unit Detail'!$D$8:$D$400,'Building Detail'!$B675,'Unit Detail'!$Z$8:$Z$400,2)</f>
        <v>0</v>
      </c>
      <c r="R675" s="185">
        <f>SUMIF('Unit Detail'!$D$8:$D$400,$B675,'Unit Detail'!$H$8:$H$400)</f>
        <v>0</v>
      </c>
      <c r="S675" s="184">
        <f t="shared" si="58"/>
        <v>0</v>
      </c>
      <c r="T675" s="159" t="str">
        <f t="shared" si="62"/>
        <v/>
      </c>
      <c r="U675" s="162">
        <f>COUNTIFS('Unit Detail'!$Z$8:$Z$400,"1",'Unit Detail'!$D$8:$D$400,'Building Detail'!$B675)</f>
        <v>0</v>
      </c>
      <c r="V675" s="163">
        <f>COUNTIFS('Unit Detail'!$Z$8:$Z$400,"3",'Unit Detail'!$D$8:$D$400,'Building Detail'!$B675)</f>
        <v>0</v>
      </c>
      <c r="W675" s="163">
        <f>COUNTIFS('Unit Detail'!$Z$8:$Z$400,"2",'Unit Detail'!$D$8:$D$400,'Building Detail'!$B675)</f>
        <v>0</v>
      </c>
      <c r="X675" s="176">
        <f t="shared" si="59"/>
        <v>0</v>
      </c>
      <c r="Y675" s="159" t="str">
        <f t="shared" si="61"/>
        <v/>
      </c>
      <c r="Z675" s="338" t="str">
        <f t="shared" si="60"/>
        <v/>
      </c>
      <c r="AB675"/>
      <c r="AC675" s="14"/>
    </row>
    <row r="676" spans="2:29" x14ac:dyDescent="0.25">
      <c r="B676" s="334"/>
      <c r="C676" s="396"/>
      <c r="D676" s="396"/>
      <c r="E676" s="396"/>
      <c r="F676" s="396"/>
      <c r="G676" s="396"/>
      <c r="H676" s="227"/>
      <c r="I676" s="227"/>
      <c r="J676" s="227"/>
      <c r="K676" s="227"/>
      <c r="L676" s="227"/>
      <c r="M676" s="230"/>
      <c r="N676" s="231"/>
      <c r="O676" s="157">
        <f>SUMIFS('Unit Detail'!$H$8:$H$400,'Unit Detail'!$D$8:$D$400,'Building Detail'!$B676,'Unit Detail'!$Z$8:$Z$400,1)</f>
        <v>0</v>
      </c>
      <c r="P676" s="125">
        <f>SUMIFS('Unit Detail'!$H$8:$H$400,'Unit Detail'!$D$8:$D$400,'Building Detail'!$B676,'Unit Detail'!$Z$8:$Z$400,3)</f>
        <v>0</v>
      </c>
      <c r="Q676" s="180">
        <f>SUMIFS('Unit Detail'!$H$8:$H$400,'Unit Detail'!$D$8:$D$400,'Building Detail'!$B676,'Unit Detail'!$Z$8:$Z$400,2)</f>
        <v>0</v>
      </c>
      <c r="R676" s="185">
        <f>SUMIF('Unit Detail'!$D$8:$D$400,$B676,'Unit Detail'!$H$8:$H$400)</f>
        <v>0</v>
      </c>
      <c r="S676" s="184">
        <f t="shared" si="58"/>
        <v>0</v>
      </c>
      <c r="T676" s="159" t="str">
        <f t="shared" si="62"/>
        <v/>
      </c>
      <c r="U676" s="162">
        <f>COUNTIFS('Unit Detail'!$Z$8:$Z$400,"1",'Unit Detail'!$D$8:$D$400,'Building Detail'!$B676)</f>
        <v>0</v>
      </c>
      <c r="V676" s="163">
        <f>COUNTIFS('Unit Detail'!$Z$8:$Z$400,"3",'Unit Detail'!$D$8:$D$400,'Building Detail'!$B676)</f>
        <v>0</v>
      </c>
      <c r="W676" s="163">
        <f>COUNTIFS('Unit Detail'!$Z$8:$Z$400,"2",'Unit Detail'!$D$8:$D$400,'Building Detail'!$B676)</f>
        <v>0</v>
      </c>
      <c r="X676" s="176">
        <f t="shared" si="59"/>
        <v>0</v>
      </c>
      <c r="Y676" s="159" t="str">
        <f t="shared" si="61"/>
        <v/>
      </c>
      <c r="Z676" s="338" t="str">
        <f t="shared" si="60"/>
        <v/>
      </c>
      <c r="AB676"/>
      <c r="AC676" s="14"/>
    </row>
    <row r="677" spans="2:29" x14ac:dyDescent="0.25">
      <c r="B677" s="334"/>
      <c r="C677" s="396"/>
      <c r="D677" s="396"/>
      <c r="E677" s="396"/>
      <c r="F677" s="396"/>
      <c r="G677" s="396"/>
      <c r="H677" s="227"/>
      <c r="I677" s="227"/>
      <c r="J677" s="227"/>
      <c r="K677" s="227"/>
      <c r="L677" s="227"/>
      <c r="M677" s="230"/>
      <c r="N677" s="231"/>
      <c r="O677" s="157">
        <f>SUMIFS('Unit Detail'!$H$8:$H$400,'Unit Detail'!$D$8:$D$400,'Building Detail'!$B677,'Unit Detail'!$Z$8:$Z$400,1)</f>
        <v>0</v>
      </c>
      <c r="P677" s="125">
        <f>SUMIFS('Unit Detail'!$H$8:$H$400,'Unit Detail'!$D$8:$D$400,'Building Detail'!$B677,'Unit Detail'!$Z$8:$Z$400,3)</f>
        <v>0</v>
      </c>
      <c r="Q677" s="180">
        <f>SUMIFS('Unit Detail'!$H$8:$H$400,'Unit Detail'!$D$8:$D$400,'Building Detail'!$B677,'Unit Detail'!$Z$8:$Z$400,2)</f>
        <v>0</v>
      </c>
      <c r="R677" s="185">
        <f>SUMIF('Unit Detail'!$D$8:$D$400,$B677,'Unit Detail'!$H$8:$H$400)</f>
        <v>0</v>
      </c>
      <c r="S677" s="184">
        <f t="shared" si="58"/>
        <v>0</v>
      </c>
      <c r="T677" s="159" t="str">
        <f t="shared" si="62"/>
        <v/>
      </c>
      <c r="U677" s="162">
        <f>COUNTIFS('Unit Detail'!$Z$8:$Z$400,"1",'Unit Detail'!$D$8:$D$400,'Building Detail'!$B677)</f>
        <v>0</v>
      </c>
      <c r="V677" s="163">
        <f>COUNTIFS('Unit Detail'!$Z$8:$Z$400,"3",'Unit Detail'!$D$8:$D$400,'Building Detail'!$B677)</f>
        <v>0</v>
      </c>
      <c r="W677" s="163">
        <f>COUNTIFS('Unit Detail'!$Z$8:$Z$400,"2",'Unit Detail'!$D$8:$D$400,'Building Detail'!$B677)</f>
        <v>0</v>
      </c>
      <c r="X677" s="176">
        <f t="shared" si="59"/>
        <v>0</v>
      </c>
      <c r="Y677" s="159" t="str">
        <f t="shared" si="61"/>
        <v/>
      </c>
      <c r="Z677" s="338" t="str">
        <f t="shared" si="60"/>
        <v/>
      </c>
      <c r="AB677"/>
      <c r="AC677" s="14"/>
    </row>
    <row r="678" spans="2:29" x14ac:dyDescent="0.25">
      <c r="B678" s="334"/>
      <c r="C678" s="396"/>
      <c r="D678" s="396"/>
      <c r="E678" s="396"/>
      <c r="F678" s="396"/>
      <c r="G678" s="396"/>
      <c r="H678" s="227"/>
      <c r="I678" s="227"/>
      <c r="J678" s="227"/>
      <c r="K678" s="227"/>
      <c r="L678" s="227"/>
      <c r="M678" s="230"/>
      <c r="N678" s="231"/>
      <c r="O678" s="157">
        <f>SUMIFS('Unit Detail'!$H$8:$H$400,'Unit Detail'!$D$8:$D$400,'Building Detail'!$B678,'Unit Detail'!$Z$8:$Z$400,1)</f>
        <v>0</v>
      </c>
      <c r="P678" s="125">
        <f>SUMIFS('Unit Detail'!$H$8:$H$400,'Unit Detail'!$D$8:$D$400,'Building Detail'!$B678,'Unit Detail'!$Z$8:$Z$400,3)</f>
        <v>0</v>
      </c>
      <c r="Q678" s="180">
        <f>SUMIFS('Unit Detail'!$H$8:$H$400,'Unit Detail'!$D$8:$D$400,'Building Detail'!$B678,'Unit Detail'!$Z$8:$Z$400,2)</f>
        <v>0</v>
      </c>
      <c r="R678" s="185">
        <f>SUMIF('Unit Detail'!$D$8:$D$400,$B678,'Unit Detail'!$H$8:$H$400)</f>
        <v>0</v>
      </c>
      <c r="S678" s="184">
        <f t="shared" si="58"/>
        <v>0</v>
      </c>
      <c r="T678" s="159" t="str">
        <f t="shared" si="62"/>
        <v/>
      </c>
      <c r="U678" s="162">
        <f>COUNTIFS('Unit Detail'!$Z$8:$Z$400,"1",'Unit Detail'!$D$8:$D$400,'Building Detail'!$B678)</f>
        <v>0</v>
      </c>
      <c r="V678" s="163">
        <f>COUNTIFS('Unit Detail'!$Z$8:$Z$400,"3",'Unit Detail'!$D$8:$D$400,'Building Detail'!$B678)</f>
        <v>0</v>
      </c>
      <c r="W678" s="163">
        <f>COUNTIFS('Unit Detail'!$Z$8:$Z$400,"2",'Unit Detail'!$D$8:$D$400,'Building Detail'!$B678)</f>
        <v>0</v>
      </c>
      <c r="X678" s="176">
        <f t="shared" si="59"/>
        <v>0</v>
      </c>
      <c r="Y678" s="159" t="str">
        <f t="shared" si="61"/>
        <v/>
      </c>
      <c r="Z678" s="338" t="str">
        <f t="shared" si="60"/>
        <v/>
      </c>
      <c r="AB678"/>
      <c r="AC678" s="14"/>
    </row>
    <row r="679" spans="2:29" x14ac:dyDescent="0.25">
      <c r="B679" s="334"/>
      <c r="C679" s="396"/>
      <c r="D679" s="396"/>
      <c r="E679" s="396"/>
      <c r="F679" s="396"/>
      <c r="G679" s="396"/>
      <c r="H679" s="227"/>
      <c r="I679" s="227"/>
      <c r="J679" s="227"/>
      <c r="K679" s="227"/>
      <c r="L679" s="227"/>
      <c r="M679" s="230"/>
      <c r="N679" s="231"/>
      <c r="O679" s="157">
        <f>SUMIFS('Unit Detail'!$H$8:$H$400,'Unit Detail'!$D$8:$D$400,'Building Detail'!$B679,'Unit Detail'!$Z$8:$Z$400,1)</f>
        <v>0</v>
      </c>
      <c r="P679" s="125">
        <f>SUMIFS('Unit Detail'!$H$8:$H$400,'Unit Detail'!$D$8:$D$400,'Building Detail'!$B679,'Unit Detail'!$Z$8:$Z$400,3)</f>
        <v>0</v>
      </c>
      <c r="Q679" s="180">
        <f>SUMIFS('Unit Detail'!$H$8:$H$400,'Unit Detail'!$D$8:$D$400,'Building Detail'!$B679,'Unit Detail'!$Z$8:$Z$400,2)</f>
        <v>0</v>
      </c>
      <c r="R679" s="185">
        <f>SUMIF('Unit Detail'!$D$8:$D$400,$B679,'Unit Detail'!$H$8:$H$400)</f>
        <v>0</v>
      </c>
      <c r="S679" s="184">
        <f t="shared" si="58"/>
        <v>0</v>
      </c>
      <c r="T679" s="159" t="str">
        <f t="shared" si="62"/>
        <v/>
      </c>
      <c r="U679" s="162">
        <f>COUNTIFS('Unit Detail'!$Z$8:$Z$400,"1",'Unit Detail'!$D$8:$D$400,'Building Detail'!$B679)</f>
        <v>0</v>
      </c>
      <c r="V679" s="163">
        <f>COUNTIFS('Unit Detail'!$Z$8:$Z$400,"3",'Unit Detail'!$D$8:$D$400,'Building Detail'!$B679)</f>
        <v>0</v>
      </c>
      <c r="W679" s="163">
        <f>COUNTIFS('Unit Detail'!$Z$8:$Z$400,"2",'Unit Detail'!$D$8:$D$400,'Building Detail'!$B679)</f>
        <v>0</v>
      </c>
      <c r="X679" s="176">
        <f t="shared" si="59"/>
        <v>0</v>
      </c>
      <c r="Y679" s="159" t="str">
        <f t="shared" si="61"/>
        <v/>
      </c>
      <c r="Z679" s="338" t="str">
        <f t="shared" si="60"/>
        <v/>
      </c>
      <c r="AB679"/>
      <c r="AC679" s="14"/>
    </row>
    <row r="680" spans="2:29" x14ac:dyDescent="0.25">
      <c r="B680" s="334"/>
      <c r="C680" s="396"/>
      <c r="D680" s="396"/>
      <c r="E680" s="396"/>
      <c r="F680" s="396"/>
      <c r="G680" s="396"/>
      <c r="H680" s="227"/>
      <c r="I680" s="227"/>
      <c r="J680" s="227"/>
      <c r="K680" s="227"/>
      <c r="L680" s="227"/>
      <c r="M680" s="230"/>
      <c r="N680" s="231"/>
      <c r="O680" s="157">
        <f>SUMIFS('Unit Detail'!$H$8:$H$400,'Unit Detail'!$D$8:$D$400,'Building Detail'!$B680,'Unit Detail'!$Z$8:$Z$400,1)</f>
        <v>0</v>
      </c>
      <c r="P680" s="125">
        <f>SUMIFS('Unit Detail'!$H$8:$H$400,'Unit Detail'!$D$8:$D$400,'Building Detail'!$B680,'Unit Detail'!$Z$8:$Z$400,3)</f>
        <v>0</v>
      </c>
      <c r="Q680" s="180">
        <f>SUMIFS('Unit Detail'!$H$8:$H$400,'Unit Detail'!$D$8:$D$400,'Building Detail'!$B680,'Unit Detail'!$Z$8:$Z$400,2)</f>
        <v>0</v>
      </c>
      <c r="R680" s="185">
        <f>SUMIF('Unit Detail'!$D$8:$D$400,$B680,'Unit Detail'!$H$8:$H$400)</f>
        <v>0</v>
      </c>
      <c r="S680" s="184">
        <f t="shared" si="58"/>
        <v>0</v>
      </c>
      <c r="T680" s="159" t="str">
        <f t="shared" si="62"/>
        <v/>
      </c>
      <c r="U680" s="162">
        <f>COUNTIFS('Unit Detail'!$Z$8:$Z$400,"1",'Unit Detail'!$D$8:$D$400,'Building Detail'!$B680)</f>
        <v>0</v>
      </c>
      <c r="V680" s="163">
        <f>COUNTIFS('Unit Detail'!$Z$8:$Z$400,"3",'Unit Detail'!$D$8:$D$400,'Building Detail'!$B680)</f>
        <v>0</v>
      </c>
      <c r="W680" s="163">
        <f>COUNTIFS('Unit Detail'!$Z$8:$Z$400,"2",'Unit Detail'!$D$8:$D$400,'Building Detail'!$B680)</f>
        <v>0</v>
      </c>
      <c r="X680" s="176">
        <f t="shared" si="59"/>
        <v>0</v>
      </c>
      <c r="Y680" s="159" t="str">
        <f t="shared" si="61"/>
        <v/>
      </c>
      <c r="Z680" s="338" t="str">
        <f t="shared" si="60"/>
        <v/>
      </c>
      <c r="AB680"/>
      <c r="AC680" s="14"/>
    </row>
    <row r="681" spans="2:29" x14ac:dyDescent="0.25">
      <c r="B681" s="334"/>
      <c r="C681" s="396"/>
      <c r="D681" s="396"/>
      <c r="E681" s="396"/>
      <c r="F681" s="396"/>
      <c r="G681" s="396"/>
      <c r="H681" s="227"/>
      <c r="I681" s="227"/>
      <c r="J681" s="227"/>
      <c r="K681" s="227"/>
      <c r="L681" s="227"/>
      <c r="M681" s="230"/>
      <c r="N681" s="231"/>
      <c r="O681" s="157">
        <f>SUMIFS('Unit Detail'!$H$8:$H$400,'Unit Detail'!$D$8:$D$400,'Building Detail'!$B681,'Unit Detail'!$Z$8:$Z$400,1)</f>
        <v>0</v>
      </c>
      <c r="P681" s="125">
        <f>SUMIFS('Unit Detail'!$H$8:$H$400,'Unit Detail'!$D$8:$D$400,'Building Detail'!$B681,'Unit Detail'!$Z$8:$Z$400,3)</f>
        <v>0</v>
      </c>
      <c r="Q681" s="180">
        <f>SUMIFS('Unit Detail'!$H$8:$H$400,'Unit Detail'!$D$8:$D$400,'Building Detail'!$B681,'Unit Detail'!$Z$8:$Z$400,2)</f>
        <v>0</v>
      </c>
      <c r="R681" s="185">
        <f>SUMIF('Unit Detail'!$D$8:$D$400,$B681,'Unit Detail'!$H$8:$H$400)</f>
        <v>0</v>
      </c>
      <c r="S681" s="184">
        <f t="shared" si="58"/>
        <v>0</v>
      </c>
      <c r="T681" s="159" t="str">
        <f t="shared" si="62"/>
        <v/>
      </c>
      <c r="U681" s="162">
        <f>COUNTIFS('Unit Detail'!$Z$8:$Z$400,"1",'Unit Detail'!$D$8:$D$400,'Building Detail'!$B681)</f>
        <v>0</v>
      </c>
      <c r="V681" s="163">
        <f>COUNTIFS('Unit Detail'!$Z$8:$Z$400,"3",'Unit Detail'!$D$8:$D$400,'Building Detail'!$B681)</f>
        <v>0</v>
      </c>
      <c r="W681" s="163">
        <f>COUNTIFS('Unit Detail'!$Z$8:$Z$400,"2",'Unit Detail'!$D$8:$D$400,'Building Detail'!$B681)</f>
        <v>0</v>
      </c>
      <c r="X681" s="176">
        <f t="shared" si="59"/>
        <v>0</v>
      </c>
      <c r="Y681" s="159" t="str">
        <f t="shared" si="61"/>
        <v/>
      </c>
      <c r="Z681" s="338" t="str">
        <f t="shared" si="60"/>
        <v/>
      </c>
      <c r="AB681"/>
      <c r="AC681" s="14"/>
    </row>
    <row r="682" spans="2:29" x14ac:dyDescent="0.25">
      <c r="B682" s="334"/>
      <c r="C682" s="396"/>
      <c r="D682" s="396"/>
      <c r="E682" s="396"/>
      <c r="F682" s="396"/>
      <c r="G682" s="396"/>
      <c r="H682" s="227"/>
      <c r="I682" s="227"/>
      <c r="J682" s="227"/>
      <c r="K682" s="227"/>
      <c r="L682" s="227"/>
      <c r="M682" s="230"/>
      <c r="N682" s="231"/>
      <c r="O682" s="157">
        <f>SUMIFS('Unit Detail'!$H$8:$H$400,'Unit Detail'!$D$8:$D$400,'Building Detail'!$B682,'Unit Detail'!$Z$8:$Z$400,1)</f>
        <v>0</v>
      </c>
      <c r="P682" s="125">
        <f>SUMIFS('Unit Detail'!$H$8:$H$400,'Unit Detail'!$D$8:$D$400,'Building Detail'!$B682,'Unit Detail'!$Z$8:$Z$400,3)</f>
        <v>0</v>
      </c>
      <c r="Q682" s="180">
        <f>SUMIFS('Unit Detail'!$H$8:$H$400,'Unit Detail'!$D$8:$D$400,'Building Detail'!$B682,'Unit Detail'!$Z$8:$Z$400,2)</f>
        <v>0</v>
      </c>
      <c r="R682" s="185">
        <f>SUMIF('Unit Detail'!$D$8:$D$400,$B682,'Unit Detail'!$H$8:$H$400)</f>
        <v>0</v>
      </c>
      <c r="S682" s="184">
        <f t="shared" si="58"/>
        <v>0</v>
      </c>
      <c r="T682" s="159" t="str">
        <f t="shared" si="62"/>
        <v/>
      </c>
      <c r="U682" s="162">
        <f>COUNTIFS('Unit Detail'!$Z$8:$Z$400,"1",'Unit Detail'!$D$8:$D$400,'Building Detail'!$B682)</f>
        <v>0</v>
      </c>
      <c r="V682" s="163">
        <f>COUNTIFS('Unit Detail'!$Z$8:$Z$400,"3",'Unit Detail'!$D$8:$D$400,'Building Detail'!$B682)</f>
        <v>0</v>
      </c>
      <c r="W682" s="163">
        <f>COUNTIFS('Unit Detail'!$Z$8:$Z$400,"2",'Unit Detail'!$D$8:$D$400,'Building Detail'!$B682)</f>
        <v>0</v>
      </c>
      <c r="X682" s="176">
        <f t="shared" si="59"/>
        <v>0</v>
      </c>
      <c r="Y682" s="159" t="str">
        <f t="shared" si="61"/>
        <v/>
      </c>
      <c r="Z682" s="338" t="str">
        <f t="shared" si="60"/>
        <v/>
      </c>
      <c r="AB682"/>
      <c r="AC682" s="14"/>
    </row>
    <row r="683" spans="2:29" x14ac:dyDescent="0.25">
      <c r="B683" s="334"/>
      <c r="C683" s="396"/>
      <c r="D683" s="396"/>
      <c r="E683" s="396"/>
      <c r="F683" s="396"/>
      <c r="G683" s="396"/>
      <c r="H683" s="227"/>
      <c r="I683" s="227"/>
      <c r="J683" s="227"/>
      <c r="K683" s="227"/>
      <c r="L683" s="227"/>
      <c r="M683" s="230"/>
      <c r="N683" s="231"/>
      <c r="O683" s="157">
        <f>SUMIFS('Unit Detail'!$H$8:$H$400,'Unit Detail'!$D$8:$D$400,'Building Detail'!$B683,'Unit Detail'!$Z$8:$Z$400,1)</f>
        <v>0</v>
      </c>
      <c r="P683" s="125">
        <f>SUMIFS('Unit Detail'!$H$8:$H$400,'Unit Detail'!$D$8:$D$400,'Building Detail'!$B683,'Unit Detail'!$Z$8:$Z$400,3)</f>
        <v>0</v>
      </c>
      <c r="Q683" s="180">
        <f>SUMIFS('Unit Detail'!$H$8:$H$400,'Unit Detail'!$D$8:$D$400,'Building Detail'!$B683,'Unit Detail'!$Z$8:$Z$400,2)</f>
        <v>0</v>
      </c>
      <c r="R683" s="185">
        <f>SUMIF('Unit Detail'!$D$8:$D$400,$B683,'Unit Detail'!$H$8:$H$400)</f>
        <v>0</v>
      </c>
      <c r="S683" s="184">
        <f t="shared" si="58"/>
        <v>0</v>
      </c>
      <c r="T683" s="159" t="str">
        <f t="shared" si="62"/>
        <v/>
      </c>
      <c r="U683" s="162">
        <f>COUNTIFS('Unit Detail'!$Z$8:$Z$400,"1",'Unit Detail'!$D$8:$D$400,'Building Detail'!$B683)</f>
        <v>0</v>
      </c>
      <c r="V683" s="163">
        <f>COUNTIFS('Unit Detail'!$Z$8:$Z$400,"3",'Unit Detail'!$D$8:$D$400,'Building Detail'!$B683)</f>
        <v>0</v>
      </c>
      <c r="W683" s="163">
        <f>COUNTIFS('Unit Detail'!$Z$8:$Z$400,"2",'Unit Detail'!$D$8:$D$400,'Building Detail'!$B683)</f>
        <v>0</v>
      </c>
      <c r="X683" s="176">
        <f t="shared" si="59"/>
        <v>0</v>
      </c>
      <c r="Y683" s="159" t="str">
        <f t="shared" si="61"/>
        <v/>
      </c>
      <c r="Z683" s="338" t="str">
        <f t="shared" si="60"/>
        <v/>
      </c>
      <c r="AB683"/>
      <c r="AC683" s="14"/>
    </row>
    <row r="684" spans="2:29" x14ac:dyDescent="0.25">
      <c r="B684" s="334"/>
      <c r="C684" s="396"/>
      <c r="D684" s="396"/>
      <c r="E684" s="396"/>
      <c r="F684" s="396"/>
      <c r="G684" s="396"/>
      <c r="H684" s="227"/>
      <c r="I684" s="227"/>
      <c r="J684" s="227"/>
      <c r="K684" s="227"/>
      <c r="L684" s="227"/>
      <c r="M684" s="230"/>
      <c r="N684" s="231"/>
      <c r="O684" s="157">
        <f>SUMIFS('Unit Detail'!$H$8:$H$400,'Unit Detail'!$D$8:$D$400,'Building Detail'!$B684,'Unit Detail'!$Z$8:$Z$400,1)</f>
        <v>0</v>
      </c>
      <c r="P684" s="125">
        <f>SUMIFS('Unit Detail'!$H$8:$H$400,'Unit Detail'!$D$8:$D$400,'Building Detail'!$B684,'Unit Detail'!$Z$8:$Z$400,3)</f>
        <v>0</v>
      </c>
      <c r="Q684" s="180">
        <f>SUMIFS('Unit Detail'!$H$8:$H$400,'Unit Detail'!$D$8:$D$400,'Building Detail'!$B684,'Unit Detail'!$Z$8:$Z$400,2)</f>
        <v>0</v>
      </c>
      <c r="R684" s="185">
        <f>SUMIF('Unit Detail'!$D$8:$D$400,$B684,'Unit Detail'!$H$8:$H$400)</f>
        <v>0</v>
      </c>
      <c r="S684" s="184">
        <f t="shared" si="58"/>
        <v>0</v>
      </c>
      <c r="T684" s="159" t="str">
        <f t="shared" si="62"/>
        <v/>
      </c>
      <c r="U684" s="162">
        <f>COUNTIFS('Unit Detail'!$Z$8:$Z$400,"1",'Unit Detail'!$D$8:$D$400,'Building Detail'!$B684)</f>
        <v>0</v>
      </c>
      <c r="V684" s="163">
        <f>COUNTIFS('Unit Detail'!$Z$8:$Z$400,"3",'Unit Detail'!$D$8:$D$400,'Building Detail'!$B684)</f>
        <v>0</v>
      </c>
      <c r="W684" s="163">
        <f>COUNTIFS('Unit Detail'!$Z$8:$Z$400,"2",'Unit Detail'!$D$8:$D$400,'Building Detail'!$B684)</f>
        <v>0</v>
      </c>
      <c r="X684" s="176">
        <f t="shared" si="59"/>
        <v>0</v>
      </c>
      <c r="Y684" s="159" t="str">
        <f t="shared" si="61"/>
        <v/>
      </c>
      <c r="Z684" s="338" t="str">
        <f t="shared" si="60"/>
        <v/>
      </c>
      <c r="AB684"/>
      <c r="AC684" s="14"/>
    </row>
    <row r="685" spans="2:29" x14ac:dyDescent="0.25">
      <c r="B685" s="334"/>
      <c r="C685" s="396"/>
      <c r="D685" s="396"/>
      <c r="E685" s="396"/>
      <c r="F685" s="396"/>
      <c r="G685" s="396"/>
      <c r="H685" s="227"/>
      <c r="I685" s="227"/>
      <c r="J685" s="227"/>
      <c r="K685" s="227"/>
      <c r="L685" s="227"/>
      <c r="M685" s="230"/>
      <c r="N685" s="231"/>
      <c r="O685" s="157">
        <f>SUMIFS('Unit Detail'!$H$8:$H$400,'Unit Detail'!$D$8:$D$400,'Building Detail'!$B685,'Unit Detail'!$Z$8:$Z$400,1)</f>
        <v>0</v>
      </c>
      <c r="P685" s="125">
        <f>SUMIFS('Unit Detail'!$H$8:$H$400,'Unit Detail'!$D$8:$D$400,'Building Detail'!$B685,'Unit Detail'!$Z$8:$Z$400,3)</f>
        <v>0</v>
      </c>
      <c r="Q685" s="180">
        <f>SUMIFS('Unit Detail'!$H$8:$H$400,'Unit Detail'!$D$8:$D$400,'Building Detail'!$B685,'Unit Detail'!$Z$8:$Z$400,2)</f>
        <v>0</v>
      </c>
      <c r="R685" s="185">
        <f>SUMIF('Unit Detail'!$D$8:$D$400,$B685,'Unit Detail'!$H$8:$H$400)</f>
        <v>0</v>
      </c>
      <c r="S685" s="184">
        <f t="shared" si="58"/>
        <v>0</v>
      </c>
      <c r="T685" s="159" t="str">
        <f t="shared" si="62"/>
        <v/>
      </c>
      <c r="U685" s="162">
        <f>COUNTIFS('Unit Detail'!$Z$8:$Z$400,"1",'Unit Detail'!$D$8:$D$400,'Building Detail'!$B685)</f>
        <v>0</v>
      </c>
      <c r="V685" s="163">
        <f>COUNTIFS('Unit Detail'!$Z$8:$Z$400,"3",'Unit Detail'!$D$8:$D$400,'Building Detail'!$B685)</f>
        <v>0</v>
      </c>
      <c r="W685" s="163">
        <f>COUNTIFS('Unit Detail'!$Z$8:$Z$400,"2",'Unit Detail'!$D$8:$D$400,'Building Detail'!$B685)</f>
        <v>0</v>
      </c>
      <c r="X685" s="176">
        <f t="shared" si="59"/>
        <v>0</v>
      </c>
      <c r="Y685" s="159" t="str">
        <f t="shared" si="61"/>
        <v/>
      </c>
      <c r="Z685" s="338" t="str">
        <f t="shared" si="60"/>
        <v/>
      </c>
      <c r="AB685"/>
      <c r="AC685" s="14"/>
    </row>
    <row r="686" spans="2:29" x14ac:dyDescent="0.25">
      <c r="B686" s="334"/>
      <c r="C686" s="396"/>
      <c r="D686" s="396"/>
      <c r="E686" s="396"/>
      <c r="F686" s="396"/>
      <c r="G686" s="396"/>
      <c r="H686" s="227"/>
      <c r="I686" s="227"/>
      <c r="J686" s="227"/>
      <c r="K686" s="227"/>
      <c r="L686" s="227"/>
      <c r="M686" s="230"/>
      <c r="N686" s="231"/>
      <c r="O686" s="157">
        <f>SUMIFS('Unit Detail'!$H$8:$H$400,'Unit Detail'!$D$8:$D$400,'Building Detail'!$B686,'Unit Detail'!$Z$8:$Z$400,1)</f>
        <v>0</v>
      </c>
      <c r="P686" s="125">
        <f>SUMIFS('Unit Detail'!$H$8:$H$400,'Unit Detail'!$D$8:$D$400,'Building Detail'!$B686,'Unit Detail'!$Z$8:$Z$400,3)</f>
        <v>0</v>
      </c>
      <c r="Q686" s="180">
        <f>SUMIFS('Unit Detail'!$H$8:$H$400,'Unit Detail'!$D$8:$D$400,'Building Detail'!$B686,'Unit Detail'!$Z$8:$Z$400,2)</f>
        <v>0</v>
      </c>
      <c r="R686" s="185">
        <f>SUMIF('Unit Detail'!$D$8:$D$400,$B686,'Unit Detail'!$H$8:$H$400)</f>
        <v>0</v>
      </c>
      <c r="S686" s="184">
        <f t="shared" si="58"/>
        <v>0</v>
      </c>
      <c r="T686" s="159" t="str">
        <f t="shared" si="62"/>
        <v/>
      </c>
      <c r="U686" s="162">
        <f>COUNTIFS('Unit Detail'!$Z$8:$Z$400,"1",'Unit Detail'!$D$8:$D$400,'Building Detail'!$B686)</f>
        <v>0</v>
      </c>
      <c r="V686" s="163">
        <f>COUNTIFS('Unit Detail'!$Z$8:$Z$400,"3",'Unit Detail'!$D$8:$D$400,'Building Detail'!$B686)</f>
        <v>0</v>
      </c>
      <c r="W686" s="163">
        <f>COUNTIFS('Unit Detail'!$Z$8:$Z$400,"2",'Unit Detail'!$D$8:$D$400,'Building Detail'!$B686)</f>
        <v>0</v>
      </c>
      <c r="X686" s="176">
        <f t="shared" si="59"/>
        <v>0</v>
      </c>
      <c r="Y686" s="159" t="str">
        <f t="shared" si="61"/>
        <v/>
      </c>
      <c r="Z686" s="338" t="str">
        <f t="shared" si="60"/>
        <v/>
      </c>
      <c r="AB686"/>
      <c r="AC686" s="14"/>
    </row>
    <row r="687" spans="2:29" x14ac:dyDescent="0.25">
      <c r="B687" s="334"/>
      <c r="C687" s="396"/>
      <c r="D687" s="396"/>
      <c r="E687" s="396"/>
      <c r="F687" s="396"/>
      <c r="G687" s="396"/>
      <c r="H687" s="227"/>
      <c r="I687" s="227"/>
      <c r="J687" s="227"/>
      <c r="K687" s="227"/>
      <c r="L687" s="227"/>
      <c r="M687" s="230"/>
      <c r="N687" s="231"/>
      <c r="O687" s="157">
        <f>SUMIFS('Unit Detail'!$H$8:$H$400,'Unit Detail'!$D$8:$D$400,'Building Detail'!$B687,'Unit Detail'!$Z$8:$Z$400,1)</f>
        <v>0</v>
      </c>
      <c r="P687" s="125">
        <f>SUMIFS('Unit Detail'!$H$8:$H$400,'Unit Detail'!$D$8:$D$400,'Building Detail'!$B687,'Unit Detail'!$Z$8:$Z$400,3)</f>
        <v>0</v>
      </c>
      <c r="Q687" s="180">
        <f>SUMIFS('Unit Detail'!$H$8:$H$400,'Unit Detail'!$D$8:$D$400,'Building Detail'!$B687,'Unit Detail'!$Z$8:$Z$400,2)</f>
        <v>0</v>
      </c>
      <c r="R687" s="185">
        <f>SUMIF('Unit Detail'!$D$8:$D$400,$B687,'Unit Detail'!$H$8:$H$400)</f>
        <v>0</v>
      </c>
      <c r="S687" s="184">
        <f t="shared" si="58"/>
        <v>0</v>
      </c>
      <c r="T687" s="159" t="str">
        <f t="shared" si="62"/>
        <v/>
      </c>
      <c r="U687" s="162">
        <f>COUNTIFS('Unit Detail'!$Z$8:$Z$400,"1",'Unit Detail'!$D$8:$D$400,'Building Detail'!$B687)</f>
        <v>0</v>
      </c>
      <c r="V687" s="163">
        <f>COUNTIFS('Unit Detail'!$Z$8:$Z$400,"3",'Unit Detail'!$D$8:$D$400,'Building Detail'!$B687)</f>
        <v>0</v>
      </c>
      <c r="W687" s="163">
        <f>COUNTIFS('Unit Detail'!$Z$8:$Z$400,"2",'Unit Detail'!$D$8:$D$400,'Building Detail'!$B687)</f>
        <v>0</v>
      </c>
      <c r="X687" s="176">
        <f t="shared" si="59"/>
        <v>0</v>
      </c>
      <c r="Y687" s="159" t="str">
        <f t="shared" si="61"/>
        <v/>
      </c>
      <c r="Z687" s="338" t="str">
        <f t="shared" si="60"/>
        <v/>
      </c>
      <c r="AB687"/>
      <c r="AC687" s="14"/>
    </row>
    <row r="688" spans="2:29" x14ac:dyDescent="0.25">
      <c r="B688" s="334"/>
      <c r="C688" s="396"/>
      <c r="D688" s="396"/>
      <c r="E688" s="396"/>
      <c r="F688" s="396"/>
      <c r="G688" s="396"/>
      <c r="H688" s="227"/>
      <c r="I688" s="227"/>
      <c r="J688" s="227"/>
      <c r="K688" s="227"/>
      <c r="L688" s="227"/>
      <c r="M688" s="230"/>
      <c r="N688" s="231"/>
      <c r="O688" s="157">
        <f>SUMIFS('Unit Detail'!$H$8:$H$400,'Unit Detail'!$D$8:$D$400,'Building Detail'!$B688,'Unit Detail'!$Z$8:$Z$400,1)</f>
        <v>0</v>
      </c>
      <c r="P688" s="125">
        <f>SUMIFS('Unit Detail'!$H$8:$H$400,'Unit Detail'!$D$8:$D$400,'Building Detail'!$B688,'Unit Detail'!$Z$8:$Z$400,3)</f>
        <v>0</v>
      </c>
      <c r="Q688" s="180">
        <f>SUMIFS('Unit Detail'!$H$8:$H$400,'Unit Detail'!$D$8:$D$400,'Building Detail'!$B688,'Unit Detail'!$Z$8:$Z$400,2)</f>
        <v>0</v>
      </c>
      <c r="R688" s="185">
        <f>SUMIF('Unit Detail'!$D$8:$D$400,$B688,'Unit Detail'!$H$8:$H$400)</f>
        <v>0</v>
      </c>
      <c r="S688" s="184">
        <f t="shared" si="58"/>
        <v>0</v>
      </c>
      <c r="T688" s="159" t="str">
        <f t="shared" si="62"/>
        <v/>
      </c>
      <c r="U688" s="162">
        <f>COUNTIFS('Unit Detail'!$Z$8:$Z$400,"1",'Unit Detail'!$D$8:$D$400,'Building Detail'!$B688)</f>
        <v>0</v>
      </c>
      <c r="V688" s="163">
        <f>COUNTIFS('Unit Detail'!$Z$8:$Z$400,"3",'Unit Detail'!$D$8:$D$400,'Building Detail'!$B688)</f>
        <v>0</v>
      </c>
      <c r="W688" s="163">
        <f>COUNTIFS('Unit Detail'!$Z$8:$Z$400,"2",'Unit Detail'!$D$8:$D$400,'Building Detail'!$B688)</f>
        <v>0</v>
      </c>
      <c r="X688" s="176">
        <f t="shared" si="59"/>
        <v>0</v>
      </c>
      <c r="Y688" s="159" t="str">
        <f t="shared" si="61"/>
        <v/>
      </c>
      <c r="Z688" s="338" t="str">
        <f t="shared" si="60"/>
        <v/>
      </c>
      <c r="AB688"/>
      <c r="AC688" s="14"/>
    </row>
    <row r="689" spans="2:29" x14ac:dyDescent="0.25">
      <c r="B689" s="334"/>
      <c r="C689" s="396"/>
      <c r="D689" s="396"/>
      <c r="E689" s="396"/>
      <c r="F689" s="396"/>
      <c r="G689" s="396"/>
      <c r="H689" s="227"/>
      <c r="I689" s="227"/>
      <c r="J689" s="227"/>
      <c r="K689" s="227"/>
      <c r="L689" s="227"/>
      <c r="M689" s="230"/>
      <c r="N689" s="231"/>
      <c r="O689" s="157">
        <f>SUMIFS('Unit Detail'!$H$8:$H$400,'Unit Detail'!$D$8:$D$400,'Building Detail'!$B689,'Unit Detail'!$Z$8:$Z$400,1)</f>
        <v>0</v>
      </c>
      <c r="P689" s="125">
        <f>SUMIFS('Unit Detail'!$H$8:$H$400,'Unit Detail'!$D$8:$D$400,'Building Detail'!$B689,'Unit Detail'!$Z$8:$Z$400,3)</f>
        <v>0</v>
      </c>
      <c r="Q689" s="180">
        <f>SUMIFS('Unit Detail'!$H$8:$H$400,'Unit Detail'!$D$8:$D$400,'Building Detail'!$B689,'Unit Detail'!$Z$8:$Z$400,2)</f>
        <v>0</v>
      </c>
      <c r="R689" s="185">
        <f>SUMIF('Unit Detail'!$D$8:$D$400,$B689,'Unit Detail'!$H$8:$H$400)</f>
        <v>0</v>
      </c>
      <c r="S689" s="184">
        <f t="shared" si="58"/>
        <v>0</v>
      </c>
      <c r="T689" s="159" t="str">
        <f t="shared" si="62"/>
        <v/>
      </c>
      <c r="U689" s="162">
        <f>COUNTIFS('Unit Detail'!$Z$8:$Z$400,"1",'Unit Detail'!$D$8:$D$400,'Building Detail'!$B689)</f>
        <v>0</v>
      </c>
      <c r="V689" s="163">
        <f>COUNTIFS('Unit Detail'!$Z$8:$Z$400,"3",'Unit Detail'!$D$8:$D$400,'Building Detail'!$B689)</f>
        <v>0</v>
      </c>
      <c r="W689" s="163">
        <f>COUNTIFS('Unit Detail'!$Z$8:$Z$400,"2",'Unit Detail'!$D$8:$D$400,'Building Detail'!$B689)</f>
        <v>0</v>
      </c>
      <c r="X689" s="176">
        <f t="shared" si="59"/>
        <v>0</v>
      </c>
      <c r="Y689" s="159" t="str">
        <f t="shared" si="61"/>
        <v/>
      </c>
      <c r="Z689" s="338" t="str">
        <f t="shared" si="60"/>
        <v/>
      </c>
      <c r="AB689"/>
      <c r="AC689" s="14"/>
    </row>
    <row r="690" spans="2:29" x14ac:dyDescent="0.25">
      <c r="B690" s="334"/>
      <c r="C690" s="396"/>
      <c r="D690" s="396"/>
      <c r="E690" s="396"/>
      <c r="F690" s="396"/>
      <c r="G690" s="396"/>
      <c r="H690" s="227"/>
      <c r="I690" s="227"/>
      <c r="J690" s="227"/>
      <c r="K690" s="227"/>
      <c r="L690" s="227"/>
      <c r="M690" s="230"/>
      <c r="N690" s="231"/>
      <c r="O690" s="157">
        <f>SUMIFS('Unit Detail'!$H$8:$H$400,'Unit Detail'!$D$8:$D$400,'Building Detail'!$B690,'Unit Detail'!$Z$8:$Z$400,1)</f>
        <v>0</v>
      </c>
      <c r="P690" s="125">
        <f>SUMIFS('Unit Detail'!$H$8:$H$400,'Unit Detail'!$D$8:$D$400,'Building Detail'!$B690,'Unit Detail'!$Z$8:$Z$400,3)</f>
        <v>0</v>
      </c>
      <c r="Q690" s="180">
        <f>SUMIFS('Unit Detail'!$H$8:$H$400,'Unit Detail'!$D$8:$D$400,'Building Detail'!$B690,'Unit Detail'!$Z$8:$Z$400,2)</f>
        <v>0</v>
      </c>
      <c r="R690" s="185">
        <f>SUMIF('Unit Detail'!$D$8:$D$400,$B690,'Unit Detail'!$H$8:$H$400)</f>
        <v>0</v>
      </c>
      <c r="S690" s="184">
        <f t="shared" si="58"/>
        <v>0</v>
      </c>
      <c r="T690" s="159" t="str">
        <f t="shared" si="62"/>
        <v/>
      </c>
      <c r="U690" s="162">
        <f>COUNTIFS('Unit Detail'!$Z$8:$Z$400,"1",'Unit Detail'!$D$8:$D$400,'Building Detail'!$B690)</f>
        <v>0</v>
      </c>
      <c r="V690" s="163">
        <f>COUNTIFS('Unit Detail'!$Z$8:$Z$400,"3",'Unit Detail'!$D$8:$D$400,'Building Detail'!$B690)</f>
        <v>0</v>
      </c>
      <c r="W690" s="163">
        <f>COUNTIFS('Unit Detail'!$Z$8:$Z$400,"2",'Unit Detail'!$D$8:$D$400,'Building Detail'!$B690)</f>
        <v>0</v>
      </c>
      <c r="X690" s="176">
        <f t="shared" si="59"/>
        <v>0</v>
      </c>
      <c r="Y690" s="159" t="str">
        <f t="shared" si="61"/>
        <v/>
      </c>
      <c r="Z690" s="338" t="str">
        <f t="shared" si="60"/>
        <v/>
      </c>
      <c r="AB690"/>
      <c r="AC690" s="14"/>
    </row>
    <row r="691" spans="2:29" x14ac:dyDescent="0.25">
      <c r="B691" s="334"/>
      <c r="C691" s="396"/>
      <c r="D691" s="396"/>
      <c r="E691" s="396"/>
      <c r="F691" s="396"/>
      <c r="G691" s="396"/>
      <c r="H691" s="227"/>
      <c r="I691" s="227"/>
      <c r="J691" s="227"/>
      <c r="K691" s="227"/>
      <c r="L691" s="227"/>
      <c r="M691" s="230"/>
      <c r="N691" s="231"/>
      <c r="O691" s="157">
        <f>SUMIFS('Unit Detail'!$H$8:$H$400,'Unit Detail'!$D$8:$D$400,'Building Detail'!$B691,'Unit Detail'!$Z$8:$Z$400,1)</f>
        <v>0</v>
      </c>
      <c r="P691" s="125">
        <f>SUMIFS('Unit Detail'!$H$8:$H$400,'Unit Detail'!$D$8:$D$400,'Building Detail'!$B691,'Unit Detail'!$Z$8:$Z$400,3)</f>
        <v>0</v>
      </c>
      <c r="Q691" s="180">
        <f>SUMIFS('Unit Detail'!$H$8:$H$400,'Unit Detail'!$D$8:$D$400,'Building Detail'!$B691,'Unit Detail'!$Z$8:$Z$400,2)</f>
        <v>0</v>
      </c>
      <c r="R691" s="185">
        <f>SUMIF('Unit Detail'!$D$8:$D$400,$B691,'Unit Detail'!$H$8:$H$400)</f>
        <v>0</v>
      </c>
      <c r="S691" s="184">
        <f t="shared" si="58"/>
        <v>0</v>
      </c>
      <c r="T691" s="159" t="str">
        <f t="shared" si="62"/>
        <v/>
      </c>
      <c r="U691" s="162">
        <f>COUNTIFS('Unit Detail'!$Z$8:$Z$400,"1",'Unit Detail'!$D$8:$D$400,'Building Detail'!$B691)</f>
        <v>0</v>
      </c>
      <c r="V691" s="163">
        <f>COUNTIFS('Unit Detail'!$Z$8:$Z$400,"3",'Unit Detail'!$D$8:$D$400,'Building Detail'!$B691)</f>
        <v>0</v>
      </c>
      <c r="W691" s="163">
        <f>COUNTIFS('Unit Detail'!$Z$8:$Z$400,"2",'Unit Detail'!$D$8:$D$400,'Building Detail'!$B691)</f>
        <v>0</v>
      </c>
      <c r="X691" s="176">
        <f t="shared" si="59"/>
        <v>0</v>
      </c>
      <c r="Y691" s="159" t="str">
        <f t="shared" si="61"/>
        <v/>
      </c>
      <c r="Z691" s="338" t="str">
        <f t="shared" si="60"/>
        <v/>
      </c>
      <c r="AB691"/>
      <c r="AC691" s="14"/>
    </row>
    <row r="692" spans="2:29" x14ac:dyDescent="0.25">
      <c r="B692" s="334"/>
      <c r="C692" s="396"/>
      <c r="D692" s="396"/>
      <c r="E692" s="396"/>
      <c r="F692" s="396"/>
      <c r="G692" s="396"/>
      <c r="H692" s="227"/>
      <c r="I692" s="227"/>
      <c r="J692" s="227"/>
      <c r="K692" s="227"/>
      <c r="L692" s="227"/>
      <c r="M692" s="230"/>
      <c r="N692" s="231"/>
      <c r="O692" s="157">
        <f>SUMIFS('Unit Detail'!$H$8:$H$400,'Unit Detail'!$D$8:$D$400,'Building Detail'!$B692,'Unit Detail'!$Z$8:$Z$400,1)</f>
        <v>0</v>
      </c>
      <c r="P692" s="125">
        <f>SUMIFS('Unit Detail'!$H$8:$H$400,'Unit Detail'!$D$8:$D$400,'Building Detail'!$B692,'Unit Detail'!$Z$8:$Z$400,3)</f>
        <v>0</v>
      </c>
      <c r="Q692" s="180">
        <f>SUMIFS('Unit Detail'!$H$8:$H$400,'Unit Detail'!$D$8:$D$400,'Building Detail'!$B692,'Unit Detail'!$Z$8:$Z$400,2)</f>
        <v>0</v>
      </c>
      <c r="R692" s="185">
        <f>SUMIF('Unit Detail'!$D$8:$D$400,$B692,'Unit Detail'!$H$8:$H$400)</f>
        <v>0</v>
      </c>
      <c r="S692" s="184">
        <f t="shared" si="58"/>
        <v>0</v>
      </c>
      <c r="T692" s="159" t="str">
        <f t="shared" si="62"/>
        <v/>
      </c>
      <c r="U692" s="162">
        <f>COUNTIFS('Unit Detail'!$Z$8:$Z$400,"1",'Unit Detail'!$D$8:$D$400,'Building Detail'!$B692)</f>
        <v>0</v>
      </c>
      <c r="V692" s="163">
        <f>COUNTIFS('Unit Detail'!$Z$8:$Z$400,"3",'Unit Detail'!$D$8:$D$400,'Building Detail'!$B692)</f>
        <v>0</v>
      </c>
      <c r="W692" s="163">
        <f>COUNTIFS('Unit Detail'!$Z$8:$Z$400,"2",'Unit Detail'!$D$8:$D$400,'Building Detail'!$B692)</f>
        <v>0</v>
      </c>
      <c r="X692" s="176">
        <f t="shared" si="59"/>
        <v>0</v>
      </c>
      <c r="Y692" s="159" t="str">
        <f t="shared" si="61"/>
        <v/>
      </c>
      <c r="Z692" s="338" t="str">
        <f t="shared" si="60"/>
        <v/>
      </c>
      <c r="AB692"/>
      <c r="AC692" s="14"/>
    </row>
    <row r="693" spans="2:29" x14ac:dyDescent="0.25">
      <c r="B693" s="334"/>
      <c r="C693" s="396"/>
      <c r="D693" s="396"/>
      <c r="E693" s="396"/>
      <c r="F693" s="396"/>
      <c r="G693" s="396"/>
      <c r="H693" s="227"/>
      <c r="I693" s="227"/>
      <c r="J693" s="227"/>
      <c r="K693" s="227"/>
      <c r="L693" s="227"/>
      <c r="M693" s="230"/>
      <c r="N693" s="231"/>
      <c r="O693" s="157">
        <f>SUMIFS('Unit Detail'!$H$8:$H$400,'Unit Detail'!$D$8:$D$400,'Building Detail'!$B693,'Unit Detail'!$Z$8:$Z$400,1)</f>
        <v>0</v>
      </c>
      <c r="P693" s="125">
        <f>SUMIFS('Unit Detail'!$H$8:$H$400,'Unit Detail'!$D$8:$D$400,'Building Detail'!$B693,'Unit Detail'!$Z$8:$Z$400,3)</f>
        <v>0</v>
      </c>
      <c r="Q693" s="180">
        <f>SUMIFS('Unit Detail'!$H$8:$H$400,'Unit Detail'!$D$8:$D$400,'Building Detail'!$B693,'Unit Detail'!$Z$8:$Z$400,2)</f>
        <v>0</v>
      </c>
      <c r="R693" s="185">
        <f>SUMIF('Unit Detail'!$D$8:$D$400,$B693,'Unit Detail'!$H$8:$H$400)</f>
        <v>0</v>
      </c>
      <c r="S693" s="184">
        <f t="shared" si="58"/>
        <v>0</v>
      </c>
      <c r="T693" s="159" t="str">
        <f t="shared" si="62"/>
        <v/>
      </c>
      <c r="U693" s="162">
        <f>COUNTIFS('Unit Detail'!$Z$8:$Z$400,"1",'Unit Detail'!$D$8:$D$400,'Building Detail'!$B693)</f>
        <v>0</v>
      </c>
      <c r="V693" s="163">
        <f>COUNTIFS('Unit Detail'!$Z$8:$Z$400,"3",'Unit Detail'!$D$8:$D$400,'Building Detail'!$B693)</f>
        <v>0</v>
      </c>
      <c r="W693" s="163">
        <f>COUNTIFS('Unit Detail'!$Z$8:$Z$400,"2",'Unit Detail'!$D$8:$D$400,'Building Detail'!$B693)</f>
        <v>0</v>
      </c>
      <c r="X693" s="176">
        <f t="shared" si="59"/>
        <v>0</v>
      </c>
      <c r="Y693" s="159" t="str">
        <f t="shared" si="61"/>
        <v/>
      </c>
      <c r="Z693" s="338" t="str">
        <f t="shared" si="60"/>
        <v/>
      </c>
      <c r="AB693"/>
      <c r="AC693" s="14"/>
    </row>
    <row r="694" spans="2:29" x14ac:dyDescent="0.25">
      <c r="B694" s="334"/>
      <c r="C694" s="396"/>
      <c r="D694" s="396"/>
      <c r="E694" s="396"/>
      <c r="F694" s="396"/>
      <c r="G694" s="396"/>
      <c r="H694" s="227"/>
      <c r="I694" s="227"/>
      <c r="J694" s="227"/>
      <c r="K694" s="227"/>
      <c r="L694" s="227"/>
      <c r="M694" s="230"/>
      <c r="N694" s="231"/>
      <c r="O694" s="157">
        <f>SUMIFS('Unit Detail'!$H$8:$H$400,'Unit Detail'!$D$8:$D$400,'Building Detail'!$B694,'Unit Detail'!$Z$8:$Z$400,1)</f>
        <v>0</v>
      </c>
      <c r="P694" s="125">
        <f>SUMIFS('Unit Detail'!$H$8:$H$400,'Unit Detail'!$D$8:$D$400,'Building Detail'!$B694,'Unit Detail'!$Z$8:$Z$400,3)</f>
        <v>0</v>
      </c>
      <c r="Q694" s="180">
        <f>SUMIFS('Unit Detail'!$H$8:$H$400,'Unit Detail'!$D$8:$D$400,'Building Detail'!$B694,'Unit Detail'!$Z$8:$Z$400,2)</f>
        <v>0</v>
      </c>
      <c r="R694" s="185">
        <f>SUMIF('Unit Detail'!$D$8:$D$400,$B694,'Unit Detail'!$H$8:$H$400)</f>
        <v>0</v>
      </c>
      <c r="S694" s="184">
        <f t="shared" si="58"/>
        <v>0</v>
      </c>
      <c r="T694" s="159" t="str">
        <f t="shared" si="62"/>
        <v/>
      </c>
      <c r="U694" s="162">
        <f>COUNTIFS('Unit Detail'!$Z$8:$Z$400,"1",'Unit Detail'!$D$8:$D$400,'Building Detail'!$B694)</f>
        <v>0</v>
      </c>
      <c r="V694" s="163">
        <f>COUNTIFS('Unit Detail'!$Z$8:$Z$400,"3",'Unit Detail'!$D$8:$D$400,'Building Detail'!$B694)</f>
        <v>0</v>
      </c>
      <c r="W694" s="163">
        <f>COUNTIFS('Unit Detail'!$Z$8:$Z$400,"2",'Unit Detail'!$D$8:$D$400,'Building Detail'!$B694)</f>
        <v>0</v>
      </c>
      <c r="X694" s="176">
        <f t="shared" si="59"/>
        <v>0</v>
      </c>
      <c r="Y694" s="159" t="str">
        <f t="shared" si="61"/>
        <v/>
      </c>
      <c r="Z694" s="338" t="str">
        <f t="shared" si="60"/>
        <v/>
      </c>
      <c r="AB694"/>
      <c r="AC694" s="14"/>
    </row>
    <row r="695" spans="2:29" x14ac:dyDescent="0.25">
      <c r="B695" s="334"/>
      <c r="C695" s="396"/>
      <c r="D695" s="396"/>
      <c r="E695" s="396"/>
      <c r="F695" s="396"/>
      <c r="G695" s="396"/>
      <c r="H695" s="227"/>
      <c r="I695" s="227"/>
      <c r="J695" s="227"/>
      <c r="K695" s="227"/>
      <c r="L695" s="227"/>
      <c r="M695" s="230"/>
      <c r="N695" s="231"/>
      <c r="O695" s="157">
        <f>SUMIFS('Unit Detail'!$H$8:$H$400,'Unit Detail'!$D$8:$D$400,'Building Detail'!$B695,'Unit Detail'!$Z$8:$Z$400,1)</f>
        <v>0</v>
      </c>
      <c r="P695" s="125">
        <f>SUMIFS('Unit Detail'!$H$8:$H$400,'Unit Detail'!$D$8:$D$400,'Building Detail'!$B695,'Unit Detail'!$Z$8:$Z$400,3)</f>
        <v>0</v>
      </c>
      <c r="Q695" s="180">
        <f>SUMIFS('Unit Detail'!$H$8:$H$400,'Unit Detail'!$D$8:$D$400,'Building Detail'!$B695,'Unit Detail'!$Z$8:$Z$400,2)</f>
        <v>0</v>
      </c>
      <c r="R695" s="185">
        <f>SUMIF('Unit Detail'!$D$8:$D$400,$B695,'Unit Detail'!$H$8:$H$400)</f>
        <v>0</v>
      </c>
      <c r="S695" s="184">
        <f t="shared" si="58"/>
        <v>0</v>
      </c>
      <c r="T695" s="159" t="str">
        <f t="shared" si="62"/>
        <v/>
      </c>
      <c r="U695" s="162">
        <f>COUNTIFS('Unit Detail'!$Z$8:$Z$400,"1",'Unit Detail'!$D$8:$D$400,'Building Detail'!$B695)</f>
        <v>0</v>
      </c>
      <c r="V695" s="163">
        <f>COUNTIFS('Unit Detail'!$Z$8:$Z$400,"3",'Unit Detail'!$D$8:$D$400,'Building Detail'!$B695)</f>
        <v>0</v>
      </c>
      <c r="W695" s="163">
        <f>COUNTIFS('Unit Detail'!$Z$8:$Z$400,"2",'Unit Detail'!$D$8:$D$400,'Building Detail'!$B695)</f>
        <v>0</v>
      </c>
      <c r="X695" s="176">
        <f t="shared" si="59"/>
        <v>0</v>
      </c>
      <c r="Y695" s="159" t="str">
        <f t="shared" si="61"/>
        <v/>
      </c>
      <c r="Z695" s="338" t="str">
        <f t="shared" si="60"/>
        <v/>
      </c>
      <c r="AB695"/>
      <c r="AC695" s="14"/>
    </row>
    <row r="696" spans="2:29" x14ac:dyDescent="0.25">
      <c r="B696" s="334"/>
      <c r="C696" s="396"/>
      <c r="D696" s="396"/>
      <c r="E696" s="396"/>
      <c r="F696" s="396"/>
      <c r="G696" s="396"/>
      <c r="H696" s="227"/>
      <c r="I696" s="227"/>
      <c r="J696" s="227"/>
      <c r="K696" s="227"/>
      <c r="L696" s="227"/>
      <c r="M696" s="230"/>
      <c r="N696" s="231"/>
      <c r="O696" s="157">
        <f>SUMIFS('Unit Detail'!$H$8:$H$400,'Unit Detail'!$D$8:$D$400,'Building Detail'!$B696,'Unit Detail'!$Z$8:$Z$400,1)</f>
        <v>0</v>
      </c>
      <c r="P696" s="125">
        <f>SUMIFS('Unit Detail'!$H$8:$H$400,'Unit Detail'!$D$8:$D$400,'Building Detail'!$B696,'Unit Detail'!$Z$8:$Z$400,3)</f>
        <v>0</v>
      </c>
      <c r="Q696" s="180">
        <f>SUMIFS('Unit Detail'!$H$8:$H$400,'Unit Detail'!$D$8:$D$400,'Building Detail'!$B696,'Unit Detail'!$Z$8:$Z$400,2)</f>
        <v>0</v>
      </c>
      <c r="R696" s="185">
        <f>SUMIF('Unit Detail'!$D$8:$D$400,$B696,'Unit Detail'!$H$8:$H$400)</f>
        <v>0</v>
      </c>
      <c r="S696" s="184">
        <f t="shared" si="58"/>
        <v>0</v>
      </c>
      <c r="T696" s="159" t="str">
        <f t="shared" si="62"/>
        <v/>
      </c>
      <c r="U696" s="162">
        <f>COUNTIFS('Unit Detail'!$Z$8:$Z$400,"1",'Unit Detail'!$D$8:$D$400,'Building Detail'!$B696)</f>
        <v>0</v>
      </c>
      <c r="V696" s="163">
        <f>COUNTIFS('Unit Detail'!$Z$8:$Z$400,"3",'Unit Detail'!$D$8:$D$400,'Building Detail'!$B696)</f>
        <v>0</v>
      </c>
      <c r="W696" s="163">
        <f>COUNTIFS('Unit Detail'!$Z$8:$Z$400,"2",'Unit Detail'!$D$8:$D$400,'Building Detail'!$B696)</f>
        <v>0</v>
      </c>
      <c r="X696" s="176">
        <f t="shared" si="59"/>
        <v>0</v>
      </c>
      <c r="Y696" s="159" t="str">
        <f t="shared" si="61"/>
        <v/>
      </c>
      <c r="Z696" s="338" t="str">
        <f t="shared" si="60"/>
        <v/>
      </c>
      <c r="AB696"/>
      <c r="AC696" s="14"/>
    </row>
    <row r="697" spans="2:29" x14ac:dyDescent="0.25">
      <c r="B697" s="334"/>
      <c r="C697" s="396"/>
      <c r="D697" s="396"/>
      <c r="E697" s="396"/>
      <c r="F697" s="396"/>
      <c r="G697" s="396"/>
      <c r="H697" s="227"/>
      <c r="I697" s="227"/>
      <c r="J697" s="227"/>
      <c r="K697" s="227"/>
      <c r="L697" s="227"/>
      <c r="M697" s="230"/>
      <c r="N697" s="231"/>
      <c r="O697" s="157">
        <f>SUMIFS('Unit Detail'!$H$8:$H$400,'Unit Detail'!$D$8:$D$400,'Building Detail'!$B697,'Unit Detail'!$Z$8:$Z$400,1)</f>
        <v>0</v>
      </c>
      <c r="P697" s="125">
        <f>SUMIFS('Unit Detail'!$H$8:$H$400,'Unit Detail'!$D$8:$D$400,'Building Detail'!$B697,'Unit Detail'!$Z$8:$Z$400,3)</f>
        <v>0</v>
      </c>
      <c r="Q697" s="180">
        <f>SUMIFS('Unit Detail'!$H$8:$H$400,'Unit Detail'!$D$8:$D$400,'Building Detail'!$B697,'Unit Detail'!$Z$8:$Z$400,2)</f>
        <v>0</v>
      </c>
      <c r="R697" s="185">
        <f>SUMIF('Unit Detail'!$D$8:$D$400,$B697,'Unit Detail'!$H$8:$H$400)</f>
        <v>0</v>
      </c>
      <c r="S697" s="184">
        <f t="shared" si="58"/>
        <v>0</v>
      </c>
      <c r="T697" s="159" t="str">
        <f t="shared" si="62"/>
        <v/>
      </c>
      <c r="U697" s="162">
        <f>COUNTIFS('Unit Detail'!$Z$8:$Z$400,"1",'Unit Detail'!$D$8:$D$400,'Building Detail'!$B697)</f>
        <v>0</v>
      </c>
      <c r="V697" s="163">
        <f>COUNTIFS('Unit Detail'!$Z$8:$Z$400,"3",'Unit Detail'!$D$8:$D$400,'Building Detail'!$B697)</f>
        <v>0</v>
      </c>
      <c r="W697" s="163">
        <f>COUNTIFS('Unit Detail'!$Z$8:$Z$400,"2",'Unit Detail'!$D$8:$D$400,'Building Detail'!$B697)</f>
        <v>0</v>
      </c>
      <c r="X697" s="176">
        <f t="shared" si="59"/>
        <v>0</v>
      </c>
      <c r="Y697" s="159" t="str">
        <f t="shared" si="61"/>
        <v/>
      </c>
      <c r="Z697" s="338" t="str">
        <f t="shared" si="60"/>
        <v/>
      </c>
      <c r="AB697"/>
      <c r="AC697" s="14"/>
    </row>
    <row r="698" spans="2:29" x14ac:dyDescent="0.25">
      <c r="B698" s="334"/>
      <c r="C698" s="396"/>
      <c r="D698" s="396"/>
      <c r="E698" s="396"/>
      <c r="F698" s="396"/>
      <c r="G698" s="396"/>
      <c r="H698" s="227"/>
      <c r="I698" s="227"/>
      <c r="J698" s="227"/>
      <c r="K698" s="227"/>
      <c r="L698" s="227"/>
      <c r="M698" s="230"/>
      <c r="N698" s="231"/>
      <c r="O698" s="157">
        <f>SUMIFS('Unit Detail'!$H$8:$H$400,'Unit Detail'!$D$8:$D$400,'Building Detail'!$B698,'Unit Detail'!$Z$8:$Z$400,1)</f>
        <v>0</v>
      </c>
      <c r="P698" s="125">
        <f>SUMIFS('Unit Detail'!$H$8:$H$400,'Unit Detail'!$D$8:$D$400,'Building Detail'!$B698,'Unit Detail'!$Z$8:$Z$400,3)</f>
        <v>0</v>
      </c>
      <c r="Q698" s="180">
        <f>SUMIFS('Unit Detail'!$H$8:$H$400,'Unit Detail'!$D$8:$D$400,'Building Detail'!$B698,'Unit Detail'!$Z$8:$Z$400,2)</f>
        <v>0</v>
      </c>
      <c r="R698" s="185">
        <f>SUMIF('Unit Detail'!$D$8:$D$400,$B698,'Unit Detail'!$H$8:$H$400)</f>
        <v>0</v>
      </c>
      <c r="S698" s="184">
        <f t="shared" si="58"/>
        <v>0</v>
      </c>
      <c r="T698" s="159" t="str">
        <f t="shared" si="62"/>
        <v/>
      </c>
      <c r="U698" s="162">
        <f>COUNTIFS('Unit Detail'!$Z$8:$Z$400,"1",'Unit Detail'!$D$8:$D$400,'Building Detail'!$B698)</f>
        <v>0</v>
      </c>
      <c r="V698" s="163">
        <f>COUNTIFS('Unit Detail'!$Z$8:$Z$400,"3",'Unit Detail'!$D$8:$D$400,'Building Detail'!$B698)</f>
        <v>0</v>
      </c>
      <c r="W698" s="163">
        <f>COUNTIFS('Unit Detail'!$Z$8:$Z$400,"2",'Unit Detail'!$D$8:$D$400,'Building Detail'!$B698)</f>
        <v>0</v>
      </c>
      <c r="X698" s="176">
        <f t="shared" si="59"/>
        <v>0</v>
      </c>
      <c r="Y698" s="159" t="str">
        <f t="shared" si="61"/>
        <v/>
      </c>
      <c r="Z698" s="338" t="str">
        <f t="shared" si="60"/>
        <v/>
      </c>
      <c r="AB698"/>
      <c r="AC698" s="14"/>
    </row>
    <row r="699" spans="2:29" x14ac:dyDescent="0.25">
      <c r="B699" s="334"/>
      <c r="C699" s="396"/>
      <c r="D699" s="396"/>
      <c r="E699" s="396"/>
      <c r="F699" s="396"/>
      <c r="G699" s="396"/>
      <c r="H699" s="227"/>
      <c r="I699" s="227"/>
      <c r="J699" s="227"/>
      <c r="K699" s="227"/>
      <c r="L699" s="227"/>
      <c r="M699" s="230"/>
      <c r="N699" s="231"/>
      <c r="O699" s="157">
        <f>SUMIFS('Unit Detail'!$H$8:$H$400,'Unit Detail'!$D$8:$D$400,'Building Detail'!$B699,'Unit Detail'!$Z$8:$Z$400,1)</f>
        <v>0</v>
      </c>
      <c r="P699" s="125">
        <f>SUMIFS('Unit Detail'!$H$8:$H$400,'Unit Detail'!$D$8:$D$400,'Building Detail'!$B699,'Unit Detail'!$Z$8:$Z$400,3)</f>
        <v>0</v>
      </c>
      <c r="Q699" s="180">
        <f>SUMIFS('Unit Detail'!$H$8:$H$400,'Unit Detail'!$D$8:$D$400,'Building Detail'!$B699,'Unit Detail'!$Z$8:$Z$400,2)</f>
        <v>0</v>
      </c>
      <c r="R699" s="185">
        <f>SUMIF('Unit Detail'!$D$8:$D$400,$B699,'Unit Detail'!$H$8:$H$400)</f>
        <v>0</v>
      </c>
      <c r="S699" s="184">
        <f t="shared" si="58"/>
        <v>0</v>
      </c>
      <c r="T699" s="159" t="str">
        <f t="shared" si="62"/>
        <v/>
      </c>
      <c r="U699" s="162">
        <f>COUNTIFS('Unit Detail'!$Z$8:$Z$400,"1",'Unit Detail'!$D$8:$D$400,'Building Detail'!$B699)</f>
        <v>0</v>
      </c>
      <c r="V699" s="163">
        <f>COUNTIFS('Unit Detail'!$Z$8:$Z$400,"3",'Unit Detail'!$D$8:$D$400,'Building Detail'!$B699)</f>
        <v>0</v>
      </c>
      <c r="W699" s="163">
        <f>COUNTIFS('Unit Detail'!$Z$8:$Z$400,"2",'Unit Detail'!$D$8:$D$400,'Building Detail'!$B699)</f>
        <v>0</v>
      </c>
      <c r="X699" s="176">
        <f t="shared" si="59"/>
        <v>0</v>
      </c>
      <c r="Y699" s="159" t="str">
        <f t="shared" si="61"/>
        <v/>
      </c>
      <c r="Z699" s="338" t="str">
        <f t="shared" si="60"/>
        <v/>
      </c>
      <c r="AB699"/>
      <c r="AC699" s="14"/>
    </row>
    <row r="700" spans="2:29" x14ac:dyDescent="0.25">
      <c r="B700" s="334"/>
      <c r="C700" s="396"/>
      <c r="D700" s="396"/>
      <c r="E700" s="396"/>
      <c r="F700" s="396"/>
      <c r="G700" s="396"/>
      <c r="H700" s="227"/>
      <c r="I700" s="227"/>
      <c r="J700" s="227"/>
      <c r="K700" s="227"/>
      <c r="L700" s="227"/>
      <c r="M700" s="230"/>
      <c r="N700" s="231"/>
      <c r="O700" s="157">
        <f>SUMIFS('Unit Detail'!$H$8:$H$400,'Unit Detail'!$D$8:$D$400,'Building Detail'!$B700,'Unit Detail'!$Z$8:$Z$400,1)</f>
        <v>0</v>
      </c>
      <c r="P700" s="125">
        <f>SUMIFS('Unit Detail'!$H$8:$H$400,'Unit Detail'!$D$8:$D$400,'Building Detail'!$B700,'Unit Detail'!$Z$8:$Z$400,3)</f>
        <v>0</v>
      </c>
      <c r="Q700" s="180">
        <f>SUMIFS('Unit Detail'!$H$8:$H$400,'Unit Detail'!$D$8:$D$400,'Building Detail'!$B700,'Unit Detail'!$Z$8:$Z$400,2)</f>
        <v>0</v>
      </c>
      <c r="R700" s="185">
        <f>SUMIF('Unit Detail'!$D$8:$D$400,$B700,'Unit Detail'!$H$8:$H$400)</f>
        <v>0</v>
      </c>
      <c r="S700" s="184">
        <f t="shared" si="58"/>
        <v>0</v>
      </c>
      <c r="T700" s="159" t="str">
        <f t="shared" si="62"/>
        <v/>
      </c>
      <c r="U700" s="162">
        <f>COUNTIFS('Unit Detail'!$Z$8:$Z$400,"1",'Unit Detail'!$D$8:$D$400,'Building Detail'!$B700)</f>
        <v>0</v>
      </c>
      <c r="V700" s="163">
        <f>COUNTIFS('Unit Detail'!$Z$8:$Z$400,"3",'Unit Detail'!$D$8:$D$400,'Building Detail'!$B700)</f>
        <v>0</v>
      </c>
      <c r="W700" s="163">
        <f>COUNTIFS('Unit Detail'!$Z$8:$Z$400,"2",'Unit Detail'!$D$8:$D$400,'Building Detail'!$B700)</f>
        <v>0</v>
      </c>
      <c r="X700" s="176">
        <f t="shared" si="59"/>
        <v>0</v>
      </c>
      <c r="Y700" s="159" t="str">
        <f t="shared" si="61"/>
        <v/>
      </c>
      <c r="Z700" s="338" t="str">
        <f t="shared" si="60"/>
        <v/>
      </c>
      <c r="AB700"/>
      <c r="AC700" s="14"/>
    </row>
    <row r="701" spans="2:29" x14ac:dyDescent="0.25">
      <c r="B701" s="334"/>
      <c r="C701" s="396"/>
      <c r="D701" s="396"/>
      <c r="E701" s="396"/>
      <c r="F701" s="396"/>
      <c r="G701" s="396"/>
      <c r="H701" s="227"/>
      <c r="I701" s="227"/>
      <c r="J701" s="227"/>
      <c r="K701" s="227"/>
      <c r="L701" s="227"/>
      <c r="M701" s="230"/>
      <c r="N701" s="231"/>
      <c r="O701" s="157">
        <f>SUMIFS('Unit Detail'!$H$8:$H$400,'Unit Detail'!$D$8:$D$400,'Building Detail'!$B701,'Unit Detail'!$Z$8:$Z$400,1)</f>
        <v>0</v>
      </c>
      <c r="P701" s="125">
        <f>SUMIFS('Unit Detail'!$H$8:$H$400,'Unit Detail'!$D$8:$D$400,'Building Detail'!$B701,'Unit Detail'!$Z$8:$Z$400,3)</f>
        <v>0</v>
      </c>
      <c r="Q701" s="180">
        <f>SUMIFS('Unit Detail'!$H$8:$H$400,'Unit Detail'!$D$8:$D$400,'Building Detail'!$B701,'Unit Detail'!$Z$8:$Z$400,2)</f>
        <v>0</v>
      </c>
      <c r="R701" s="185">
        <f>SUMIF('Unit Detail'!$D$8:$D$400,$B701,'Unit Detail'!$H$8:$H$400)</f>
        <v>0</v>
      </c>
      <c r="S701" s="184">
        <f t="shared" si="58"/>
        <v>0</v>
      </c>
      <c r="T701" s="159" t="str">
        <f t="shared" si="62"/>
        <v/>
      </c>
      <c r="U701" s="162">
        <f>COUNTIFS('Unit Detail'!$Z$8:$Z$400,"1",'Unit Detail'!$D$8:$D$400,'Building Detail'!$B701)</f>
        <v>0</v>
      </c>
      <c r="V701" s="163">
        <f>COUNTIFS('Unit Detail'!$Z$8:$Z$400,"3",'Unit Detail'!$D$8:$D$400,'Building Detail'!$B701)</f>
        <v>0</v>
      </c>
      <c r="W701" s="163">
        <f>COUNTIFS('Unit Detail'!$Z$8:$Z$400,"2",'Unit Detail'!$D$8:$D$400,'Building Detail'!$B701)</f>
        <v>0</v>
      </c>
      <c r="X701" s="176">
        <f t="shared" si="59"/>
        <v>0</v>
      </c>
      <c r="Y701" s="159" t="str">
        <f t="shared" si="61"/>
        <v/>
      </c>
      <c r="Z701" s="338" t="str">
        <f t="shared" si="60"/>
        <v/>
      </c>
      <c r="AB701"/>
      <c r="AC701" s="14"/>
    </row>
    <row r="702" spans="2:29" x14ac:dyDescent="0.25">
      <c r="B702" s="334"/>
      <c r="C702" s="396"/>
      <c r="D702" s="396"/>
      <c r="E702" s="396"/>
      <c r="F702" s="396"/>
      <c r="G702" s="396"/>
      <c r="H702" s="227"/>
      <c r="I702" s="227"/>
      <c r="J702" s="227"/>
      <c r="K702" s="227"/>
      <c r="L702" s="227"/>
      <c r="M702" s="230"/>
      <c r="N702" s="231"/>
      <c r="O702" s="157">
        <f>SUMIFS('Unit Detail'!$H$8:$H$400,'Unit Detail'!$D$8:$D$400,'Building Detail'!$B702,'Unit Detail'!$Z$8:$Z$400,1)</f>
        <v>0</v>
      </c>
      <c r="P702" s="125">
        <f>SUMIFS('Unit Detail'!$H$8:$H$400,'Unit Detail'!$D$8:$D$400,'Building Detail'!$B702,'Unit Detail'!$Z$8:$Z$400,3)</f>
        <v>0</v>
      </c>
      <c r="Q702" s="180">
        <f>SUMIFS('Unit Detail'!$H$8:$H$400,'Unit Detail'!$D$8:$D$400,'Building Detail'!$B702,'Unit Detail'!$Z$8:$Z$400,2)</f>
        <v>0</v>
      </c>
      <c r="R702" s="185">
        <f>SUMIF('Unit Detail'!$D$8:$D$400,$B702,'Unit Detail'!$H$8:$H$400)</f>
        <v>0</v>
      </c>
      <c r="S702" s="184">
        <f t="shared" si="58"/>
        <v>0</v>
      </c>
      <c r="T702" s="159" t="str">
        <f t="shared" si="62"/>
        <v/>
      </c>
      <c r="U702" s="162">
        <f>COUNTIFS('Unit Detail'!$Z$8:$Z$400,"1",'Unit Detail'!$D$8:$D$400,'Building Detail'!$B702)</f>
        <v>0</v>
      </c>
      <c r="V702" s="163">
        <f>COUNTIFS('Unit Detail'!$Z$8:$Z$400,"3",'Unit Detail'!$D$8:$D$400,'Building Detail'!$B702)</f>
        <v>0</v>
      </c>
      <c r="W702" s="163">
        <f>COUNTIFS('Unit Detail'!$Z$8:$Z$400,"2",'Unit Detail'!$D$8:$D$400,'Building Detail'!$B702)</f>
        <v>0</v>
      </c>
      <c r="X702" s="176">
        <f t="shared" si="59"/>
        <v>0</v>
      </c>
      <c r="Y702" s="159" t="str">
        <f t="shared" si="61"/>
        <v/>
      </c>
      <c r="Z702" s="338" t="str">
        <f t="shared" si="60"/>
        <v/>
      </c>
      <c r="AB702"/>
      <c r="AC702" s="14"/>
    </row>
    <row r="703" spans="2:29" x14ac:dyDescent="0.25">
      <c r="B703" s="334"/>
      <c r="C703" s="396"/>
      <c r="D703" s="396"/>
      <c r="E703" s="396"/>
      <c r="F703" s="396"/>
      <c r="G703" s="396"/>
      <c r="H703" s="227"/>
      <c r="I703" s="227"/>
      <c r="J703" s="227"/>
      <c r="K703" s="227"/>
      <c r="L703" s="227"/>
      <c r="M703" s="230"/>
      <c r="N703" s="231"/>
      <c r="O703" s="157">
        <f>SUMIFS('Unit Detail'!$H$8:$H$400,'Unit Detail'!$D$8:$D$400,'Building Detail'!$B703,'Unit Detail'!$Z$8:$Z$400,1)</f>
        <v>0</v>
      </c>
      <c r="P703" s="125">
        <f>SUMIFS('Unit Detail'!$H$8:$H$400,'Unit Detail'!$D$8:$D$400,'Building Detail'!$B703,'Unit Detail'!$Z$8:$Z$400,3)</f>
        <v>0</v>
      </c>
      <c r="Q703" s="180">
        <f>SUMIFS('Unit Detail'!$H$8:$H$400,'Unit Detail'!$D$8:$D$400,'Building Detail'!$B703,'Unit Detail'!$Z$8:$Z$400,2)</f>
        <v>0</v>
      </c>
      <c r="R703" s="185">
        <f>SUMIF('Unit Detail'!$D$8:$D$400,$B703,'Unit Detail'!$H$8:$H$400)</f>
        <v>0</v>
      </c>
      <c r="S703" s="184">
        <f t="shared" si="58"/>
        <v>0</v>
      </c>
      <c r="T703" s="159" t="str">
        <f t="shared" si="62"/>
        <v/>
      </c>
      <c r="U703" s="162">
        <f>COUNTIFS('Unit Detail'!$Z$8:$Z$400,"1",'Unit Detail'!$D$8:$D$400,'Building Detail'!$B703)</f>
        <v>0</v>
      </c>
      <c r="V703" s="163">
        <f>COUNTIFS('Unit Detail'!$Z$8:$Z$400,"3",'Unit Detail'!$D$8:$D$400,'Building Detail'!$B703)</f>
        <v>0</v>
      </c>
      <c r="W703" s="163">
        <f>COUNTIFS('Unit Detail'!$Z$8:$Z$400,"2",'Unit Detail'!$D$8:$D$400,'Building Detail'!$B703)</f>
        <v>0</v>
      </c>
      <c r="X703" s="176">
        <f t="shared" si="59"/>
        <v>0</v>
      </c>
      <c r="Y703" s="159" t="str">
        <f t="shared" si="61"/>
        <v/>
      </c>
      <c r="Z703" s="338" t="str">
        <f t="shared" si="60"/>
        <v/>
      </c>
      <c r="AB703"/>
      <c r="AC703" s="14"/>
    </row>
    <row r="704" spans="2:29" x14ac:dyDescent="0.25">
      <c r="B704" s="334"/>
      <c r="C704" s="396"/>
      <c r="D704" s="396"/>
      <c r="E704" s="396"/>
      <c r="F704" s="396"/>
      <c r="G704" s="396"/>
      <c r="H704" s="227"/>
      <c r="I704" s="227"/>
      <c r="J704" s="227"/>
      <c r="K704" s="227"/>
      <c r="L704" s="227"/>
      <c r="M704" s="230"/>
      <c r="N704" s="231"/>
      <c r="O704" s="157">
        <f>SUMIFS('Unit Detail'!$H$8:$H$400,'Unit Detail'!$D$8:$D$400,'Building Detail'!$B704,'Unit Detail'!$Z$8:$Z$400,1)</f>
        <v>0</v>
      </c>
      <c r="P704" s="125">
        <f>SUMIFS('Unit Detail'!$H$8:$H$400,'Unit Detail'!$D$8:$D$400,'Building Detail'!$B704,'Unit Detail'!$Z$8:$Z$400,3)</f>
        <v>0</v>
      </c>
      <c r="Q704" s="180">
        <f>SUMIFS('Unit Detail'!$H$8:$H$400,'Unit Detail'!$D$8:$D$400,'Building Detail'!$B704,'Unit Detail'!$Z$8:$Z$400,2)</f>
        <v>0</v>
      </c>
      <c r="R704" s="185">
        <f>SUMIF('Unit Detail'!$D$8:$D$400,$B704,'Unit Detail'!$H$8:$H$400)</f>
        <v>0</v>
      </c>
      <c r="S704" s="184">
        <f t="shared" si="58"/>
        <v>0</v>
      </c>
      <c r="T704" s="159" t="str">
        <f t="shared" si="62"/>
        <v/>
      </c>
      <c r="U704" s="162">
        <f>COUNTIFS('Unit Detail'!$Z$8:$Z$400,"1",'Unit Detail'!$D$8:$D$400,'Building Detail'!$B704)</f>
        <v>0</v>
      </c>
      <c r="V704" s="163">
        <f>COUNTIFS('Unit Detail'!$Z$8:$Z$400,"3",'Unit Detail'!$D$8:$D$400,'Building Detail'!$B704)</f>
        <v>0</v>
      </c>
      <c r="W704" s="163">
        <f>COUNTIFS('Unit Detail'!$Z$8:$Z$400,"2",'Unit Detail'!$D$8:$D$400,'Building Detail'!$B704)</f>
        <v>0</v>
      </c>
      <c r="X704" s="176">
        <f t="shared" si="59"/>
        <v>0</v>
      </c>
      <c r="Y704" s="159" t="str">
        <f t="shared" si="61"/>
        <v/>
      </c>
      <c r="Z704" s="338" t="str">
        <f t="shared" si="60"/>
        <v/>
      </c>
      <c r="AB704"/>
      <c r="AC704" s="14"/>
    </row>
    <row r="705" spans="2:29" x14ac:dyDescent="0.25">
      <c r="B705" s="334"/>
      <c r="C705" s="396"/>
      <c r="D705" s="396"/>
      <c r="E705" s="396"/>
      <c r="F705" s="396"/>
      <c r="G705" s="396"/>
      <c r="H705" s="227"/>
      <c r="I705" s="227"/>
      <c r="J705" s="227"/>
      <c r="K705" s="227"/>
      <c r="L705" s="227"/>
      <c r="M705" s="230"/>
      <c r="N705" s="231"/>
      <c r="O705" s="157">
        <f>SUMIFS('Unit Detail'!$H$8:$H$400,'Unit Detail'!$D$8:$D$400,'Building Detail'!$B705,'Unit Detail'!$Z$8:$Z$400,1)</f>
        <v>0</v>
      </c>
      <c r="P705" s="125">
        <f>SUMIFS('Unit Detail'!$H$8:$H$400,'Unit Detail'!$D$8:$D$400,'Building Detail'!$B705,'Unit Detail'!$Z$8:$Z$400,3)</f>
        <v>0</v>
      </c>
      <c r="Q705" s="180">
        <f>SUMIFS('Unit Detail'!$H$8:$H$400,'Unit Detail'!$D$8:$D$400,'Building Detail'!$B705,'Unit Detail'!$Z$8:$Z$400,2)</f>
        <v>0</v>
      </c>
      <c r="R705" s="185">
        <f>SUMIF('Unit Detail'!$D$8:$D$400,$B705,'Unit Detail'!$H$8:$H$400)</f>
        <v>0</v>
      </c>
      <c r="S705" s="184">
        <f t="shared" si="58"/>
        <v>0</v>
      </c>
      <c r="T705" s="159" t="str">
        <f t="shared" si="62"/>
        <v/>
      </c>
      <c r="U705" s="162">
        <f>COUNTIFS('Unit Detail'!$Z$8:$Z$400,"1",'Unit Detail'!$D$8:$D$400,'Building Detail'!$B705)</f>
        <v>0</v>
      </c>
      <c r="V705" s="163">
        <f>COUNTIFS('Unit Detail'!$Z$8:$Z$400,"3",'Unit Detail'!$D$8:$D$400,'Building Detail'!$B705)</f>
        <v>0</v>
      </c>
      <c r="W705" s="163">
        <f>COUNTIFS('Unit Detail'!$Z$8:$Z$400,"2",'Unit Detail'!$D$8:$D$400,'Building Detail'!$B705)</f>
        <v>0</v>
      </c>
      <c r="X705" s="176">
        <f t="shared" si="59"/>
        <v>0</v>
      </c>
      <c r="Y705" s="159" t="str">
        <f t="shared" si="61"/>
        <v/>
      </c>
      <c r="Z705" s="338" t="str">
        <f t="shared" si="60"/>
        <v/>
      </c>
      <c r="AB705"/>
      <c r="AC705" s="14"/>
    </row>
    <row r="706" spans="2:29" x14ac:dyDescent="0.25">
      <c r="B706" s="334"/>
      <c r="C706" s="396"/>
      <c r="D706" s="396"/>
      <c r="E706" s="396"/>
      <c r="F706" s="396"/>
      <c r="G706" s="396"/>
      <c r="H706" s="227"/>
      <c r="I706" s="227"/>
      <c r="J706" s="227"/>
      <c r="K706" s="227"/>
      <c r="L706" s="227"/>
      <c r="M706" s="230"/>
      <c r="N706" s="231"/>
      <c r="O706" s="157">
        <f>SUMIFS('Unit Detail'!$H$8:$H$400,'Unit Detail'!$D$8:$D$400,'Building Detail'!$B706,'Unit Detail'!$Z$8:$Z$400,1)</f>
        <v>0</v>
      </c>
      <c r="P706" s="125">
        <f>SUMIFS('Unit Detail'!$H$8:$H$400,'Unit Detail'!$D$8:$D$400,'Building Detail'!$B706,'Unit Detail'!$Z$8:$Z$400,3)</f>
        <v>0</v>
      </c>
      <c r="Q706" s="180">
        <f>SUMIFS('Unit Detail'!$H$8:$H$400,'Unit Detail'!$D$8:$D$400,'Building Detail'!$B706,'Unit Detail'!$Z$8:$Z$400,2)</f>
        <v>0</v>
      </c>
      <c r="R706" s="185">
        <f>SUMIF('Unit Detail'!$D$8:$D$400,$B706,'Unit Detail'!$H$8:$H$400)</f>
        <v>0</v>
      </c>
      <c r="S706" s="184">
        <f t="shared" si="58"/>
        <v>0</v>
      </c>
      <c r="T706" s="159" t="str">
        <f t="shared" si="62"/>
        <v/>
      </c>
      <c r="U706" s="162">
        <f>COUNTIFS('Unit Detail'!$Z$8:$Z$400,"1",'Unit Detail'!$D$8:$D$400,'Building Detail'!$B706)</f>
        <v>0</v>
      </c>
      <c r="V706" s="163">
        <f>COUNTIFS('Unit Detail'!$Z$8:$Z$400,"3",'Unit Detail'!$D$8:$D$400,'Building Detail'!$B706)</f>
        <v>0</v>
      </c>
      <c r="W706" s="163">
        <f>COUNTIFS('Unit Detail'!$Z$8:$Z$400,"2",'Unit Detail'!$D$8:$D$400,'Building Detail'!$B706)</f>
        <v>0</v>
      </c>
      <c r="X706" s="176">
        <f t="shared" si="59"/>
        <v>0</v>
      </c>
      <c r="Y706" s="159" t="str">
        <f t="shared" si="61"/>
        <v/>
      </c>
      <c r="Z706" s="338" t="str">
        <f t="shared" si="60"/>
        <v/>
      </c>
      <c r="AB706"/>
      <c r="AC706" s="14"/>
    </row>
    <row r="707" spans="2:29" x14ac:dyDescent="0.25">
      <c r="B707" s="334"/>
      <c r="C707" s="396"/>
      <c r="D707" s="396"/>
      <c r="E707" s="396"/>
      <c r="F707" s="396"/>
      <c r="G707" s="396"/>
      <c r="H707" s="227"/>
      <c r="I707" s="227"/>
      <c r="J707" s="227"/>
      <c r="K707" s="227"/>
      <c r="L707" s="227"/>
      <c r="M707" s="230"/>
      <c r="N707" s="231"/>
      <c r="O707" s="157">
        <f>SUMIFS('Unit Detail'!$H$8:$H$400,'Unit Detail'!$D$8:$D$400,'Building Detail'!$B707,'Unit Detail'!$Z$8:$Z$400,1)</f>
        <v>0</v>
      </c>
      <c r="P707" s="125">
        <f>SUMIFS('Unit Detail'!$H$8:$H$400,'Unit Detail'!$D$8:$D$400,'Building Detail'!$B707,'Unit Detail'!$Z$8:$Z$400,3)</f>
        <v>0</v>
      </c>
      <c r="Q707" s="180">
        <f>SUMIFS('Unit Detail'!$H$8:$H$400,'Unit Detail'!$D$8:$D$400,'Building Detail'!$B707,'Unit Detail'!$Z$8:$Z$400,2)</f>
        <v>0</v>
      </c>
      <c r="R707" s="185">
        <f>SUMIF('Unit Detail'!$D$8:$D$400,$B707,'Unit Detail'!$H$8:$H$400)</f>
        <v>0</v>
      </c>
      <c r="S707" s="184">
        <f t="shared" ref="S707:S770" si="63">SUM(M707,N707,R707)</f>
        <v>0</v>
      </c>
      <c r="T707" s="159" t="str">
        <f t="shared" si="62"/>
        <v/>
      </c>
      <c r="U707" s="162">
        <f>COUNTIFS('Unit Detail'!$Z$8:$Z$400,"1",'Unit Detail'!$D$8:$D$400,'Building Detail'!$B707)</f>
        <v>0</v>
      </c>
      <c r="V707" s="163">
        <f>COUNTIFS('Unit Detail'!$Z$8:$Z$400,"3",'Unit Detail'!$D$8:$D$400,'Building Detail'!$B707)</f>
        <v>0</v>
      </c>
      <c r="W707" s="163">
        <f>COUNTIFS('Unit Detail'!$Z$8:$Z$400,"2",'Unit Detail'!$D$8:$D$400,'Building Detail'!$B707)</f>
        <v>0</v>
      </c>
      <c r="X707" s="176">
        <f t="shared" ref="X707:X770" si="64">SUM(U707:W707)</f>
        <v>0</v>
      </c>
      <c r="Y707" s="159" t="str">
        <f t="shared" si="61"/>
        <v/>
      </c>
      <c r="Z707" s="338" t="str">
        <f t="shared" si="60"/>
        <v/>
      </c>
      <c r="AB707"/>
      <c r="AC707" s="14"/>
    </row>
    <row r="708" spans="2:29" x14ac:dyDescent="0.25">
      <c r="B708" s="334"/>
      <c r="C708" s="396"/>
      <c r="D708" s="396"/>
      <c r="E708" s="396"/>
      <c r="F708" s="396"/>
      <c r="G708" s="396"/>
      <c r="H708" s="227"/>
      <c r="I708" s="227"/>
      <c r="J708" s="227"/>
      <c r="K708" s="227"/>
      <c r="L708" s="227"/>
      <c r="M708" s="230"/>
      <c r="N708" s="231"/>
      <c r="O708" s="157">
        <f>SUMIFS('Unit Detail'!$H$8:$H$400,'Unit Detail'!$D$8:$D$400,'Building Detail'!$B708,'Unit Detail'!$Z$8:$Z$400,1)</f>
        <v>0</v>
      </c>
      <c r="P708" s="125">
        <f>SUMIFS('Unit Detail'!$H$8:$H$400,'Unit Detail'!$D$8:$D$400,'Building Detail'!$B708,'Unit Detail'!$Z$8:$Z$400,3)</f>
        <v>0</v>
      </c>
      <c r="Q708" s="180">
        <f>SUMIFS('Unit Detail'!$H$8:$H$400,'Unit Detail'!$D$8:$D$400,'Building Detail'!$B708,'Unit Detail'!$Z$8:$Z$400,2)</f>
        <v>0</v>
      </c>
      <c r="R708" s="185">
        <f>SUMIF('Unit Detail'!$D$8:$D$400,$B708,'Unit Detail'!$H$8:$H$400)</f>
        <v>0</v>
      </c>
      <c r="S708" s="184">
        <f t="shared" si="63"/>
        <v>0</v>
      </c>
      <c r="T708" s="159" t="str">
        <f t="shared" si="62"/>
        <v/>
      </c>
      <c r="U708" s="162">
        <f>COUNTIFS('Unit Detail'!$Z$8:$Z$400,"1",'Unit Detail'!$D$8:$D$400,'Building Detail'!$B708)</f>
        <v>0</v>
      </c>
      <c r="V708" s="163">
        <f>COUNTIFS('Unit Detail'!$Z$8:$Z$400,"3",'Unit Detail'!$D$8:$D$400,'Building Detail'!$B708)</f>
        <v>0</v>
      </c>
      <c r="W708" s="163">
        <f>COUNTIFS('Unit Detail'!$Z$8:$Z$400,"2",'Unit Detail'!$D$8:$D$400,'Building Detail'!$B708)</f>
        <v>0</v>
      </c>
      <c r="X708" s="176">
        <f t="shared" si="64"/>
        <v>0</v>
      </c>
      <c r="Y708" s="159" t="str">
        <f t="shared" si="61"/>
        <v/>
      </c>
      <c r="Z708" s="338" t="str">
        <f t="shared" si="60"/>
        <v/>
      </c>
      <c r="AB708"/>
      <c r="AC708" s="14"/>
    </row>
    <row r="709" spans="2:29" x14ac:dyDescent="0.25">
      <c r="B709" s="334"/>
      <c r="C709" s="396"/>
      <c r="D709" s="396"/>
      <c r="E709" s="396"/>
      <c r="F709" s="396"/>
      <c r="G709" s="396"/>
      <c r="H709" s="227"/>
      <c r="I709" s="227"/>
      <c r="J709" s="227"/>
      <c r="K709" s="227"/>
      <c r="L709" s="227"/>
      <c r="M709" s="230"/>
      <c r="N709" s="231"/>
      <c r="O709" s="157">
        <f>SUMIFS('Unit Detail'!$H$8:$H$400,'Unit Detail'!$D$8:$D$400,'Building Detail'!$B709,'Unit Detail'!$Z$8:$Z$400,1)</f>
        <v>0</v>
      </c>
      <c r="P709" s="125">
        <f>SUMIFS('Unit Detail'!$H$8:$H$400,'Unit Detail'!$D$8:$D$400,'Building Detail'!$B709,'Unit Detail'!$Z$8:$Z$400,3)</f>
        <v>0</v>
      </c>
      <c r="Q709" s="180">
        <f>SUMIFS('Unit Detail'!$H$8:$H$400,'Unit Detail'!$D$8:$D$400,'Building Detail'!$B709,'Unit Detail'!$Z$8:$Z$400,2)</f>
        <v>0</v>
      </c>
      <c r="R709" s="185">
        <f>SUMIF('Unit Detail'!$D$8:$D$400,$B709,'Unit Detail'!$H$8:$H$400)</f>
        <v>0</v>
      </c>
      <c r="S709" s="184">
        <f t="shared" si="63"/>
        <v>0</v>
      </c>
      <c r="T709" s="159" t="str">
        <f t="shared" si="62"/>
        <v/>
      </c>
      <c r="U709" s="162">
        <f>COUNTIFS('Unit Detail'!$Z$8:$Z$400,"1",'Unit Detail'!$D$8:$D$400,'Building Detail'!$B709)</f>
        <v>0</v>
      </c>
      <c r="V709" s="163">
        <f>COUNTIFS('Unit Detail'!$Z$8:$Z$400,"3",'Unit Detail'!$D$8:$D$400,'Building Detail'!$B709)</f>
        <v>0</v>
      </c>
      <c r="W709" s="163">
        <f>COUNTIFS('Unit Detail'!$Z$8:$Z$400,"2",'Unit Detail'!$D$8:$D$400,'Building Detail'!$B709)</f>
        <v>0</v>
      </c>
      <c r="X709" s="176">
        <f t="shared" si="64"/>
        <v>0</v>
      </c>
      <c r="Y709" s="159" t="str">
        <f t="shared" si="61"/>
        <v/>
      </c>
      <c r="Z709" s="338" t="str">
        <f t="shared" si="60"/>
        <v/>
      </c>
      <c r="AB709"/>
      <c r="AC709" s="14"/>
    </row>
    <row r="710" spans="2:29" x14ac:dyDescent="0.25">
      <c r="B710" s="334"/>
      <c r="C710" s="396"/>
      <c r="D710" s="396"/>
      <c r="E710" s="396"/>
      <c r="F710" s="396"/>
      <c r="G710" s="396"/>
      <c r="H710" s="227"/>
      <c r="I710" s="227"/>
      <c r="J710" s="227"/>
      <c r="K710" s="227"/>
      <c r="L710" s="227"/>
      <c r="M710" s="230"/>
      <c r="N710" s="231"/>
      <c r="O710" s="157">
        <f>SUMIFS('Unit Detail'!$H$8:$H$400,'Unit Detail'!$D$8:$D$400,'Building Detail'!$B710,'Unit Detail'!$Z$8:$Z$400,1)</f>
        <v>0</v>
      </c>
      <c r="P710" s="125">
        <f>SUMIFS('Unit Detail'!$H$8:$H$400,'Unit Detail'!$D$8:$D$400,'Building Detail'!$B710,'Unit Detail'!$Z$8:$Z$400,3)</f>
        <v>0</v>
      </c>
      <c r="Q710" s="180">
        <f>SUMIFS('Unit Detail'!$H$8:$H$400,'Unit Detail'!$D$8:$D$400,'Building Detail'!$B710,'Unit Detail'!$Z$8:$Z$400,2)</f>
        <v>0</v>
      </c>
      <c r="R710" s="185">
        <f>SUMIF('Unit Detail'!$D$8:$D$400,$B710,'Unit Detail'!$H$8:$H$400)</f>
        <v>0</v>
      </c>
      <c r="S710" s="184">
        <f t="shared" si="63"/>
        <v>0</v>
      </c>
      <c r="T710" s="159" t="str">
        <f t="shared" si="62"/>
        <v/>
      </c>
      <c r="U710" s="162">
        <f>COUNTIFS('Unit Detail'!$Z$8:$Z$400,"1",'Unit Detail'!$D$8:$D$400,'Building Detail'!$B710)</f>
        <v>0</v>
      </c>
      <c r="V710" s="163">
        <f>COUNTIFS('Unit Detail'!$Z$8:$Z$400,"3",'Unit Detail'!$D$8:$D$400,'Building Detail'!$B710)</f>
        <v>0</v>
      </c>
      <c r="W710" s="163">
        <f>COUNTIFS('Unit Detail'!$Z$8:$Z$400,"2",'Unit Detail'!$D$8:$D$400,'Building Detail'!$B710)</f>
        <v>0</v>
      </c>
      <c r="X710" s="176">
        <f t="shared" si="64"/>
        <v>0</v>
      </c>
      <c r="Y710" s="159" t="str">
        <f t="shared" si="61"/>
        <v/>
      </c>
      <c r="Z710" s="338" t="str">
        <f t="shared" si="60"/>
        <v/>
      </c>
      <c r="AB710"/>
      <c r="AC710" s="14"/>
    </row>
    <row r="711" spans="2:29" x14ac:dyDescent="0.25">
      <c r="B711" s="334"/>
      <c r="C711" s="396"/>
      <c r="D711" s="396"/>
      <c r="E711" s="396"/>
      <c r="F711" s="396"/>
      <c r="G711" s="396"/>
      <c r="H711" s="227"/>
      <c r="I711" s="227"/>
      <c r="J711" s="227"/>
      <c r="K711" s="227"/>
      <c r="L711" s="227"/>
      <c r="M711" s="230"/>
      <c r="N711" s="231"/>
      <c r="O711" s="157">
        <f>SUMIFS('Unit Detail'!$H$8:$H$400,'Unit Detail'!$D$8:$D$400,'Building Detail'!$B711,'Unit Detail'!$Z$8:$Z$400,1)</f>
        <v>0</v>
      </c>
      <c r="P711" s="125">
        <f>SUMIFS('Unit Detail'!$H$8:$H$400,'Unit Detail'!$D$8:$D$400,'Building Detail'!$B711,'Unit Detail'!$Z$8:$Z$400,3)</f>
        <v>0</v>
      </c>
      <c r="Q711" s="180">
        <f>SUMIFS('Unit Detail'!$H$8:$H$400,'Unit Detail'!$D$8:$D$400,'Building Detail'!$B711,'Unit Detail'!$Z$8:$Z$400,2)</f>
        <v>0</v>
      </c>
      <c r="R711" s="185">
        <f>SUMIF('Unit Detail'!$D$8:$D$400,$B711,'Unit Detail'!$H$8:$H$400)</f>
        <v>0</v>
      </c>
      <c r="S711" s="184">
        <f t="shared" si="63"/>
        <v>0</v>
      </c>
      <c r="T711" s="159" t="str">
        <f t="shared" si="62"/>
        <v/>
      </c>
      <c r="U711" s="162">
        <f>COUNTIFS('Unit Detail'!$Z$8:$Z$400,"1",'Unit Detail'!$D$8:$D$400,'Building Detail'!$B711)</f>
        <v>0</v>
      </c>
      <c r="V711" s="163">
        <f>COUNTIFS('Unit Detail'!$Z$8:$Z$400,"3",'Unit Detail'!$D$8:$D$400,'Building Detail'!$B711)</f>
        <v>0</v>
      </c>
      <c r="W711" s="163">
        <f>COUNTIFS('Unit Detail'!$Z$8:$Z$400,"2",'Unit Detail'!$D$8:$D$400,'Building Detail'!$B711)</f>
        <v>0</v>
      </c>
      <c r="X711" s="176">
        <f t="shared" si="64"/>
        <v>0</v>
      </c>
      <c r="Y711" s="159" t="str">
        <f t="shared" si="61"/>
        <v/>
      </c>
      <c r="Z711" s="338" t="str">
        <f t="shared" si="60"/>
        <v/>
      </c>
      <c r="AB711"/>
      <c r="AC711" s="14"/>
    </row>
    <row r="712" spans="2:29" x14ac:dyDescent="0.25">
      <c r="B712" s="334"/>
      <c r="C712" s="396"/>
      <c r="D712" s="396"/>
      <c r="E712" s="396"/>
      <c r="F712" s="396"/>
      <c r="G712" s="396"/>
      <c r="H712" s="227"/>
      <c r="I712" s="227"/>
      <c r="J712" s="227"/>
      <c r="K712" s="227"/>
      <c r="L712" s="227"/>
      <c r="M712" s="230"/>
      <c r="N712" s="231"/>
      <c r="O712" s="157">
        <f>SUMIFS('Unit Detail'!$H$8:$H$400,'Unit Detail'!$D$8:$D$400,'Building Detail'!$B712,'Unit Detail'!$Z$8:$Z$400,1)</f>
        <v>0</v>
      </c>
      <c r="P712" s="125">
        <f>SUMIFS('Unit Detail'!$H$8:$H$400,'Unit Detail'!$D$8:$D$400,'Building Detail'!$B712,'Unit Detail'!$Z$8:$Z$400,3)</f>
        <v>0</v>
      </c>
      <c r="Q712" s="180">
        <f>SUMIFS('Unit Detail'!$H$8:$H$400,'Unit Detail'!$D$8:$D$400,'Building Detail'!$B712,'Unit Detail'!$Z$8:$Z$400,2)</f>
        <v>0</v>
      </c>
      <c r="R712" s="185">
        <f>SUMIF('Unit Detail'!$D$8:$D$400,$B712,'Unit Detail'!$H$8:$H$400)</f>
        <v>0</v>
      </c>
      <c r="S712" s="184">
        <f t="shared" si="63"/>
        <v>0</v>
      </c>
      <c r="T712" s="159" t="str">
        <f t="shared" si="62"/>
        <v/>
      </c>
      <c r="U712" s="162">
        <f>COUNTIFS('Unit Detail'!$Z$8:$Z$400,"1",'Unit Detail'!$D$8:$D$400,'Building Detail'!$B712)</f>
        <v>0</v>
      </c>
      <c r="V712" s="163">
        <f>COUNTIFS('Unit Detail'!$Z$8:$Z$400,"3",'Unit Detail'!$D$8:$D$400,'Building Detail'!$B712)</f>
        <v>0</v>
      </c>
      <c r="W712" s="163">
        <f>COUNTIFS('Unit Detail'!$Z$8:$Z$400,"2",'Unit Detail'!$D$8:$D$400,'Building Detail'!$B712)</f>
        <v>0</v>
      </c>
      <c r="X712" s="176">
        <f t="shared" si="64"/>
        <v>0</v>
      </c>
      <c r="Y712" s="159" t="str">
        <f t="shared" si="61"/>
        <v/>
      </c>
      <c r="Z712" s="338" t="str">
        <f t="shared" si="60"/>
        <v/>
      </c>
      <c r="AB712"/>
      <c r="AC712" s="14"/>
    </row>
    <row r="713" spans="2:29" x14ac:dyDescent="0.25">
      <c r="B713" s="334"/>
      <c r="C713" s="396"/>
      <c r="D713" s="396"/>
      <c r="E713" s="396"/>
      <c r="F713" s="396"/>
      <c r="G713" s="396"/>
      <c r="H713" s="227"/>
      <c r="I713" s="227"/>
      <c r="J713" s="227"/>
      <c r="K713" s="227"/>
      <c r="L713" s="227"/>
      <c r="M713" s="230"/>
      <c r="N713" s="231"/>
      <c r="O713" s="157">
        <f>SUMIFS('Unit Detail'!$H$8:$H$400,'Unit Detail'!$D$8:$D$400,'Building Detail'!$B713,'Unit Detail'!$Z$8:$Z$400,1)</f>
        <v>0</v>
      </c>
      <c r="P713" s="125">
        <f>SUMIFS('Unit Detail'!$H$8:$H$400,'Unit Detail'!$D$8:$D$400,'Building Detail'!$B713,'Unit Detail'!$Z$8:$Z$400,3)</f>
        <v>0</v>
      </c>
      <c r="Q713" s="180">
        <f>SUMIFS('Unit Detail'!$H$8:$H$400,'Unit Detail'!$D$8:$D$400,'Building Detail'!$B713,'Unit Detail'!$Z$8:$Z$400,2)</f>
        <v>0</v>
      </c>
      <c r="R713" s="185">
        <f>SUMIF('Unit Detail'!$D$8:$D$400,$B713,'Unit Detail'!$H$8:$H$400)</f>
        <v>0</v>
      </c>
      <c r="S713" s="184">
        <f t="shared" si="63"/>
        <v>0</v>
      </c>
      <c r="T713" s="159" t="str">
        <f t="shared" si="62"/>
        <v/>
      </c>
      <c r="U713" s="162">
        <f>COUNTIFS('Unit Detail'!$Z$8:$Z$400,"1",'Unit Detail'!$D$8:$D$400,'Building Detail'!$B713)</f>
        <v>0</v>
      </c>
      <c r="V713" s="163">
        <f>COUNTIFS('Unit Detail'!$Z$8:$Z$400,"3",'Unit Detail'!$D$8:$D$400,'Building Detail'!$B713)</f>
        <v>0</v>
      </c>
      <c r="W713" s="163">
        <f>COUNTIFS('Unit Detail'!$Z$8:$Z$400,"2",'Unit Detail'!$D$8:$D$400,'Building Detail'!$B713)</f>
        <v>0</v>
      </c>
      <c r="X713" s="176">
        <f t="shared" si="64"/>
        <v>0</v>
      </c>
      <c r="Y713" s="159" t="str">
        <f t="shared" si="61"/>
        <v/>
      </c>
      <c r="Z713" s="338" t="str">
        <f t="shared" si="60"/>
        <v/>
      </c>
      <c r="AB713"/>
      <c r="AC713" s="14"/>
    </row>
    <row r="714" spans="2:29" x14ac:dyDescent="0.25">
      <c r="B714" s="334"/>
      <c r="C714" s="396"/>
      <c r="D714" s="396"/>
      <c r="E714" s="396"/>
      <c r="F714" s="396"/>
      <c r="G714" s="396"/>
      <c r="H714" s="227"/>
      <c r="I714" s="227"/>
      <c r="J714" s="227"/>
      <c r="K714" s="227"/>
      <c r="L714" s="227"/>
      <c r="M714" s="230"/>
      <c r="N714" s="231"/>
      <c r="O714" s="157">
        <f>SUMIFS('Unit Detail'!$H$8:$H$400,'Unit Detail'!$D$8:$D$400,'Building Detail'!$B714,'Unit Detail'!$Z$8:$Z$400,1)</f>
        <v>0</v>
      </c>
      <c r="P714" s="125">
        <f>SUMIFS('Unit Detail'!$H$8:$H$400,'Unit Detail'!$D$8:$D$400,'Building Detail'!$B714,'Unit Detail'!$Z$8:$Z$400,3)</f>
        <v>0</v>
      </c>
      <c r="Q714" s="180">
        <f>SUMIFS('Unit Detail'!$H$8:$H$400,'Unit Detail'!$D$8:$D$400,'Building Detail'!$B714,'Unit Detail'!$Z$8:$Z$400,2)</f>
        <v>0</v>
      </c>
      <c r="R714" s="185">
        <f>SUMIF('Unit Detail'!$D$8:$D$400,$B714,'Unit Detail'!$H$8:$H$400)</f>
        <v>0</v>
      </c>
      <c r="S714" s="184">
        <f t="shared" si="63"/>
        <v>0</v>
      </c>
      <c r="T714" s="159" t="str">
        <f t="shared" si="62"/>
        <v/>
      </c>
      <c r="U714" s="162">
        <f>COUNTIFS('Unit Detail'!$Z$8:$Z$400,"1",'Unit Detail'!$D$8:$D$400,'Building Detail'!$B714)</f>
        <v>0</v>
      </c>
      <c r="V714" s="163">
        <f>COUNTIFS('Unit Detail'!$Z$8:$Z$400,"3",'Unit Detail'!$D$8:$D$400,'Building Detail'!$B714)</f>
        <v>0</v>
      </c>
      <c r="W714" s="163">
        <f>COUNTIFS('Unit Detail'!$Z$8:$Z$400,"2",'Unit Detail'!$D$8:$D$400,'Building Detail'!$B714)</f>
        <v>0</v>
      </c>
      <c r="X714" s="176">
        <f t="shared" si="64"/>
        <v>0</v>
      </c>
      <c r="Y714" s="159" t="str">
        <f t="shared" si="61"/>
        <v/>
      </c>
      <c r="Z714" s="338" t="str">
        <f t="shared" si="60"/>
        <v/>
      </c>
      <c r="AB714"/>
      <c r="AC714" s="14"/>
    </row>
    <row r="715" spans="2:29" x14ac:dyDescent="0.25">
      <c r="B715" s="334"/>
      <c r="C715" s="396"/>
      <c r="D715" s="396"/>
      <c r="E715" s="396"/>
      <c r="F715" s="396"/>
      <c r="G715" s="396"/>
      <c r="H715" s="227"/>
      <c r="I715" s="227"/>
      <c r="J715" s="227"/>
      <c r="K715" s="227"/>
      <c r="L715" s="227"/>
      <c r="M715" s="230"/>
      <c r="N715" s="231"/>
      <c r="O715" s="157">
        <f>SUMIFS('Unit Detail'!$H$8:$H$400,'Unit Detail'!$D$8:$D$400,'Building Detail'!$B715,'Unit Detail'!$Z$8:$Z$400,1)</f>
        <v>0</v>
      </c>
      <c r="P715" s="125">
        <f>SUMIFS('Unit Detail'!$H$8:$H$400,'Unit Detail'!$D$8:$D$400,'Building Detail'!$B715,'Unit Detail'!$Z$8:$Z$400,3)</f>
        <v>0</v>
      </c>
      <c r="Q715" s="180">
        <f>SUMIFS('Unit Detail'!$H$8:$H$400,'Unit Detail'!$D$8:$D$400,'Building Detail'!$B715,'Unit Detail'!$Z$8:$Z$400,2)</f>
        <v>0</v>
      </c>
      <c r="R715" s="185">
        <f>SUMIF('Unit Detail'!$D$8:$D$400,$B715,'Unit Detail'!$H$8:$H$400)</f>
        <v>0</v>
      </c>
      <c r="S715" s="184">
        <f t="shared" si="63"/>
        <v>0</v>
      </c>
      <c r="T715" s="159" t="str">
        <f t="shared" si="62"/>
        <v/>
      </c>
      <c r="U715" s="162">
        <f>COUNTIFS('Unit Detail'!$Z$8:$Z$400,"1",'Unit Detail'!$D$8:$D$400,'Building Detail'!$B715)</f>
        <v>0</v>
      </c>
      <c r="V715" s="163">
        <f>COUNTIFS('Unit Detail'!$Z$8:$Z$400,"3",'Unit Detail'!$D$8:$D$400,'Building Detail'!$B715)</f>
        <v>0</v>
      </c>
      <c r="W715" s="163">
        <f>COUNTIFS('Unit Detail'!$Z$8:$Z$400,"2",'Unit Detail'!$D$8:$D$400,'Building Detail'!$B715)</f>
        <v>0</v>
      </c>
      <c r="X715" s="176">
        <f t="shared" si="64"/>
        <v>0</v>
      </c>
      <c r="Y715" s="159" t="str">
        <f t="shared" si="61"/>
        <v/>
      </c>
      <c r="Z715" s="338" t="str">
        <f t="shared" si="60"/>
        <v/>
      </c>
      <c r="AB715"/>
      <c r="AC715" s="14"/>
    </row>
    <row r="716" spans="2:29" x14ac:dyDescent="0.25">
      <c r="B716" s="334"/>
      <c r="C716" s="396"/>
      <c r="D716" s="396"/>
      <c r="E716" s="396"/>
      <c r="F716" s="396"/>
      <c r="G716" s="396"/>
      <c r="H716" s="227"/>
      <c r="I716" s="227"/>
      <c r="J716" s="227"/>
      <c r="K716" s="227"/>
      <c r="L716" s="227"/>
      <c r="M716" s="230"/>
      <c r="N716" s="231"/>
      <c r="O716" s="157">
        <f>SUMIFS('Unit Detail'!$H$8:$H$400,'Unit Detail'!$D$8:$D$400,'Building Detail'!$B716,'Unit Detail'!$Z$8:$Z$400,1)</f>
        <v>0</v>
      </c>
      <c r="P716" s="125">
        <f>SUMIFS('Unit Detail'!$H$8:$H$400,'Unit Detail'!$D$8:$D$400,'Building Detail'!$B716,'Unit Detail'!$Z$8:$Z$400,3)</f>
        <v>0</v>
      </c>
      <c r="Q716" s="180">
        <f>SUMIFS('Unit Detail'!$H$8:$H$400,'Unit Detail'!$D$8:$D$400,'Building Detail'!$B716,'Unit Detail'!$Z$8:$Z$400,2)</f>
        <v>0</v>
      </c>
      <c r="R716" s="185">
        <f>SUMIF('Unit Detail'!$D$8:$D$400,$B716,'Unit Detail'!$H$8:$H$400)</f>
        <v>0</v>
      </c>
      <c r="S716" s="184">
        <f t="shared" si="63"/>
        <v>0</v>
      </c>
      <c r="T716" s="159" t="str">
        <f t="shared" si="62"/>
        <v/>
      </c>
      <c r="U716" s="162">
        <f>COUNTIFS('Unit Detail'!$Z$8:$Z$400,"1",'Unit Detail'!$D$8:$D$400,'Building Detail'!$B716)</f>
        <v>0</v>
      </c>
      <c r="V716" s="163">
        <f>COUNTIFS('Unit Detail'!$Z$8:$Z$400,"3",'Unit Detail'!$D$8:$D$400,'Building Detail'!$B716)</f>
        <v>0</v>
      </c>
      <c r="W716" s="163">
        <f>COUNTIFS('Unit Detail'!$Z$8:$Z$400,"2",'Unit Detail'!$D$8:$D$400,'Building Detail'!$B716)</f>
        <v>0</v>
      </c>
      <c r="X716" s="176">
        <f t="shared" si="64"/>
        <v>0</v>
      </c>
      <c r="Y716" s="159" t="str">
        <f t="shared" si="61"/>
        <v/>
      </c>
      <c r="Z716" s="338" t="str">
        <f t="shared" si="60"/>
        <v/>
      </c>
      <c r="AB716"/>
      <c r="AC716" s="14"/>
    </row>
    <row r="717" spans="2:29" x14ac:dyDescent="0.25">
      <c r="B717" s="334"/>
      <c r="C717" s="396"/>
      <c r="D717" s="396"/>
      <c r="E717" s="396"/>
      <c r="F717" s="396"/>
      <c r="G717" s="396"/>
      <c r="H717" s="227"/>
      <c r="I717" s="227"/>
      <c r="J717" s="227"/>
      <c r="K717" s="227"/>
      <c r="L717" s="227"/>
      <c r="M717" s="230"/>
      <c r="N717" s="231"/>
      <c r="O717" s="157">
        <f>SUMIFS('Unit Detail'!$H$8:$H$400,'Unit Detail'!$D$8:$D$400,'Building Detail'!$B717,'Unit Detail'!$Z$8:$Z$400,1)</f>
        <v>0</v>
      </c>
      <c r="P717" s="125">
        <f>SUMIFS('Unit Detail'!$H$8:$H$400,'Unit Detail'!$D$8:$D$400,'Building Detail'!$B717,'Unit Detail'!$Z$8:$Z$400,3)</f>
        <v>0</v>
      </c>
      <c r="Q717" s="180">
        <f>SUMIFS('Unit Detail'!$H$8:$H$400,'Unit Detail'!$D$8:$D$400,'Building Detail'!$B717,'Unit Detail'!$Z$8:$Z$400,2)</f>
        <v>0</v>
      </c>
      <c r="R717" s="185">
        <f>SUMIF('Unit Detail'!$D$8:$D$400,$B717,'Unit Detail'!$H$8:$H$400)</f>
        <v>0</v>
      </c>
      <c r="S717" s="184">
        <f t="shared" si="63"/>
        <v>0</v>
      </c>
      <c r="T717" s="159" t="str">
        <f t="shared" si="62"/>
        <v/>
      </c>
      <c r="U717" s="162">
        <f>COUNTIFS('Unit Detail'!$Z$8:$Z$400,"1",'Unit Detail'!$D$8:$D$400,'Building Detail'!$B717)</f>
        <v>0</v>
      </c>
      <c r="V717" s="163">
        <f>COUNTIFS('Unit Detail'!$Z$8:$Z$400,"3",'Unit Detail'!$D$8:$D$400,'Building Detail'!$B717)</f>
        <v>0</v>
      </c>
      <c r="W717" s="163">
        <f>COUNTIFS('Unit Detail'!$Z$8:$Z$400,"2",'Unit Detail'!$D$8:$D$400,'Building Detail'!$B717)</f>
        <v>0</v>
      </c>
      <c r="X717" s="176">
        <f t="shared" si="64"/>
        <v>0</v>
      </c>
      <c r="Y717" s="159" t="str">
        <f t="shared" si="61"/>
        <v/>
      </c>
      <c r="Z717" s="338" t="str">
        <f t="shared" si="60"/>
        <v/>
      </c>
      <c r="AB717"/>
      <c r="AC717" s="14"/>
    </row>
    <row r="718" spans="2:29" x14ac:dyDescent="0.25">
      <c r="B718" s="334"/>
      <c r="C718" s="396"/>
      <c r="D718" s="396"/>
      <c r="E718" s="396"/>
      <c r="F718" s="396"/>
      <c r="G718" s="396"/>
      <c r="H718" s="227"/>
      <c r="I718" s="227"/>
      <c r="J718" s="227"/>
      <c r="K718" s="227"/>
      <c r="L718" s="227"/>
      <c r="M718" s="230"/>
      <c r="N718" s="231"/>
      <c r="O718" s="157">
        <f>SUMIFS('Unit Detail'!$H$8:$H$400,'Unit Detail'!$D$8:$D$400,'Building Detail'!$B718,'Unit Detail'!$Z$8:$Z$400,1)</f>
        <v>0</v>
      </c>
      <c r="P718" s="125">
        <f>SUMIFS('Unit Detail'!$H$8:$H$400,'Unit Detail'!$D$8:$D$400,'Building Detail'!$B718,'Unit Detail'!$Z$8:$Z$400,3)</f>
        <v>0</v>
      </c>
      <c r="Q718" s="180">
        <f>SUMIFS('Unit Detail'!$H$8:$H$400,'Unit Detail'!$D$8:$D$400,'Building Detail'!$B718,'Unit Detail'!$Z$8:$Z$400,2)</f>
        <v>0</v>
      </c>
      <c r="R718" s="185">
        <f>SUMIF('Unit Detail'!$D$8:$D$400,$B718,'Unit Detail'!$H$8:$H$400)</f>
        <v>0</v>
      </c>
      <c r="S718" s="184">
        <f t="shared" si="63"/>
        <v>0</v>
      </c>
      <c r="T718" s="159" t="str">
        <f t="shared" si="62"/>
        <v/>
      </c>
      <c r="U718" s="162">
        <f>COUNTIFS('Unit Detail'!$Z$8:$Z$400,"1",'Unit Detail'!$D$8:$D$400,'Building Detail'!$B718)</f>
        <v>0</v>
      </c>
      <c r="V718" s="163">
        <f>COUNTIFS('Unit Detail'!$Z$8:$Z$400,"3",'Unit Detail'!$D$8:$D$400,'Building Detail'!$B718)</f>
        <v>0</v>
      </c>
      <c r="W718" s="163">
        <f>COUNTIFS('Unit Detail'!$Z$8:$Z$400,"2",'Unit Detail'!$D$8:$D$400,'Building Detail'!$B718)</f>
        <v>0</v>
      </c>
      <c r="X718" s="176">
        <f t="shared" si="64"/>
        <v>0</v>
      </c>
      <c r="Y718" s="159" t="str">
        <f t="shared" si="61"/>
        <v/>
      </c>
      <c r="Z718" s="338" t="str">
        <f t="shared" si="60"/>
        <v/>
      </c>
      <c r="AB718"/>
      <c r="AC718" s="14"/>
    </row>
    <row r="719" spans="2:29" x14ac:dyDescent="0.25">
      <c r="B719" s="334"/>
      <c r="C719" s="396"/>
      <c r="D719" s="396"/>
      <c r="E719" s="396"/>
      <c r="F719" s="396"/>
      <c r="G719" s="396"/>
      <c r="H719" s="227"/>
      <c r="I719" s="227"/>
      <c r="J719" s="227"/>
      <c r="K719" s="227"/>
      <c r="L719" s="227"/>
      <c r="M719" s="230"/>
      <c r="N719" s="231"/>
      <c r="O719" s="157">
        <f>SUMIFS('Unit Detail'!$H$8:$H$400,'Unit Detail'!$D$8:$D$400,'Building Detail'!$B719,'Unit Detail'!$Z$8:$Z$400,1)</f>
        <v>0</v>
      </c>
      <c r="P719" s="125">
        <f>SUMIFS('Unit Detail'!$H$8:$H$400,'Unit Detail'!$D$8:$D$400,'Building Detail'!$B719,'Unit Detail'!$Z$8:$Z$400,3)</f>
        <v>0</v>
      </c>
      <c r="Q719" s="180">
        <f>SUMIFS('Unit Detail'!$H$8:$H$400,'Unit Detail'!$D$8:$D$400,'Building Detail'!$B719,'Unit Detail'!$Z$8:$Z$400,2)</f>
        <v>0</v>
      </c>
      <c r="R719" s="185">
        <f>SUMIF('Unit Detail'!$D$8:$D$400,$B719,'Unit Detail'!$H$8:$H$400)</f>
        <v>0</v>
      </c>
      <c r="S719" s="184">
        <f t="shared" si="63"/>
        <v>0</v>
      </c>
      <c r="T719" s="159" t="str">
        <f t="shared" si="62"/>
        <v/>
      </c>
      <c r="U719" s="162">
        <f>COUNTIFS('Unit Detail'!$Z$8:$Z$400,"1",'Unit Detail'!$D$8:$D$400,'Building Detail'!$B719)</f>
        <v>0</v>
      </c>
      <c r="V719" s="163">
        <f>COUNTIFS('Unit Detail'!$Z$8:$Z$400,"3",'Unit Detail'!$D$8:$D$400,'Building Detail'!$B719)</f>
        <v>0</v>
      </c>
      <c r="W719" s="163">
        <f>COUNTIFS('Unit Detail'!$Z$8:$Z$400,"2",'Unit Detail'!$D$8:$D$400,'Building Detail'!$B719)</f>
        <v>0</v>
      </c>
      <c r="X719" s="176">
        <f t="shared" si="64"/>
        <v>0</v>
      </c>
      <c r="Y719" s="159" t="str">
        <f t="shared" si="61"/>
        <v/>
      </c>
      <c r="Z719" s="338" t="str">
        <f t="shared" si="60"/>
        <v/>
      </c>
      <c r="AB719"/>
      <c r="AC719" s="14"/>
    </row>
    <row r="720" spans="2:29" x14ac:dyDescent="0.25">
      <c r="B720" s="334"/>
      <c r="C720" s="396"/>
      <c r="D720" s="396"/>
      <c r="E720" s="396"/>
      <c r="F720" s="396"/>
      <c r="G720" s="396"/>
      <c r="H720" s="227"/>
      <c r="I720" s="227"/>
      <c r="J720" s="227"/>
      <c r="K720" s="227"/>
      <c r="L720" s="227"/>
      <c r="M720" s="230"/>
      <c r="N720" s="231"/>
      <c r="O720" s="157">
        <f>SUMIFS('Unit Detail'!$H$8:$H$400,'Unit Detail'!$D$8:$D$400,'Building Detail'!$B720,'Unit Detail'!$Z$8:$Z$400,1)</f>
        <v>0</v>
      </c>
      <c r="P720" s="125">
        <f>SUMIFS('Unit Detail'!$H$8:$H$400,'Unit Detail'!$D$8:$D$400,'Building Detail'!$B720,'Unit Detail'!$Z$8:$Z$400,3)</f>
        <v>0</v>
      </c>
      <c r="Q720" s="180">
        <f>SUMIFS('Unit Detail'!$H$8:$H$400,'Unit Detail'!$D$8:$D$400,'Building Detail'!$B720,'Unit Detail'!$Z$8:$Z$400,2)</f>
        <v>0</v>
      </c>
      <c r="R720" s="185">
        <f>SUMIF('Unit Detail'!$D$8:$D$400,$B720,'Unit Detail'!$H$8:$H$400)</f>
        <v>0</v>
      </c>
      <c r="S720" s="184">
        <f t="shared" si="63"/>
        <v>0</v>
      </c>
      <c r="T720" s="159" t="str">
        <f t="shared" si="62"/>
        <v/>
      </c>
      <c r="U720" s="162">
        <f>COUNTIFS('Unit Detail'!$Z$8:$Z$400,"1",'Unit Detail'!$D$8:$D$400,'Building Detail'!$B720)</f>
        <v>0</v>
      </c>
      <c r="V720" s="163">
        <f>COUNTIFS('Unit Detail'!$Z$8:$Z$400,"3",'Unit Detail'!$D$8:$D$400,'Building Detail'!$B720)</f>
        <v>0</v>
      </c>
      <c r="W720" s="163">
        <f>COUNTIFS('Unit Detail'!$Z$8:$Z$400,"2",'Unit Detail'!$D$8:$D$400,'Building Detail'!$B720)</f>
        <v>0</v>
      </c>
      <c r="X720" s="176">
        <f t="shared" si="64"/>
        <v>0</v>
      </c>
      <c r="Y720" s="159" t="str">
        <f t="shared" si="61"/>
        <v/>
      </c>
      <c r="Z720" s="338" t="str">
        <f t="shared" si="60"/>
        <v/>
      </c>
      <c r="AB720"/>
      <c r="AC720" s="14"/>
    </row>
    <row r="721" spans="2:29" x14ac:dyDescent="0.25">
      <c r="B721" s="334"/>
      <c r="C721" s="396"/>
      <c r="D721" s="396"/>
      <c r="E721" s="396"/>
      <c r="F721" s="396"/>
      <c r="G721" s="396"/>
      <c r="H721" s="227"/>
      <c r="I721" s="227"/>
      <c r="J721" s="227"/>
      <c r="K721" s="227"/>
      <c r="L721" s="227"/>
      <c r="M721" s="230"/>
      <c r="N721" s="231"/>
      <c r="O721" s="157">
        <f>SUMIFS('Unit Detail'!$H$8:$H$400,'Unit Detail'!$D$8:$D$400,'Building Detail'!$B721,'Unit Detail'!$Z$8:$Z$400,1)</f>
        <v>0</v>
      </c>
      <c r="P721" s="125">
        <f>SUMIFS('Unit Detail'!$H$8:$H$400,'Unit Detail'!$D$8:$D$400,'Building Detail'!$B721,'Unit Detail'!$Z$8:$Z$400,3)</f>
        <v>0</v>
      </c>
      <c r="Q721" s="180">
        <f>SUMIFS('Unit Detail'!$H$8:$H$400,'Unit Detail'!$D$8:$D$400,'Building Detail'!$B721,'Unit Detail'!$Z$8:$Z$400,2)</f>
        <v>0</v>
      </c>
      <c r="R721" s="185">
        <f>SUMIF('Unit Detail'!$D$8:$D$400,$B721,'Unit Detail'!$H$8:$H$400)</f>
        <v>0</v>
      </c>
      <c r="S721" s="184">
        <f t="shared" si="63"/>
        <v>0</v>
      </c>
      <c r="T721" s="159" t="str">
        <f t="shared" si="62"/>
        <v/>
      </c>
      <c r="U721" s="162">
        <f>COUNTIFS('Unit Detail'!$Z$8:$Z$400,"1",'Unit Detail'!$D$8:$D$400,'Building Detail'!$B721)</f>
        <v>0</v>
      </c>
      <c r="V721" s="163">
        <f>COUNTIFS('Unit Detail'!$Z$8:$Z$400,"3",'Unit Detail'!$D$8:$D$400,'Building Detail'!$B721)</f>
        <v>0</v>
      </c>
      <c r="W721" s="163">
        <f>COUNTIFS('Unit Detail'!$Z$8:$Z$400,"2",'Unit Detail'!$D$8:$D$400,'Building Detail'!$B721)</f>
        <v>0</v>
      </c>
      <c r="X721" s="176">
        <f t="shared" si="64"/>
        <v>0</v>
      </c>
      <c r="Y721" s="159" t="str">
        <f t="shared" si="61"/>
        <v/>
      </c>
      <c r="Z721" s="338" t="str">
        <f t="shared" si="60"/>
        <v/>
      </c>
      <c r="AB721"/>
      <c r="AC721" s="14"/>
    </row>
    <row r="722" spans="2:29" x14ac:dyDescent="0.25">
      <c r="B722" s="334"/>
      <c r="C722" s="396"/>
      <c r="D722" s="396"/>
      <c r="E722" s="396"/>
      <c r="F722" s="396"/>
      <c r="G722" s="396"/>
      <c r="H722" s="227"/>
      <c r="I722" s="227"/>
      <c r="J722" s="227"/>
      <c r="K722" s="227"/>
      <c r="L722" s="227"/>
      <c r="M722" s="230"/>
      <c r="N722" s="231"/>
      <c r="O722" s="157">
        <f>SUMIFS('Unit Detail'!$H$8:$H$400,'Unit Detail'!$D$8:$D$400,'Building Detail'!$B722,'Unit Detail'!$Z$8:$Z$400,1)</f>
        <v>0</v>
      </c>
      <c r="P722" s="125">
        <f>SUMIFS('Unit Detail'!$H$8:$H$400,'Unit Detail'!$D$8:$D$400,'Building Detail'!$B722,'Unit Detail'!$Z$8:$Z$400,3)</f>
        <v>0</v>
      </c>
      <c r="Q722" s="180">
        <f>SUMIFS('Unit Detail'!$H$8:$H$400,'Unit Detail'!$D$8:$D$400,'Building Detail'!$B722,'Unit Detail'!$Z$8:$Z$400,2)</f>
        <v>0</v>
      </c>
      <c r="R722" s="185">
        <f>SUMIF('Unit Detail'!$D$8:$D$400,$B722,'Unit Detail'!$H$8:$H$400)</f>
        <v>0</v>
      </c>
      <c r="S722" s="184">
        <f t="shared" si="63"/>
        <v>0</v>
      </c>
      <c r="T722" s="159" t="str">
        <f t="shared" si="62"/>
        <v/>
      </c>
      <c r="U722" s="162">
        <f>COUNTIFS('Unit Detail'!$Z$8:$Z$400,"1",'Unit Detail'!$D$8:$D$400,'Building Detail'!$B722)</f>
        <v>0</v>
      </c>
      <c r="V722" s="163">
        <f>COUNTIFS('Unit Detail'!$Z$8:$Z$400,"3",'Unit Detail'!$D$8:$D$400,'Building Detail'!$B722)</f>
        <v>0</v>
      </c>
      <c r="W722" s="163">
        <f>COUNTIFS('Unit Detail'!$Z$8:$Z$400,"2",'Unit Detail'!$D$8:$D$400,'Building Detail'!$B722)</f>
        <v>0</v>
      </c>
      <c r="X722" s="176">
        <f t="shared" si="64"/>
        <v>0</v>
      </c>
      <c r="Y722" s="159" t="str">
        <f t="shared" si="61"/>
        <v/>
      </c>
      <c r="Z722" s="338" t="str">
        <f t="shared" ref="Z722:Z785" si="65">IF(Y722&lt;T722,Y722,T722)</f>
        <v/>
      </c>
      <c r="AB722"/>
      <c r="AC722" s="14"/>
    </row>
    <row r="723" spans="2:29" x14ac:dyDescent="0.25">
      <c r="B723" s="334"/>
      <c r="C723" s="396"/>
      <c r="D723" s="396"/>
      <c r="E723" s="396"/>
      <c r="F723" s="396"/>
      <c r="G723" s="396"/>
      <c r="H723" s="227"/>
      <c r="I723" s="227"/>
      <c r="J723" s="227"/>
      <c r="K723" s="227"/>
      <c r="L723" s="227"/>
      <c r="M723" s="230"/>
      <c r="N723" s="231"/>
      <c r="O723" s="157">
        <f>SUMIFS('Unit Detail'!$H$8:$H$400,'Unit Detail'!$D$8:$D$400,'Building Detail'!$B723,'Unit Detail'!$Z$8:$Z$400,1)</f>
        <v>0</v>
      </c>
      <c r="P723" s="125">
        <f>SUMIFS('Unit Detail'!$H$8:$H$400,'Unit Detail'!$D$8:$D$400,'Building Detail'!$B723,'Unit Detail'!$Z$8:$Z$400,3)</f>
        <v>0</v>
      </c>
      <c r="Q723" s="180">
        <f>SUMIFS('Unit Detail'!$H$8:$H$400,'Unit Detail'!$D$8:$D$400,'Building Detail'!$B723,'Unit Detail'!$Z$8:$Z$400,2)</f>
        <v>0</v>
      </c>
      <c r="R723" s="185">
        <f>SUMIF('Unit Detail'!$D$8:$D$400,$B723,'Unit Detail'!$H$8:$H$400)</f>
        <v>0</v>
      </c>
      <c r="S723" s="184">
        <f t="shared" si="63"/>
        <v>0</v>
      </c>
      <c r="T723" s="159" t="str">
        <f t="shared" si="62"/>
        <v/>
      </c>
      <c r="U723" s="162">
        <f>COUNTIFS('Unit Detail'!$Z$8:$Z$400,"1",'Unit Detail'!$D$8:$D$400,'Building Detail'!$B723)</f>
        <v>0</v>
      </c>
      <c r="V723" s="163">
        <f>COUNTIFS('Unit Detail'!$Z$8:$Z$400,"3",'Unit Detail'!$D$8:$D$400,'Building Detail'!$B723)</f>
        <v>0</v>
      </c>
      <c r="W723" s="163">
        <f>COUNTIFS('Unit Detail'!$Z$8:$Z$400,"2",'Unit Detail'!$D$8:$D$400,'Building Detail'!$B723)</f>
        <v>0</v>
      </c>
      <c r="X723" s="176">
        <f t="shared" si="64"/>
        <v>0</v>
      </c>
      <c r="Y723" s="159" t="str">
        <f t="shared" ref="Y723:Y786" si="66">IF(B723="","",IF($P$15=0,1,U723/X723))</f>
        <v/>
      </c>
      <c r="Z723" s="338" t="str">
        <f t="shared" si="65"/>
        <v/>
      </c>
      <c r="AB723"/>
      <c r="AC723" s="14"/>
    </row>
    <row r="724" spans="2:29" x14ac:dyDescent="0.25">
      <c r="B724" s="334"/>
      <c r="C724" s="396"/>
      <c r="D724" s="396"/>
      <c r="E724" s="396"/>
      <c r="F724" s="396"/>
      <c r="G724" s="396"/>
      <c r="H724" s="227"/>
      <c r="I724" s="227"/>
      <c r="J724" s="227"/>
      <c r="K724" s="227"/>
      <c r="L724" s="227"/>
      <c r="M724" s="230"/>
      <c r="N724" s="231"/>
      <c r="O724" s="157">
        <f>SUMIFS('Unit Detail'!$H$8:$H$400,'Unit Detail'!$D$8:$D$400,'Building Detail'!$B724,'Unit Detail'!$Z$8:$Z$400,1)</f>
        <v>0</v>
      </c>
      <c r="P724" s="125">
        <f>SUMIFS('Unit Detail'!$H$8:$H$400,'Unit Detail'!$D$8:$D$400,'Building Detail'!$B724,'Unit Detail'!$Z$8:$Z$400,3)</f>
        <v>0</v>
      </c>
      <c r="Q724" s="180">
        <f>SUMIFS('Unit Detail'!$H$8:$H$400,'Unit Detail'!$D$8:$D$400,'Building Detail'!$B724,'Unit Detail'!$Z$8:$Z$400,2)</f>
        <v>0</v>
      </c>
      <c r="R724" s="185">
        <f>SUMIF('Unit Detail'!$D$8:$D$400,$B724,'Unit Detail'!$H$8:$H$400)</f>
        <v>0</v>
      </c>
      <c r="S724" s="184">
        <f t="shared" si="63"/>
        <v>0</v>
      </c>
      <c r="T724" s="159" t="str">
        <f t="shared" si="62"/>
        <v/>
      </c>
      <c r="U724" s="162">
        <f>COUNTIFS('Unit Detail'!$Z$8:$Z$400,"1",'Unit Detail'!$D$8:$D$400,'Building Detail'!$B724)</f>
        <v>0</v>
      </c>
      <c r="V724" s="163">
        <f>COUNTIFS('Unit Detail'!$Z$8:$Z$400,"3",'Unit Detail'!$D$8:$D$400,'Building Detail'!$B724)</f>
        <v>0</v>
      </c>
      <c r="W724" s="163">
        <f>COUNTIFS('Unit Detail'!$Z$8:$Z$400,"2",'Unit Detail'!$D$8:$D$400,'Building Detail'!$B724)</f>
        <v>0</v>
      </c>
      <c r="X724" s="176">
        <f t="shared" si="64"/>
        <v>0</v>
      </c>
      <c r="Y724" s="159" t="str">
        <f t="shared" si="66"/>
        <v/>
      </c>
      <c r="Z724" s="338" t="str">
        <f t="shared" si="65"/>
        <v/>
      </c>
      <c r="AB724"/>
      <c r="AC724" s="14"/>
    </row>
    <row r="725" spans="2:29" x14ac:dyDescent="0.25">
      <c r="B725" s="334"/>
      <c r="C725" s="396"/>
      <c r="D725" s="396"/>
      <c r="E725" s="396"/>
      <c r="F725" s="396"/>
      <c r="G725" s="396"/>
      <c r="H725" s="227"/>
      <c r="I725" s="227"/>
      <c r="J725" s="227"/>
      <c r="K725" s="227"/>
      <c r="L725" s="227"/>
      <c r="M725" s="230"/>
      <c r="N725" s="231"/>
      <c r="O725" s="157">
        <f>SUMIFS('Unit Detail'!$H$8:$H$400,'Unit Detail'!$D$8:$D$400,'Building Detail'!$B725,'Unit Detail'!$Z$8:$Z$400,1)</f>
        <v>0</v>
      </c>
      <c r="P725" s="125">
        <f>SUMIFS('Unit Detail'!$H$8:$H$400,'Unit Detail'!$D$8:$D$400,'Building Detail'!$B725,'Unit Detail'!$Z$8:$Z$400,3)</f>
        <v>0</v>
      </c>
      <c r="Q725" s="180">
        <f>SUMIFS('Unit Detail'!$H$8:$H$400,'Unit Detail'!$D$8:$D$400,'Building Detail'!$B725,'Unit Detail'!$Z$8:$Z$400,2)</f>
        <v>0</v>
      </c>
      <c r="R725" s="185">
        <f>SUMIF('Unit Detail'!$D$8:$D$400,$B725,'Unit Detail'!$H$8:$H$400)</f>
        <v>0</v>
      </c>
      <c r="S725" s="184">
        <f t="shared" si="63"/>
        <v>0</v>
      </c>
      <c r="T725" s="159" t="str">
        <f t="shared" ref="T725:T788" si="67">IF(B725="","",IF($P$15=0,1,O725/R725))</f>
        <v/>
      </c>
      <c r="U725" s="162">
        <f>COUNTIFS('Unit Detail'!$Z$8:$Z$400,"1",'Unit Detail'!$D$8:$D$400,'Building Detail'!$B725)</f>
        <v>0</v>
      </c>
      <c r="V725" s="163">
        <f>COUNTIFS('Unit Detail'!$Z$8:$Z$400,"3",'Unit Detail'!$D$8:$D$400,'Building Detail'!$B725)</f>
        <v>0</v>
      </c>
      <c r="W725" s="163">
        <f>COUNTIFS('Unit Detail'!$Z$8:$Z$400,"2",'Unit Detail'!$D$8:$D$400,'Building Detail'!$B725)</f>
        <v>0</v>
      </c>
      <c r="X725" s="176">
        <f t="shared" si="64"/>
        <v>0</v>
      </c>
      <c r="Y725" s="159" t="str">
        <f t="shared" si="66"/>
        <v/>
      </c>
      <c r="Z725" s="338" t="str">
        <f t="shared" si="65"/>
        <v/>
      </c>
      <c r="AB725"/>
      <c r="AC725" s="14"/>
    </row>
    <row r="726" spans="2:29" x14ac:dyDescent="0.25">
      <c r="B726" s="334"/>
      <c r="C726" s="396"/>
      <c r="D726" s="396"/>
      <c r="E726" s="396"/>
      <c r="F726" s="396"/>
      <c r="G726" s="396"/>
      <c r="H726" s="227"/>
      <c r="I726" s="227"/>
      <c r="J726" s="227"/>
      <c r="K726" s="227"/>
      <c r="L726" s="227"/>
      <c r="M726" s="230"/>
      <c r="N726" s="231"/>
      <c r="O726" s="157">
        <f>SUMIFS('Unit Detail'!$H$8:$H$400,'Unit Detail'!$D$8:$D$400,'Building Detail'!$B726,'Unit Detail'!$Z$8:$Z$400,1)</f>
        <v>0</v>
      </c>
      <c r="P726" s="125">
        <f>SUMIFS('Unit Detail'!$H$8:$H$400,'Unit Detail'!$D$8:$D$400,'Building Detail'!$B726,'Unit Detail'!$Z$8:$Z$400,3)</f>
        <v>0</v>
      </c>
      <c r="Q726" s="180">
        <f>SUMIFS('Unit Detail'!$H$8:$H$400,'Unit Detail'!$D$8:$D$400,'Building Detail'!$B726,'Unit Detail'!$Z$8:$Z$400,2)</f>
        <v>0</v>
      </c>
      <c r="R726" s="185">
        <f>SUMIF('Unit Detail'!$D$8:$D$400,$B726,'Unit Detail'!$H$8:$H$400)</f>
        <v>0</v>
      </c>
      <c r="S726" s="184">
        <f t="shared" si="63"/>
        <v>0</v>
      </c>
      <c r="T726" s="159" t="str">
        <f t="shared" si="67"/>
        <v/>
      </c>
      <c r="U726" s="162">
        <f>COUNTIFS('Unit Detail'!$Z$8:$Z$400,"1",'Unit Detail'!$D$8:$D$400,'Building Detail'!$B726)</f>
        <v>0</v>
      </c>
      <c r="V726" s="163">
        <f>COUNTIFS('Unit Detail'!$Z$8:$Z$400,"3",'Unit Detail'!$D$8:$D$400,'Building Detail'!$B726)</f>
        <v>0</v>
      </c>
      <c r="W726" s="163">
        <f>COUNTIFS('Unit Detail'!$Z$8:$Z$400,"2",'Unit Detail'!$D$8:$D$400,'Building Detail'!$B726)</f>
        <v>0</v>
      </c>
      <c r="X726" s="176">
        <f t="shared" si="64"/>
        <v>0</v>
      </c>
      <c r="Y726" s="159" t="str">
        <f t="shared" si="66"/>
        <v/>
      </c>
      <c r="Z726" s="338" t="str">
        <f t="shared" si="65"/>
        <v/>
      </c>
      <c r="AB726"/>
      <c r="AC726" s="14"/>
    </row>
    <row r="727" spans="2:29" x14ac:dyDescent="0.25">
      <c r="B727" s="334"/>
      <c r="C727" s="396"/>
      <c r="D727" s="396"/>
      <c r="E727" s="396"/>
      <c r="F727" s="396"/>
      <c r="G727" s="396"/>
      <c r="H727" s="227"/>
      <c r="I727" s="227"/>
      <c r="J727" s="227"/>
      <c r="K727" s="227"/>
      <c r="L727" s="227"/>
      <c r="M727" s="230"/>
      <c r="N727" s="231"/>
      <c r="O727" s="157">
        <f>SUMIFS('Unit Detail'!$H$8:$H$400,'Unit Detail'!$D$8:$D$400,'Building Detail'!$B727,'Unit Detail'!$Z$8:$Z$400,1)</f>
        <v>0</v>
      </c>
      <c r="P727" s="125">
        <f>SUMIFS('Unit Detail'!$H$8:$H$400,'Unit Detail'!$D$8:$D$400,'Building Detail'!$B727,'Unit Detail'!$Z$8:$Z$400,3)</f>
        <v>0</v>
      </c>
      <c r="Q727" s="180">
        <f>SUMIFS('Unit Detail'!$H$8:$H$400,'Unit Detail'!$D$8:$D$400,'Building Detail'!$B727,'Unit Detail'!$Z$8:$Z$400,2)</f>
        <v>0</v>
      </c>
      <c r="R727" s="185">
        <f>SUMIF('Unit Detail'!$D$8:$D$400,$B727,'Unit Detail'!$H$8:$H$400)</f>
        <v>0</v>
      </c>
      <c r="S727" s="184">
        <f t="shared" si="63"/>
        <v>0</v>
      </c>
      <c r="T727" s="159" t="str">
        <f t="shared" si="67"/>
        <v/>
      </c>
      <c r="U727" s="162">
        <f>COUNTIFS('Unit Detail'!$Z$8:$Z$400,"1",'Unit Detail'!$D$8:$D$400,'Building Detail'!$B727)</f>
        <v>0</v>
      </c>
      <c r="V727" s="163">
        <f>COUNTIFS('Unit Detail'!$Z$8:$Z$400,"3",'Unit Detail'!$D$8:$D$400,'Building Detail'!$B727)</f>
        <v>0</v>
      </c>
      <c r="W727" s="163">
        <f>COUNTIFS('Unit Detail'!$Z$8:$Z$400,"2",'Unit Detail'!$D$8:$D$400,'Building Detail'!$B727)</f>
        <v>0</v>
      </c>
      <c r="X727" s="176">
        <f t="shared" si="64"/>
        <v>0</v>
      </c>
      <c r="Y727" s="159" t="str">
        <f t="shared" si="66"/>
        <v/>
      </c>
      <c r="Z727" s="338" t="str">
        <f t="shared" si="65"/>
        <v/>
      </c>
      <c r="AB727"/>
      <c r="AC727" s="14"/>
    </row>
    <row r="728" spans="2:29" x14ac:dyDescent="0.25">
      <c r="B728" s="334"/>
      <c r="C728" s="396"/>
      <c r="D728" s="396"/>
      <c r="E728" s="396"/>
      <c r="F728" s="396"/>
      <c r="G728" s="396"/>
      <c r="H728" s="227"/>
      <c r="I728" s="227"/>
      <c r="J728" s="227"/>
      <c r="K728" s="227"/>
      <c r="L728" s="227"/>
      <c r="M728" s="230"/>
      <c r="N728" s="231"/>
      <c r="O728" s="157">
        <f>SUMIFS('Unit Detail'!$H$8:$H$400,'Unit Detail'!$D$8:$D$400,'Building Detail'!$B728,'Unit Detail'!$Z$8:$Z$400,1)</f>
        <v>0</v>
      </c>
      <c r="P728" s="125">
        <f>SUMIFS('Unit Detail'!$H$8:$H$400,'Unit Detail'!$D$8:$D$400,'Building Detail'!$B728,'Unit Detail'!$Z$8:$Z$400,3)</f>
        <v>0</v>
      </c>
      <c r="Q728" s="180">
        <f>SUMIFS('Unit Detail'!$H$8:$H$400,'Unit Detail'!$D$8:$D$400,'Building Detail'!$B728,'Unit Detail'!$Z$8:$Z$400,2)</f>
        <v>0</v>
      </c>
      <c r="R728" s="185">
        <f>SUMIF('Unit Detail'!$D$8:$D$400,$B728,'Unit Detail'!$H$8:$H$400)</f>
        <v>0</v>
      </c>
      <c r="S728" s="184">
        <f t="shared" si="63"/>
        <v>0</v>
      </c>
      <c r="T728" s="159" t="str">
        <f t="shared" si="67"/>
        <v/>
      </c>
      <c r="U728" s="162">
        <f>COUNTIFS('Unit Detail'!$Z$8:$Z$400,"1",'Unit Detail'!$D$8:$D$400,'Building Detail'!$B728)</f>
        <v>0</v>
      </c>
      <c r="V728" s="163">
        <f>COUNTIFS('Unit Detail'!$Z$8:$Z$400,"3",'Unit Detail'!$D$8:$D$400,'Building Detail'!$B728)</f>
        <v>0</v>
      </c>
      <c r="W728" s="163">
        <f>COUNTIFS('Unit Detail'!$Z$8:$Z$400,"2",'Unit Detail'!$D$8:$D$400,'Building Detail'!$B728)</f>
        <v>0</v>
      </c>
      <c r="X728" s="176">
        <f t="shared" si="64"/>
        <v>0</v>
      </c>
      <c r="Y728" s="159" t="str">
        <f t="shared" si="66"/>
        <v/>
      </c>
      <c r="Z728" s="338" t="str">
        <f t="shared" si="65"/>
        <v/>
      </c>
      <c r="AB728"/>
      <c r="AC728" s="14"/>
    </row>
    <row r="729" spans="2:29" x14ac:dyDescent="0.25">
      <c r="B729" s="334"/>
      <c r="C729" s="396"/>
      <c r="D729" s="396"/>
      <c r="E729" s="396"/>
      <c r="F729" s="396"/>
      <c r="G729" s="396"/>
      <c r="H729" s="227"/>
      <c r="I729" s="227"/>
      <c r="J729" s="227"/>
      <c r="K729" s="227"/>
      <c r="L729" s="227"/>
      <c r="M729" s="230"/>
      <c r="N729" s="231"/>
      <c r="O729" s="157">
        <f>SUMIFS('Unit Detail'!$H$8:$H$400,'Unit Detail'!$D$8:$D$400,'Building Detail'!$B729,'Unit Detail'!$Z$8:$Z$400,1)</f>
        <v>0</v>
      </c>
      <c r="P729" s="125">
        <f>SUMIFS('Unit Detail'!$H$8:$H$400,'Unit Detail'!$D$8:$D$400,'Building Detail'!$B729,'Unit Detail'!$Z$8:$Z$400,3)</f>
        <v>0</v>
      </c>
      <c r="Q729" s="180">
        <f>SUMIFS('Unit Detail'!$H$8:$H$400,'Unit Detail'!$D$8:$D$400,'Building Detail'!$B729,'Unit Detail'!$Z$8:$Z$400,2)</f>
        <v>0</v>
      </c>
      <c r="R729" s="185">
        <f>SUMIF('Unit Detail'!$D$8:$D$400,$B729,'Unit Detail'!$H$8:$H$400)</f>
        <v>0</v>
      </c>
      <c r="S729" s="184">
        <f t="shared" si="63"/>
        <v>0</v>
      </c>
      <c r="T729" s="159" t="str">
        <f t="shared" si="67"/>
        <v/>
      </c>
      <c r="U729" s="162">
        <f>COUNTIFS('Unit Detail'!$Z$8:$Z$400,"1",'Unit Detail'!$D$8:$D$400,'Building Detail'!$B729)</f>
        <v>0</v>
      </c>
      <c r="V729" s="163">
        <f>COUNTIFS('Unit Detail'!$Z$8:$Z$400,"3",'Unit Detail'!$D$8:$D$400,'Building Detail'!$B729)</f>
        <v>0</v>
      </c>
      <c r="W729" s="163">
        <f>COUNTIFS('Unit Detail'!$Z$8:$Z$400,"2",'Unit Detail'!$D$8:$D$400,'Building Detail'!$B729)</f>
        <v>0</v>
      </c>
      <c r="X729" s="176">
        <f t="shared" si="64"/>
        <v>0</v>
      </c>
      <c r="Y729" s="159" t="str">
        <f t="shared" si="66"/>
        <v/>
      </c>
      <c r="Z729" s="338" t="str">
        <f t="shared" si="65"/>
        <v/>
      </c>
      <c r="AB729"/>
      <c r="AC729" s="14"/>
    </row>
    <row r="730" spans="2:29" x14ac:dyDescent="0.25">
      <c r="B730" s="334"/>
      <c r="C730" s="396"/>
      <c r="D730" s="396"/>
      <c r="E730" s="396"/>
      <c r="F730" s="396"/>
      <c r="G730" s="396"/>
      <c r="H730" s="227"/>
      <c r="I730" s="227"/>
      <c r="J730" s="227"/>
      <c r="K730" s="227"/>
      <c r="L730" s="227"/>
      <c r="M730" s="230"/>
      <c r="N730" s="231"/>
      <c r="O730" s="157">
        <f>SUMIFS('Unit Detail'!$H$8:$H$400,'Unit Detail'!$D$8:$D$400,'Building Detail'!$B730,'Unit Detail'!$Z$8:$Z$400,1)</f>
        <v>0</v>
      </c>
      <c r="P730" s="125">
        <f>SUMIFS('Unit Detail'!$H$8:$H$400,'Unit Detail'!$D$8:$D$400,'Building Detail'!$B730,'Unit Detail'!$Z$8:$Z$400,3)</f>
        <v>0</v>
      </c>
      <c r="Q730" s="180">
        <f>SUMIFS('Unit Detail'!$H$8:$H$400,'Unit Detail'!$D$8:$D$400,'Building Detail'!$B730,'Unit Detail'!$Z$8:$Z$400,2)</f>
        <v>0</v>
      </c>
      <c r="R730" s="185">
        <f>SUMIF('Unit Detail'!$D$8:$D$400,$B730,'Unit Detail'!$H$8:$H$400)</f>
        <v>0</v>
      </c>
      <c r="S730" s="184">
        <f t="shared" si="63"/>
        <v>0</v>
      </c>
      <c r="T730" s="159" t="str">
        <f t="shared" si="67"/>
        <v/>
      </c>
      <c r="U730" s="162">
        <f>COUNTIFS('Unit Detail'!$Z$8:$Z$400,"1",'Unit Detail'!$D$8:$D$400,'Building Detail'!$B730)</f>
        <v>0</v>
      </c>
      <c r="V730" s="163">
        <f>COUNTIFS('Unit Detail'!$Z$8:$Z$400,"3",'Unit Detail'!$D$8:$D$400,'Building Detail'!$B730)</f>
        <v>0</v>
      </c>
      <c r="W730" s="163">
        <f>COUNTIFS('Unit Detail'!$Z$8:$Z$400,"2",'Unit Detail'!$D$8:$D$400,'Building Detail'!$B730)</f>
        <v>0</v>
      </c>
      <c r="X730" s="176">
        <f t="shared" si="64"/>
        <v>0</v>
      </c>
      <c r="Y730" s="159" t="str">
        <f t="shared" si="66"/>
        <v/>
      </c>
      <c r="Z730" s="338" t="str">
        <f t="shared" si="65"/>
        <v/>
      </c>
      <c r="AB730"/>
      <c r="AC730" s="14"/>
    </row>
    <row r="731" spans="2:29" x14ac:dyDescent="0.25">
      <c r="B731" s="334"/>
      <c r="C731" s="396"/>
      <c r="D731" s="396"/>
      <c r="E731" s="396"/>
      <c r="F731" s="396"/>
      <c r="G731" s="396"/>
      <c r="H731" s="227"/>
      <c r="I731" s="227"/>
      <c r="J731" s="227"/>
      <c r="K731" s="227"/>
      <c r="L731" s="227"/>
      <c r="M731" s="230"/>
      <c r="N731" s="231"/>
      <c r="O731" s="157">
        <f>SUMIFS('Unit Detail'!$H$8:$H$400,'Unit Detail'!$D$8:$D$400,'Building Detail'!$B731,'Unit Detail'!$Z$8:$Z$400,1)</f>
        <v>0</v>
      </c>
      <c r="P731" s="125">
        <f>SUMIFS('Unit Detail'!$H$8:$H$400,'Unit Detail'!$D$8:$D$400,'Building Detail'!$B731,'Unit Detail'!$Z$8:$Z$400,3)</f>
        <v>0</v>
      </c>
      <c r="Q731" s="180">
        <f>SUMIFS('Unit Detail'!$H$8:$H$400,'Unit Detail'!$D$8:$D$400,'Building Detail'!$B731,'Unit Detail'!$Z$8:$Z$400,2)</f>
        <v>0</v>
      </c>
      <c r="R731" s="185">
        <f>SUMIF('Unit Detail'!$D$8:$D$400,$B731,'Unit Detail'!$H$8:$H$400)</f>
        <v>0</v>
      </c>
      <c r="S731" s="184">
        <f t="shared" si="63"/>
        <v>0</v>
      </c>
      <c r="T731" s="159" t="str">
        <f t="shared" si="67"/>
        <v/>
      </c>
      <c r="U731" s="162">
        <f>COUNTIFS('Unit Detail'!$Z$8:$Z$400,"1",'Unit Detail'!$D$8:$D$400,'Building Detail'!$B731)</f>
        <v>0</v>
      </c>
      <c r="V731" s="163">
        <f>COUNTIFS('Unit Detail'!$Z$8:$Z$400,"3",'Unit Detail'!$D$8:$D$400,'Building Detail'!$B731)</f>
        <v>0</v>
      </c>
      <c r="W731" s="163">
        <f>COUNTIFS('Unit Detail'!$Z$8:$Z$400,"2",'Unit Detail'!$D$8:$D$400,'Building Detail'!$B731)</f>
        <v>0</v>
      </c>
      <c r="X731" s="176">
        <f t="shared" si="64"/>
        <v>0</v>
      </c>
      <c r="Y731" s="159" t="str">
        <f t="shared" si="66"/>
        <v/>
      </c>
      <c r="Z731" s="338" t="str">
        <f t="shared" si="65"/>
        <v/>
      </c>
      <c r="AB731"/>
      <c r="AC731" s="14"/>
    </row>
    <row r="732" spans="2:29" x14ac:dyDescent="0.25">
      <c r="B732" s="334"/>
      <c r="C732" s="396"/>
      <c r="D732" s="396"/>
      <c r="E732" s="396"/>
      <c r="F732" s="396"/>
      <c r="G732" s="396"/>
      <c r="H732" s="227"/>
      <c r="I732" s="227"/>
      <c r="J732" s="227"/>
      <c r="K732" s="227"/>
      <c r="L732" s="227"/>
      <c r="M732" s="230"/>
      <c r="N732" s="231"/>
      <c r="O732" s="157">
        <f>SUMIFS('Unit Detail'!$H$8:$H$400,'Unit Detail'!$D$8:$D$400,'Building Detail'!$B732,'Unit Detail'!$Z$8:$Z$400,1)</f>
        <v>0</v>
      </c>
      <c r="P732" s="125">
        <f>SUMIFS('Unit Detail'!$H$8:$H$400,'Unit Detail'!$D$8:$D$400,'Building Detail'!$B732,'Unit Detail'!$Z$8:$Z$400,3)</f>
        <v>0</v>
      </c>
      <c r="Q732" s="180">
        <f>SUMIFS('Unit Detail'!$H$8:$H$400,'Unit Detail'!$D$8:$D$400,'Building Detail'!$B732,'Unit Detail'!$Z$8:$Z$400,2)</f>
        <v>0</v>
      </c>
      <c r="R732" s="185">
        <f>SUMIF('Unit Detail'!$D$8:$D$400,$B732,'Unit Detail'!$H$8:$H$400)</f>
        <v>0</v>
      </c>
      <c r="S732" s="184">
        <f t="shared" si="63"/>
        <v>0</v>
      </c>
      <c r="T732" s="159" t="str">
        <f t="shared" si="67"/>
        <v/>
      </c>
      <c r="U732" s="162">
        <f>COUNTIFS('Unit Detail'!$Z$8:$Z$400,"1",'Unit Detail'!$D$8:$D$400,'Building Detail'!$B732)</f>
        <v>0</v>
      </c>
      <c r="V732" s="163">
        <f>COUNTIFS('Unit Detail'!$Z$8:$Z$400,"3",'Unit Detail'!$D$8:$D$400,'Building Detail'!$B732)</f>
        <v>0</v>
      </c>
      <c r="W732" s="163">
        <f>COUNTIFS('Unit Detail'!$Z$8:$Z$400,"2",'Unit Detail'!$D$8:$D$400,'Building Detail'!$B732)</f>
        <v>0</v>
      </c>
      <c r="X732" s="176">
        <f t="shared" si="64"/>
        <v>0</v>
      </c>
      <c r="Y732" s="159" t="str">
        <f t="shared" si="66"/>
        <v/>
      </c>
      <c r="Z732" s="338" t="str">
        <f t="shared" si="65"/>
        <v/>
      </c>
      <c r="AB732"/>
      <c r="AC732" s="14"/>
    </row>
    <row r="733" spans="2:29" x14ac:dyDescent="0.25">
      <c r="B733" s="334"/>
      <c r="C733" s="396"/>
      <c r="D733" s="396"/>
      <c r="E733" s="396"/>
      <c r="F733" s="396"/>
      <c r="G733" s="396"/>
      <c r="H733" s="227"/>
      <c r="I733" s="227"/>
      <c r="J733" s="227"/>
      <c r="K733" s="227"/>
      <c r="L733" s="227"/>
      <c r="M733" s="230"/>
      <c r="N733" s="231"/>
      <c r="O733" s="157">
        <f>SUMIFS('Unit Detail'!$H$8:$H$400,'Unit Detail'!$D$8:$D$400,'Building Detail'!$B733,'Unit Detail'!$Z$8:$Z$400,1)</f>
        <v>0</v>
      </c>
      <c r="P733" s="125">
        <f>SUMIFS('Unit Detail'!$H$8:$H$400,'Unit Detail'!$D$8:$D$400,'Building Detail'!$B733,'Unit Detail'!$Z$8:$Z$400,3)</f>
        <v>0</v>
      </c>
      <c r="Q733" s="180">
        <f>SUMIFS('Unit Detail'!$H$8:$H$400,'Unit Detail'!$D$8:$D$400,'Building Detail'!$B733,'Unit Detail'!$Z$8:$Z$400,2)</f>
        <v>0</v>
      </c>
      <c r="R733" s="185">
        <f>SUMIF('Unit Detail'!$D$8:$D$400,$B733,'Unit Detail'!$H$8:$H$400)</f>
        <v>0</v>
      </c>
      <c r="S733" s="184">
        <f t="shared" si="63"/>
        <v>0</v>
      </c>
      <c r="T733" s="159" t="str">
        <f t="shared" si="67"/>
        <v/>
      </c>
      <c r="U733" s="162">
        <f>COUNTIFS('Unit Detail'!$Z$8:$Z$400,"1",'Unit Detail'!$D$8:$D$400,'Building Detail'!$B733)</f>
        <v>0</v>
      </c>
      <c r="V733" s="163">
        <f>COUNTIFS('Unit Detail'!$Z$8:$Z$400,"3",'Unit Detail'!$D$8:$D$400,'Building Detail'!$B733)</f>
        <v>0</v>
      </c>
      <c r="W733" s="163">
        <f>COUNTIFS('Unit Detail'!$Z$8:$Z$400,"2",'Unit Detail'!$D$8:$D$400,'Building Detail'!$B733)</f>
        <v>0</v>
      </c>
      <c r="X733" s="176">
        <f t="shared" si="64"/>
        <v>0</v>
      </c>
      <c r="Y733" s="159" t="str">
        <f t="shared" si="66"/>
        <v/>
      </c>
      <c r="Z733" s="338" t="str">
        <f t="shared" si="65"/>
        <v/>
      </c>
      <c r="AB733"/>
      <c r="AC733" s="14"/>
    </row>
    <row r="734" spans="2:29" x14ac:dyDescent="0.25">
      <c r="B734" s="334"/>
      <c r="C734" s="396"/>
      <c r="D734" s="396"/>
      <c r="E734" s="396"/>
      <c r="F734" s="396"/>
      <c r="G734" s="396"/>
      <c r="H734" s="227"/>
      <c r="I734" s="227"/>
      <c r="J734" s="227"/>
      <c r="K734" s="227"/>
      <c r="L734" s="227"/>
      <c r="M734" s="230"/>
      <c r="N734" s="231"/>
      <c r="O734" s="157">
        <f>SUMIFS('Unit Detail'!$H$8:$H$400,'Unit Detail'!$D$8:$D$400,'Building Detail'!$B734,'Unit Detail'!$Z$8:$Z$400,1)</f>
        <v>0</v>
      </c>
      <c r="P734" s="125">
        <f>SUMIFS('Unit Detail'!$H$8:$H$400,'Unit Detail'!$D$8:$D$400,'Building Detail'!$B734,'Unit Detail'!$Z$8:$Z$400,3)</f>
        <v>0</v>
      </c>
      <c r="Q734" s="180">
        <f>SUMIFS('Unit Detail'!$H$8:$H$400,'Unit Detail'!$D$8:$D$400,'Building Detail'!$B734,'Unit Detail'!$Z$8:$Z$400,2)</f>
        <v>0</v>
      </c>
      <c r="R734" s="185">
        <f>SUMIF('Unit Detail'!$D$8:$D$400,$B734,'Unit Detail'!$H$8:$H$400)</f>
        <v>0</v>
      </c>
      <c r="S734" s="184">
        <f t="shared" si="63"/>
        <v>0</v>
      </c>
      <c r="T734" s="159" t="str">
        <f t="shared" si="67"/>
        <v/>
      </c>
      <c r="U734" s="162">
        <f>COUNTIFS('Unit Detail'!$Z$8:$Z$400,"1",'Unit Detail'!$D$8:$D$400,'Building Detail'!$B734)</f>
        <v>0</v>
      </c>
      <c r="V734" s="163">
        <f>COUNTIFS('Unit Detail'!$Z$8:$Z$400,"3",'Unit Detail'!$D$8:$D$400,'Building Detail'!$B734)</f>
        <v>0</v>
      </c>
      <c r="W734" s="163">
        <f>COUNTIFS('Unit Detail'!$Z$8:$Z$400,"2",'Unit Detail'!$D$8:$D$400,'Building Detail'!$B734)</f>
        <v>0</v>
      </c>
      <c r="X734" s="176">
        <f t="shared" si="64"/>
        <v>0</v>
      </c>
      <c r="Y734" s="159" t="str">
        <f t="shared" si="66"/>
        <v/>
      </c>
      <c r="Z734" s="338" t="str">
        <f t="shared" si="65"/>
        <v/>
      </c>
      <c r="AB734"/>
      <c r="AC734" s="14"/>
    </row>
    <row r="735" spans="2:29" x14ac:dyDescent="0.25">
      <c r="B735" s="334"/>
      <c r="C735" s="396"/>
      <c r="D735" s="396"/>
      <c r="E735" s="396"/>
      <c r="F735" s="396"/>
      <c r="G735" s="396"/>
      <c r="H735" s="227"/>
      <c r="I735" s="227"/>
      <c r="J735" s="227"/>
      <c r="K735" s="227"/>
      <c r="L735" s="227"/>
      <c r="M735" s="230"/>
      <c r="N735" s="231"/>
      <c r="O735" s="157">
        <f>SUMIFS('Unit Detail'!$H$8:$H$400,'Unit Detail'!$D$8:$D$400,'Building Detail'!$B735,'Unit Detail'!$Z$8:$Z$400,1)</f>
        <v>0</v>
      </c>
      <c r="P735" s="125">
        <f>SUMIFS('Unit Detail'!$H$8:$H$400,'Unit Detail'!$D$8:$D$400,'Building Detail'!$B735,'Unit Detail'!$Z$8:$Z$400,3)</f>
        <v>0</v>
      </c>
      <c r="Q735" s="180">
        <f>SUMIFS('Unit Detail'!$H$8:$H$400,'Unit Detail'!$D$8:$D$400,'Building Detail'!$B735,'Unit Detail'!$Z$8:$Z$400,2)</f>
        <v>0</v>
      </c>
      <c r="R735" s="185">
        <f>SUMIF('Unit Detail'!$D$8:$D$400,$B735,'Unit Detail'!$H$8:$H$400)</f>
        <v>0</v>
      </c>
      <c r="S735" s="184">
        <f t="shared" si="63"/>
        <v>0</v>
      </c>
      <c r="T735" s="159" t="str">
        <f t="shared" si="67"/>
        <v/>
      </c>
      <c r="U735" s="162">
        <f>COUNTIFS('Unit Detail'!$Z$8:$Z$400,"1",'Unit Detail'!$D$8:$D$400,'Building Detail'!$B735)</f>
        <v>0</v>
      </c>
      <c r="V735" s="163">
        <f>COUNTIFS('Unit Detail'!$Z$8:$Z$400,"3",'Unit Detail'!$D$8:$D$400,'Building Detail'!$B735)</f>
        <v>0</v>
      </c>
      <c r="W735" s="163">
        <f>COUNTIFS('Unit Detail'!$Z$8:$Z$400,"2",'Unit Detail'!$D$8:$D$400,'Building Detail'!$B735)</f>
        <v>0</v>
      </c>
      <c r="X735" s="176">
        <f t="shared" si="64"/>
        <v>0</v>
      </c>
      <c r="Y735" s="159" t="str">
        <f t="shared" si="66"/>
        <v/>
      </c>
      <c r="Z735" s="338" t="str">
        <f t="shared" si="65"/>
        <v/>
      </c>
      <c r="AB735"/>
      <c r="AC735" s="14"/>
    </row>
    <row r="736" spans="2:29" x14ac:dyDescent="0.25">
      <c r="B736" s="334"/>
      <c r="C736" s="396"/>
      <c r="D736" s="396"/>
      <c r="E736" s="396"/>
      <c r="F736" s="396"/>
      <c r="G736" s="396"/>
      <c r="H736" s="227"/>
      <c r="I736" s="227"/>
      <c r="J736" s="227"/>
      <c r="K736" s="227"/>
      <c r="L736" s="227"/>
      <c r="M736" s="230"/>
      <c r="N736" s="231"/>
      <c r="O736" s="157">
        <f>SUMIFS('Unit Detail'!$H$8:$H$400,'Unit Detail'!$D$8:$D$400,'Building Detail'!$B736,'Unit Detail'!$Z$8:$Z$400,1)</f>
        <v>0</v>
      </c>
      <c r="P736" s="125">
        <f>SUMIFS('Unit Detail'!$H$8:$H$400,'Unit Detail'!$D$8:$D$400,'Building Detail'!$B736,'Unit Detail'!$Z$8:$Z$400,3)</f>
        <v>0</v>
      </c>
      <c r="Q736" s="180">
        <f>SUMIFS('Unit Detail'!$H$8:$H$400,'Unit Detail'!$D$8:$D$400,'Building Detail'!$B736,'Unit Detail'!$Z$8:$Z$400,2)</f>
        <v>0</v>
      </c>
      <c r="R736" s="185">
        <f>SUMIF('Unit Detail'!$D$8:$D$400,$B736,'Unit Detail'!$H$8:$H$400)</f>
        <v>0</v>
      </c>
      <c r="S736" s="184">
        <f t="shared" si="63"/>
        <v>0</v>
      </c>
      <c r="T736" s="159" t="str">
        <f t="shared" si="67"/>
        <v/>
      </c>
      <c r="U736" s="162">
        <f>COUNTIFS('Unit Detail'!$Z$8:$Z$400,"1",'Unit Detail'!$D$8:$D$400,'Building Detail'!$B736)</f>
        <v>0</v>
      </c>
      <c r="V736" s="163">
        <f>COUNTIFS('Unit Detail'!$Z$8:$Z$400,"3",'Unit Detail'!$D$8:$D$400,'Building Detail'!$B736)</f>
        <v>0</v>
      </c>
      <c r="W736" s="163">
        <f>COUNTIFS('Unit Detail'!$Z$8:$Z$400,"2",'Unit Detail'!$D$8:$D$400,'Building Detail'!$B736)</f>
        <v>0</v>
      </c>
      <c r="X736" s="176">
        <f t="shared" si="64"/>
        <v>0</v>
      </c>
      <c r="Y736" s="159" t="str">
        <f t="shared" si="66"/>
        <v/>
      </c>
      <c r="Z736" s="338" t="str">
        <f t="shared" si="65"/>
        <v/>
      </c>
      <c r="AB736"/>
      <c r="AC736" s="14"/>
    </row>
    <row r="737" spans="2:29" x14ac:dyDescent="0.25">
      <c r="B737" s="334"/>
      <c r="C737" s="396"/>
      <c r="D737" s="396"/>
      <c r="E737" s="396"/>
      <c r="F737" s="396"/>
      <c r="G737" s="396"/>
      <c r="H737" s="227"/>
      <c r="I737" s="227"/>
      <c r="J737" s="227"/>
      <c r="K737" s="227"/>
      <c r="L737" s="227"/>
      <c r="M737" s="230"/>
      <c r="N737" s="231"/>
      <c r="O737" s="157">
        <f>SUMIFS('Unit Detail'!$H$8:$H$400,'Unit Detail'!$D$8:$D$400,'Building Detail'!$B737,'Unit Detail'!$Z$8:$Z$400,1)</f>
        <v>0</v>
      </c>
      <c r="P737" s="125">
        <f>SUMIFS('Unit Detail'!$H$8:$H$400,'Unit Detail'!$D$8:$D$400,'Building Detail'!$B737,'Unit Detail'!$Z$8:$Z$400,3)</f>
        <v>0</v>
      </c>
      <c r="Q737" s="180">
        <f>SUMIFS('Unit Detail'!$H$8:$H$400,'Unit Detail'!$D$8:$D$400,'Building Detail'!$B737,'Unit Detail'!$Z$8:$Z$400,2)</f>
        <v>0</v>
      </c>
      <c r="R737" s="185">
        <f>SUMIF('Unit Detail'!$D$8:$D$400,$B737,'Unit Detail'!$H$8:$H$400)</f>
        <v>0</v>
      </c>
      <c r="S737" s="184">
        <f t="shared" si="63"/>
        <v>0</v>
      </c>
      <c r="T737" s="159" t="str">
        <f t="shared" si="67"/>
        <v/>
      </c>
      <c r="U737" s="162">
        <f>COUNTIFS('Unit Detail'!$Z$8:$Z$400,"1",'Unit Detail'!$D$8:$D$400,'Building Detail'!$B737)</f>
        <v>0</v>
      </c>
      <c r="V737" s="163">
        <f>COUNTIFS('Unit Detail'!$Z$8:$Z$400,"3",'Unit Detail'!$D$8:$D$400,'Building Detail'!$B737)</f>
        <v>0</v>
      </c>
      <c r="W737" s="163">
        <f>COUNTIFS('Unit Detail'!$Z$8:$Z$400,"2",'Unit Detail'!$D$8:$D$400,'Building Detail'!$B737)</f>
        <v>0</v>
      </c>
      <c r="X737" s="176">
        <f t="shared" si="64"/>
        <v>0</v>
      </c>
      <c r="Y737" s="159" t="str">
        <f t="shared" si="66"/>
        <v/>
      </c>
      <c r="Z737" s="338" t="str">
        <f t="shared" si="65"/>
        <v/>
      </c>
      <c r="AB737"/>
      <c r="AC737" s="14"/>
    </row>
    <row r="738" spans="2:29" x14ac:dyDescent="0.25">
      <c r="B738" s="334"/>
      <c r="C738" s="396"/>
      <c r="D738" s="396"/>
      <c r="E738" s="396"/>
      <c r="F738" s="396"/>
      <c r="G738" s="396"/>
      <c r="H738" s="227"/>
      <c r="I738" s="227"/>
      <c r="J738" s="227"/>
      <c r="K738" s="227"/>
      <c r="L738" s="227"/>
      <c r="M738" s="230"/>
      <c r="N738" s="231"/>
      <c r="O738" s="157">
        <f>SUMIFS('Unit Detail'!$H$8:$H$400,'Unit Detail'!$D$8:$D$400,'Building Detail'!$B738,'Unit Detail'!$Z$8:$Z$400,1)</f>
        <v>0</v>
      </c>
      <c r="P738" s="125">
        <f>SUMIFS('Unit Detail'!$H$8:$H$400,'Unit Detail'!$D$8:$D$400,'Building Detail'!$B738,'Unit Detail'!$Z$8:$Z$400,3)</f>
        <v>0</v>
      </c>
      <c r="Q738" s="180">
        <f>SUMIFS('Unit Detail'!$H$8:$H$400,'Unit Detail'!$D$8:$D$400,'Building Detail'!$B738,'Unit Detail'!$Z$8:$Z$400,2)</f>
        <v>0</v>
      </c>
      <c r="R738" s="185">
        <f>SUMIF('Unit Detail'!$D$8:$D$400,$B738,'Unit Detail'!$H$8:$H$400)</f>
        <v>0</v>
      </c>
      <c r="S738" s="184">
        <f t="shared" si="63"/>
        <v>0</v>
      </c>
      <c r="T738" s="159" t="str">
        <f t="shared" si="67"/>
        <v/>
      </c>
      <c r="U738" s="162">
        <f>COUNTIFS('Unit Detail'!$Z$8:$Z$400,"1",'Unit Detail'!$D$8:$D$400,'Building Detail'!$B738)</f>
        <v>0</v>
      </c>
      <c r="V738" s="163">
        <f>COUNTIFS('Unit Detail'!$Z$8:$Z$400,"3",'Unit Detail'!$D$8:$D$400,'Building Detail'!$B738)</f>
        <v>0</v>
      </c>
      <c r="W738" s="163">
        <f>COUNTIFS('Unit Detail'!$Z$8:$Z$400,"2",'Unit Detail'!$D$8:$D$400,'Building Detail'!$B738)</f>
        <v>0</v>
      </c>
      <c r="X738" s="176">
        <f t="shared" si="64"/>
        <v>0</v>
      </c>
      <c r="Y738" s="159" t="str">
        <f t="shared" si="66"/>
        <v/>
      </c>
      <c r="Z738" s="338" t="str">
        <f t="shared" si="65"/>
        <v/>
      </c>
      <c r="AB738"/>
      <c r="AC738" s="14"/>
    </row>
    <row r="739" spans="2:29" x14ac:dyDescent="0.25">
      <c r="B739" s="334"/>
      <c r="C739" s="396"/>
      <c r="D739" s="396"/>
      <c r="E739" s="396"/>
      <c r="F739" s="396"/>
      <c r="G739" s="396"/>
      <c r="H739" s="227"/>
      <c r="I739" s="227"/>
      <c r="J739" s="227"/>
      <c r="K739" s="227"/>
      <c r="L739" s="227"/>
      <c r="M739" s="230"/>
      <c r="N739" s="231"/>
      <c r="O739" s="157">
        <f>SUMIFS('Unit Detail'!$H$8:$H$400,'Unit Detail'!$D$8:$D$400,'Building Detail'!$B739,'Unit Detail'!$Z$8:$Z$400,1)</f>
        <v>0</v>
      </c>
      <c r="P739" s="125">
        <f>SUMIFS('Unit Detail'!$H$8:$H$400,'Unit Detail'!$D$8:$D$400,'Building Detail'!$B739,'Unit Detail'!$Z$8:$Z$400,3)</f>
        <v>0</v>
      </c>
      <c r="Q739" s="180">
        <f>SUMIFS('Unit Detail'!$H$8:$H$400,'Unit Detail'!$D$8:$D$400,'Building Detail'!$B739,'Unit Detail'!$Z$8:$Z$400,2)</f>
        <v>0</v>
      </c>
      <c r="R739" s="185">
        <f>SUMIF('Unit Detail'!$D$8:$D$400,$B739,'Unit Detail'!$H$8:$H$400)</f>
        <v>0</v>
      </c>
      <c r="S739" s="184">
        <f t="shared" si="63"/>
        <v>0</v>
      </c>
      <c r="T739" s="159" t="str">
        <f t="shared" si="67"/>
        <v/>
      </c>
      <c r="U739" s="162">
        <f>COUNTIFS('Unit Detail'!$Z$8:$Z$400,"1",'Unit Detail'!$D$8:$D$400,'Building Detail'!$B739)</f>
        <v>0</v>
      </c>
      <c r="V739" s="163">
        <f>COUNTIFS('Unit Detail'!$Z$8:$Z$400,"3",'Unit Detail'!$D$8:$D$400,'Building Detail'!$B739)</f>
        <v>0</v>
      </c>
      <c r="W739" s="163">
        <f>COUNTIFS('Unit Detail'!$Z$8:$Z$400,"2",'Unit Detail'!$D$8:$D$400,'Building Detail'!$B739)</f>
        <v>0</v>
      </c>
      <c r="X739" s="176">
        <f t="shared" si="64"/>
        <v>0</v>
      </c>
      <c r="Y739" s="159" t="str">
        <f t="shared" si="66"/>
        <v/>
      </c>
      <c r="Z739" s="338" t="str">
        <f t="shared" si="65"/>
        <v/>
      </c>
      <c r="AB739"/>
      <c r="AC739" s="14"/>
    </row>
    <row r="740" spans="2:29" x14ac:dyDescent="0.25">
      <c r="B740" s="334"/>
      <c r="C740" s="396"/>
      <c r="D740" s="396"/>
      <c r="E740" s="396"/>
      <c r="F740" s="396"/>
      <c r="G740" s="396"/>
      <c r="H740" s="227"/>
      <c r="I740" s="227"/>
      <c r="J740" s="227"/>
      <c r="K740" s="227"/>
      <c r="L740" s="227"/>
      <c r="M740" s="230"/>
      <c r="N740" s="231"/>
      <c r="O740" s="157">
        <f>SUMIFS('Unit Detail'!$H$8:$H$400,'Unit Detail'!$D$8:$D$400,'Building Detail'!$B740,'Unit Detail'!$Z$8:$Z$400,1)</f>
        <v>0</v>
      </c>
      <c r="P740" s="125">
        <f>SUMIFS('Unit Detail'!$H$8:$H$400,'Unit Detail'!$D$8:$D$400,'Building Detail'!$B740,'Unit Detail'!$Z$8:$Z$400,3)</f>
        <v>0</v>
      </c>
      <c r="Q740" s="180">
        <f>SUMIFS('Unit Detail'!$H$8:$H$400,'Unit Detail'!$D$8:$D$400,'Building Detail'!$B740,'Unit Detail'!$Z$8:$Z$400,2)</f>
        <v>0</v>
      </c>
      <c r="R740" s="185">
        <f>SUMIF('Unit Detail'!$D$8:$D$400,$B740,'Unit Detail'!$H$8:$H$400)</f>
        <v>0</v>
      </c>
      <c r="S740" s="184">
        <f t="shared" si="63"/>
        <v>0</v>
      </c>
      <c r="T740" s="159" t="str">
        <f t="shared" si="67"/>
        <v/>
      </c>
      <c r="U740" s="162">
        <f>COUNTIFS('Unit Detail'!$Z$8:$Z$400,"1",'Unit Detail'!$D$8:$D$400,'Building Detail'!$B740)</f>
        <v>0</v>
      </c>
      <c r="V740" s="163">
        <f>COUNTIFS('Unit Detail'!$Z$8:$Z$400,"3",'Unit Detail'!$D$8:$D$400,'Building Detail'!$B740)</f>
        <v>0</v>
      </c>
      <c r="W740" s="163">
        <f>COUNTIFS('Unit Detail'!$Z$8:$Z$400,"2",'Unit Detail'!$D$8:$D$400,'Building Detail'!$B740)</f>
        <v>0</v>
      </c>
      <c r="X740" s="176">
        <f t="shared" si="64"/>
        <v>0</v>
      </c>
      <c r="Y740" s="159" t="str">
        <f t="shared" si="66"/>
        <v/>
      </c>
      <c r="Z740" s="338" t="str">
        <f t="shared" si="65"/>
        <v/>
      </c>
      <c r="AB740"/>
      <c r="AC740" s="14"/>
    </row>
    <row r="741" spans="2:29" x14ac:dyDescent="0.25">
      <c r="B741" s="334"/>
      <c r="C741" s="396"/>
      <c r="D741" s="396"/>
      <c r="E741" s="396"/>
      <c r="F741" s="396"/>
      <c r="G741" s="396"/>
      <c r="H741" s="227"/>
      <c r="I741" s="227"/>
      <c r="J741" s="227"/>
      <c r="K741" s="227"/>
      <c r="L741" s="227"/>
      <c r="M741" s="230"/>
      <c r="N741" s="231"/>
      <c r="O741" s="157">
        <f>SUMIFS('Unit Detail'!$H$8:$H$400,'Unit Detail'!$D$8:$D$400,'Building Detail'!$B741,'Unit Detail'!$Z$8:$Z$400,1)</f>
        <v>0</v>
      </c>
      <c r="P741" s="125">
        <f>SUMIFS('Unit Detail'!$H$8:$H$400,'Unit Detail'!$D$8:$D$400,'Building Detail'!$B741,'Unit Detail'!$Z$8:$Z$400,3)</f>
        <v>0</v>
      </c>
      <c r="Q741" s="180">
        <f>SUMIFS('Unit Detail'!$H$8:$H$400,'Unit Detail'!$D$8:$D$400,'Building Detail'!$B741,'Unit Detail'!$Z$8:$Z$400,2)</f>
        <v>0</v>
      </c>
      <c r="R741" s="185">
        <f>SUMIF('Unit Detail'!$D$8:$D$400,$B741,'Unit Detail'!$H$8:$H$400)</f>
        <v>0</v>
      </c>
      <c r="S741" s="184">
        <f t="shared" si="63"/>
        <v>0</v>
      </c>
      <c r="T741" s="159" t="str">
        <f t="shared" si="67"/>
        <v/>
      </c>
      <c r="U741" s="162">
        <f>COUNTIFS('Unit Detail'!$Z$8:$Z$400,"1",'Unit Detail'!$D$8:$D$400,'Building Detail'!$B741)</f>
        <v>0</v>
      </c>
      <c r="V741" s="163">
        <f>COUNTIFS('Unit Detail'!$Z$8:$Z$400,"3",'Unit Detail'!$D$8:$D$400,'Building Detail'!$B741)</f>
        <v>0</v>
      </c>
      <c r="W741" s="163">
        <f>COUNTIFS('Unit Detail'!$Z$8:$Z$400,"2",'Unit Detail'!$D$8:$D$400,'Building Detail'!$B741)</f>
        <v>0</v>
      </c>
      <c r="X741" s="176">
        <f t="shared" si="64"/>
        <v>0</v>
      </c>
      <c r="Y741" s="159" t="str">
        <f t="shared" si="66"/>
        <v/>
      </c>
      <c r="Z741" s="338" t="str">
        <f t="shared" si="65"/>
        <v/>
      </c>
      <c r="AB741"/>
      <c r="AC741" s="14"/>
    </row>
    <row r="742" spans="2:29" x14ac:dyDescent="0.25">
      <c r="B742" s="334"/>
      <c r="C742" s="396"/>
      <c r="D742" s="396"/>
      <c r="E742" s="396"/>
      <c r="F742" s="396"/>
      <c r="G742" s="396"/>
      <c r="H742" s="227"/>
      <c r="I742" s="227"/>
      <c r="J742" s="227"/>
      <c r="K742" s="227"/>
      <c r="L742" s="227"/>
      <c r="M742" s="230"/>
      <c r="N742" s="231"/>
      <c r="O742" s="157">
        <f>SUMIFS('Unit Detail'!$H$8:$H$400,'Unit Detail'!$D$8:$D$400,'Building Detail'!$B742,'Unit Detail'!$Z$8:$Z$400,1)</f>
        <v>0</v>
      </c>
      <c r="P742" s="125">
        <f>SUMIFS('Unit Detail'!$H$8:$H$400,'Unit Detail'!$D$8:$D$400,'Building Detail'!$B742,'Unit Detail'!$Z$8:$Z$400,3)</f>
        <v>0</v>
      </c>
      <c r="Q742" s="180">
        <f>SUMIFS('Unit Detail'!$H$8:$H$400,'Unit Detail'!$D$8:$D$400,'Building Detail'!$B742,'Unit Detail'!$Z$8:$Z$400,2)</f>
        <v>0</v>
      </c>
      <c r="R742" s="185">
        <f>SUMIF('Unit Detail'!$D$8:$D$400,$B742,'Unit Detail'!$H$8:$H$400)</f>
        <v>0</v>
      </c>
      <c r="S742" s="184">
        <f t="shared" si="63"/>
        <v>0</v>
      </c>
      <c r="T742" s="159" t="str">
        <f t="shared" si="67"/>
        <v/>
      </c>
      <c r="U742" s="162">
        <f>COUNTIFS('Unit Detail'!$Z$8:$Z$400,"1",'Unit Detail'!$D$8:$D$400,'Building Detail'!$B742)</f>
        <v>0</v>
      </c>
      <c r="V742" s="163">
        <f>COUNTIFS('Unit Detail'!$Z$8:$Z$400,"3",'Unit Detail'!$D$8:$D$400,'Building Detail'!$B742)</f>
        <v>0</v>
      </c>
      <c r="W742" s="163">
        <f>COUNTIFS('Unit Detail'!$Z$8:$Z$400,"2",'Unit Detail'!$D$8:$D$400,'Building Detail'!$B742)</f>
        <v>0</v>
      </c>
      <c r="X742" s="176">
        <f t="shared" si="64"/>
        <v>0</v>
      </c>
      <c r="Y742" s="159" t="str">
        <f t="shared" si="66"/>
        <v/>
      </c>
      <c r="Z742" s="338" t="str">
        <f t="shared" si="65"/>
        <v/>
      </c>
      <c r="AB742"/>
      <c r="AC742" s="14"/>
    </row>
    <row r="743" spans="2:29" x14ac:dyDescent="0.25">
      <c r="B743" s="334"/>
      <c r="C743" s="396"/>
      <c r="D743" s="396"/>
      <c r="E743" s="396"/>
      <c r="F743" s="396"/>
      <c r="G743" s="396"/>
      <c r="H743" s="227"/>
      <c r="I743" s="227"/>
      <c r="J743" s="227"/>
      <c r="K743" s="227"/>
      <c r="L743" s="227"/>
      <c r="M743" s="230"/>
      <c r="N743" s="231"/>
      <c r="O743" s="157">
        <f>SUMIFS('Unit Detail'!$H$8:$H$400,'Unit Detail'!$D$8:$D$400,'Building Detail'!$B743,'Unit Detail'!$Z$8:$Z$400,1)</f>
        <v>0</v>
      </c>
      <c r="P743" s="125">
        <f>SUMIFS('Unit Detail'!$H$8:$H$400,'Unit Detail'!$D$8:$D$400,'Building Detail'!$B743,'Unit Detail'!$Z$8:$Z$400,3)</f>
        <v>0</v>
      </c>
      <c r="Q743" s="180">
        <f>SUMIFS('Unit Detail'!$H$8:$H$400,'Unit Detail'!$D$8:$D$400,'Building Detail'!$B743,'Unit Detail'!$Z$8:$Z$400,2)</f>
        <v>0</v>
      </c>
      <c r="R743" s="185">
        <f>SUMIF('Unit Detail'!$D$8:$D$400,$B743,'Unit Detail'!$H$8:$H$400)</f>
        <v>0</v>
      </c>
      <c r="S743" s="184">
        <f t="shared" si="63"/>
        <v>0</v>
      </c>
      <c r="T743" s="159" t="str">
        <f t="shared" si="67"/>
        <v/>
      </c>
      <c r="U743" s="162">
        <f>COUNTIFS('Unit Detail'!$Z$8:$Z$400,"1",'Unit Detail'!$D$8:$D$400,'Building Detail'!$B743)</f>
        <v>0</v>
      </c>
      <c r="V743" s="163">
        <f>COUNTIFS('Unit Detail'!$Z$8:$Z$400,"3",'Unit Detail'!$D$8:$D$400,'Building Detail'!$B743)</f>
        <v>0</v>
      </c>
      <c r="W743" s="163">
        <f>COUNTIFS('Unit Detail'!$Z$8:$Z$400,"2",'Unit Detail'!$D$8:$D$400,'Building Detail'!$B743)</f>
        <v>0</v>
      </c>
      <c r="X743" s="176">
        <f t="shared" si="64"/>
        <v>0</v>
      </c>
      <c r="Y743" s="159" t="str">
        <f t="shared" si="66"/>
        <v/>
      </c>
      <c r="Z743" s="338" t="str">
        <f t="shared" si="65"/>
        <v/>
      </c>
      <c r="AB743"/>
      <c r="AC743" s="14"/>
    </row>
    <row r="744" spans="2:29" x14ac:dyDescent="0.25">
      <c r="B744" s="334"/>
      <c r="C744" s="396"/>
      <c r="D744" s="396"/>
      <c r="E744" s="396"/>
      <c r="F744" s="396"/>
      <c r="G744" s="396"/>
      <c r="H744" s="227"/>
      <c r="I744" s="227"/>
      <c r="J744" s="227"/>
      <c r="K744" s="227"/>
      <c r="L744" s="227"/>
      <c r="M744" s="230"/>
      <c r="N744" s="231"/>
      <c r="O744" s="157">
        <f>SUMIFS('Unit Detail'!$H$8:$H$400,'Unit Detail'!$D$8:$D$400,'Building Detail'!$B744,'Unit Detail'!$Z$8:$Z$400,1)</f>
        <v>0</v>
      </c>
      <c r="P744" s="125">
        <f>SUMIFS('Unit Detail'!$H$8:$H$400,'Unit Detail'!$D$8:$D$400,'Building Detail'!$B744,'Unit Detail'!$Z$8:$Z$400,3)</f>
        <v>0</v>
      </c>
      <c r="Q744" s="180">
        <f>SUMIFS('Unit Detail'!$H$8:$H$400,'Unit Detail'!$D$8:$D$400,'Building Detail'!$B744,'Unit Detail'!$Z$8:$Z$400,2)</f>
        <v>0</v>
      </c>
      <c r="R744" s="185">
        <f>SUMIF('Unit Detail'!$D$8:$D$400,$B744,'Unit Detail'!$H$8:$H$400)</f>
        <v>0</v>
      </c>
      <c r="S744" s="184">
        <f t="shared" si="63"/>
        <v>0</v>
      </c>
      <c r="T744" s="159" t="str">
        <f t="shared" si="67"/>
        <v/>
      </c>
      <c r="U744" s="162">
        <f>COUNTIFS('Unit Detail'!$Z$8:$Z$400,"1",'Unit Detail'!$D$8:$D$400,'Building Detail'!$B744)</f>
        <v>0</v>
      </c>
      <c r="V744" s="163">
        <f>COUNTIFS('Unit Detail'!$Z$8:$Z$400,"3",'Unit Detail'!$D$8:$D$400,'Building Detail'!$B744)</f>
        <v>0</v>
      </c>
      <c r="W744" s="163">
        <f>COUNTIFS('Unit Detail'!$Z$8:$Z$400,"2",'Unit Detail'!$D$8:$D$400,'Building Detail'!$B744)</f>
        <v>0</v>
      </c>
      <c r="X744" s="176">
        <f t="shared" si="64"/>
        <v>0</v>
      </c>
      <c r="Y744" s="159" t="str">
        <f t="shared" si="66"/>
        <v/>
      </c>
      <c r="Z744" s="338" t="str">
        <f t="shared" si="65"/>
        <v/>
      </c>
      <c r="AB744"/>
      <c r="AC744" s="14"/>
    </row>
    <row r="745" spans="2:29" x14ac:dyDescent="0.25">
      <c r="B745" s="334"/>
      <c r="C745" s="396"/>
      <c r="D745" s="396"/>
      <c r="E745" s="396"/>
      <c r="F745" s="396"/>
      <c r="G745" s="396"/>
      <c r="H745" s="227"/>
      <c r="I745" s="227"/>
      <c r="J745" s="227"/>
      <c r="K745" s="227"/>
      <c r="L745" s="227"/>
      <c r="M745" s="230"/>
      <c r="N745" s="231"/>
      <c r="O745" s="157">
        <f>SUMIFS('Unit Detail'!$H$8:$H$400,'Unit Detail'!$D$8:$D$400,'Building Detail'!$B745,'Unit Detail'!$Z$8:$Z$400,1)</f>
        <v>0</v>
      </c>
      <c r="P745" s="125">
        <f>SUMIFS('Unit Detail'!$H$8:$H$400,'Unit Detail'!$D$8:$D$400,'Building Detail'!$B745,'Unit Detail'!$Z$8:$Z$400,3)</f>
        <v>0</v>
      </c>
      <c r="Q745" s="180">
        <f>SUMIFS('Unit Detail'!$H$8:$H$400,'Unit Detail'!$D$8:$D$400,'Building Detail'!$B745,'Unit Detail'!$Z$8:$Z$400,2)</f>
        <v>0</v>
      </c>
      <c r="R745" s="185">
        <f>SUMIF('Unit Detail'!$D$8:$D$400,$B745,'Unit Detail'!$H$8:$H$400)</f>
        <v>0</v>
      </c>
      <c r="S745" s="184">
        <f t="shared" si="63"/>
        <v>0</v>
      </c>
      <c r="T745" s="159" t="str">
        <f t="shared" si="67"/>
        <v/>
      </c>
      <c r="U745" s="162">
        <f>COUNTIFS('Unit Detail'!$Z$8:$Z$400,"1",'Unit Detail'!$D$8:$D$400,'Building Detail'!$B745)</f>
        <v>0</v>
      </c>
      <c r="V745" s="163">
        <f>COUNTIFS('Unit Detail'!$Z$8:$Z$400,"3",'Unit Detail'!$D$8:$D$400,'Building Detail'!$B745)</f>
        <v>0</v>
      </c>
      <c r="W745" s="163">
        <f>COUNTIFS('Unit Detail'!$Z$8:$Z$400,"2",'Unit Detail'!$D$8:$D$400,'Building Detail'!$B745)</f>
        <v>0</v>
      </c>
      <c r="X745" s="176">
        <f t="shared" si="64"/>
        <v>0</v>
      </c>
      <c r="Y745" s="159" t="str">
        <f t="shared" si="66"/>
        <v/>
      </c>
      <c r="Z745" s="338" t="str">
        <f t="shared" si="65"/>
        <v/>
      </c>
      <c r="AB745"/>
      <c r="AC745" s="14"/>
    </row>
    <row r="746" spans="2:29" x14ac:dyDescent="0.25">
      <c r="B746" s="334"/>
      <c r="C746" s="396"/>
      <c r="D746" s="396"/>
      <c r="E746" s="396"/>
      <c r="F746" s="396"/>
      <c r="G746" s="396"/>
      <c r="H746" s="227"/>
      <c r="I746" s="227"/>
      <c r="J746" s="227"/>
      <c r="K746" s="227"/>
      <c r="L746" s="227"/>
      <c r="M746" s="230"/>
      <c r="N746" s="231"/>
      <c r="O746" s="157">
        <f>SUMIFS('Unit Detail'!$H$8:$H$400,'Unit Detail'!$D$8:$D$400,'Building Detail'!$B746,'Unit Detail'!$Z$8:$Z$400,1)</f>
        <v>0</v>
      </c>
      <c r="P746" s="125">
        <f>SUMIFS('Unit Detail'!$H$8:$H$400,'Unit Detail'!$D$8:$D$400,'Building Detail'!$B746,'Unit Detail'!$Z$8:$Z$400,3)</f>
        <v>0</v>
      </c>
      <c r="Q746" s="180">
        <f>SUMIFS('Unit Detail'!$H$8:$H$400,'Unit Detail'!$D$8:$D$400,'Building Detail'!$B746,'Unit Detail'!$Z$8:$Z$400,2)</f>
        <v>0</v>
      </c>
      <c r="R746" s="185">
        <f>SUMIF('Unit Detail'!$D$8:$D$400,$B746,'Unit Detail'!$H$8:$H$400)</f>
        <v>0</v>
      </c>
      <c r="S746" s="184">
        <f t="shared" si="63"/>
        <v>0</v>
      </c>
      <c r="T746" s="159" t="str">
        <f t="shared" si="67"/>
        <v/>
      </c>
      <c r="U746" s="162">
        <f>COUNTIFS('Unit Detail'!$Z$8:$Z$400,"1",'Unit Detail'!$D$8:$D$400,'Building Detail'!$B746)</f>
        <v>0</v>
      </c>
      <c r="V746" s="163">
        <f>COUNTIFS('Unit Detail'!$Z$8:$Z$400,"3",'Unit Detail'!$D$8:$D$400,'Building Detail'!$B746)</f>
        <v>0</v>
      </c>
      <c r="W746" s="163">
        <f>COUNTIFS('Unit Detail'!$Z$8:$Z$400,"2",'Unit Detail'!$D$8:$D$400,'Building Detail'!$B746)</f>
        <v>0</v>
      </c>
      <c r="X746" s="176">
        <f t="shared" si="64"/>
        <v>0</v>
      </c>
      <c r="Y746" s="159" t="str">
        <f t="shared" si="66"/>
        <v/>
      </c>
      <c r="Z746" s="338" t="str">
        <f t="shared" si="65"/>
        <v/>
      </c>
      <c r="AB746"/>
      <c r="AC746" s="14"/>
    </row>
    <row r="747" spans="2:29" x14ac:dyDescent="0.25">
      <c r="B747" s="334"/>
      <c r="C747" s="396"/>
      <c r="D747" s="396"/>
      <c r="E747" s="396"/>
      <c r="F747" s="396"/>
      <c r="G747" s="396"/>
      <c r="H747" s="227"/>
      <c r="I747" s="227"/>
      <c r="J747" s="227"/>
      <c r="K747" s="227"/>
      <c r="L747" s="227"/>
      <c r="M747" s="230"/>
      <c r="N747" s="231"/>
      <c r="O747" s="157">
        <f>SUMIFS('Unit Detail'!$H$8:$H$400,'Unit Detail'!$D$8:$D$400,'Building Detail'!$B747,'Unit Detail'!$Z$8:$Z$400,1)</f>
        <v>0</v>
      </c>
      <c r="P747" s="125">
        <f>SUMIFS('Unit Detail'!$H$8:$H$400,'Unit Detail'!$D$8:$D$400,'Building Detail'!$B747,'Unit Detail'!$Z$8:$Z$400,3)</f>
        <v>0</v>
      </c>
      <c r="Q747" s="180">
        <f>SUMIFS('Unit Detail'!$H$8:$H$400,'Unit Detail'!$D$8:$D$400,'Building Detail'!$B747,'Unit Detail'!$Z$8:$Z$400,2)</f>
        <v>0</v>
      </c>
      <c r="R747" s="185">
        <f>SUMIF('Unit Detail'!$D$8:$D$400,$B747,'Unit Detail'!$H$8:$H$400)</f>
        <v>0</v>
      </c>
      <c r="S747" s="184">
        <f t="shared" si="63"/>
        <v>0</v>
      </c>
      <c r="T747" s="159" t="str">
        <f t="shared" si="67"/>
        <v/>
      </c>
      <c r="U747" s="162">
        <f>COUNTIFS('Unit Detail'!$Z$8:$Z$400,"1",'Unit Detail'!$D$8:$D$400,'Building Detail'!$B747)</f>
        <v>0</v>
      </c>
      <c r="V747" s="163">
        <f>COUNTIFS('Unit Detail'!$Z$8:$Z$400,"3",'Unit Detail'!$D$8:$D$400,'Building Detail'!$B747)</f>
        <v>0</v>
      </c>
      <c r="W747" s="163">
        <f>COUNTIFS('Unit Detail'!$Z$8:$Z$400,"2",'Unit Detail'!$D$8:$D$400,'Building Detail'!$B747)</f>
        <v>0</v>
      </c>
      <c r="X747" s="176">
        <f t="shared" si="64"/>
        <v>0</v>
      </c>
      <c r="Y747" s="159" t="str">
        <f t="shared" si="66"/>
        <v/>
      </c>
      <c r="Z747" s="338" t="str">
        <f t="shared" si="65"/>
        <v/>
      </c>
      <c r="AB747"/>
      <c r="AC747" s="14"/>
    </row>
    <row r="748" spans="2:29" x14ac:dyDescent="0.25">
      <c r="B748" s="334"/>
      <c r="C748" s="396"/>
      <c r="D748" s="396"/>
      <c r="E748" s="396"/>
      <c r="F748" s="396"/>
      <c r="G748" s="396"/>
      <c r="H748" s="227"/>
      <c r="I748" s="227"/>
      <c r="J748" s="227"/>
      <c r="K748" s="227"/>
      <c r="L748" s="227"/>
      <c r="M748" s="230"/>
      <c r="N748" s="231"/>
      <c r="O748" s="157">
        <f>SUMIFS('Unit Detail'!$H$8:$H$400,'Unit Detail'!$D$8:$D$400,'Building Detail'!$B748,'Unit Detail'!$Z$8:$Z$400,1)</f>
        <v>0</v>
      </c>
      <c r="P748" s="125">
        <f>SUMIFS('Unit Detail'!$H$8:$H$400,'Unit Detail'!$D$8:$D$400,'Building Detail'!$B748,'Unit Detail'!$Z$8:$Z$400,3)</f>
        <v>0</v>
      </c>
      <c r="Q748" s="180">
        <f>SUMIFS('Unit Detail'!$H$8:$H$400,'Unit Detail'!$D$8:$D$400,'Building Detail'!$B748,'Unit Detail'!$Z$8:$Z$400,2)</f>
        <v>0</v>
      </c>
      <c r="R748" s="185">
        <f>SUMIF('Unit Detail'!$D$8:$D$400,$B748,'Unit Detail'!$H$8:$H$400)</f>
        <v>0</v>
      </c>
      <c r="S748" s="184">
        <f t="shared" si="63"/>
        <v>0</v>
      </c>
      <c r="T748" s="159" t="str">
        <f t="shared" si="67"/>
        <v/>
      </c>
      <c r="U748" s="162">
        <f>COUNTIFS('Unit Detail'!$Z$8:$Z$400,"1",'Unit Detail'!$D$8:$D$400,'Building Detail'!$B748)</f>
        <v>0</v>
      </c>
      <c r="V748" s="163">
        <f>COUNTIFS('Unit Detail'!$Z$8:$Z$400,"3",'Unit Detail'!$D$8:$D$400,'Building Detail'!$B748)</f>
        <v>0</v>
      </c>
      <c r="W748" s="163">
        <f>COUNTIFS('Unit Detail'!$Z$8:$Z$400,"2",'Unit Detail'!$D$8:$D$400,'Building Detail'!$B748)</f>
        <v>0</v>
      </c>
      <c r="X748" s="176">
        <f t="shared" si="64"/>
        <v>0</v>
      </c>
      <c r="Y748" s="159" t="str">
        <f t="shared" si="66"/>
        <v/>
      </c>
      <c r="Z748" s="338" t="str">
        <f t="shared" si="65"/>
        <v/>
      </c>
      <c r="AB748"/>
      <c r="AC748" s="14"/>
    </row>
    <row r="749" spans="2:29" x14ac:dyDescent="0.25">
      <c r="B749" s="334"/>
      <c r="C749" s="396"/>
      <c r="D749" s="396"/>
      <c r="E749" s="396"/>
      <c r="F749" s="396"/>
      <c r="G749" s="396"/>
      <c r="H749" s="227"/>
      <c r="I749" s="227"/>
      <c r="J749" s="227"/>
      <c r="K749" s="227"/>
      <c r="L749" s="227"/>
      <c r="M749" s="230"/>
      <c r="N749" s="231"/>
      <c r="O749" s="157">
        <f>SUMIFS('Unit Detail'!$H$8:$H$400,'Unit Detail'!$D$8:$D$400,'Building Detail'!$B749,'Unit Detail'!$Z$8:$Z$400,1)</f>
        <v>0</v>
      </c>
      <c r="P749" s="125">
        <f>SUMIFS('Unit Detail'!$H$8:$H$400,'Unit Detail'!$D$8:$D$400,'Building Detail'!$B749,'Unit Detail'!$Z$8:$Z$400,3)</f>
        <v>0</v>
      </c>
      <c r="Q749" s="180">
        <f>SUMIFS('Unit Detail'!$H$8:$H$400,'Unit Detail'!$D$8:$D$400,'Building Detail'!$B749,'Unit Detail'!$Z$8:$Z$400,2)</f>
        <v>0</v>
      </c>
      <c r="R749" s="185">
        <f>SUMIF('Unit Detail'!$D$8:$D$400,$B749,'Unit Detail'!$H$8:$H$400)</f>
        <v>0</v>
      </c>
      <c r="S749" s="184">
        <f t="shared" si="63"/>
        <v>0</v>
      </c>
      <c r="T749" s="159" t="str">
        <f t="shared" si="67"/>
        <v/>
      </c>
      <c r="U749" s="162">
        <f>COUNTIFS('Unit Detail'!$Z$8:$Z$400,"1",'Unit Detail'!$D$8:$D$400,'Building Detail'!$B749)</f>
        <v>0</v>
      </c>
      <c r="V749" s="163">
        <f>COUNTIFS('Unit Detail'!$Z$8:$Z$400,"3",'Unit Detail'!$D$8:$D$400,'Building Detail'!$B749)</f>
        <v>0</v>
      </c>
      <c r="W749" s="163">
        <f>COUNTIFS('Unit Detail'!$Z$8:$Z$400,"2",'Unit Detail'!$D$8:$D$400,'Building Detail'!$B749)</f>
        <v>0</v>
      </c>
      <c r="X749" s="176">
        <f t="shared" si="64"/>
        <v>0</v>
      </c>
      <c r="Y749" s="159" t="str">
        <f t="shared" si="66"/>
        <v/>
      </c>
      <c r="Z749" s="338" t="str">
        <f t="shared" si="65"/>
        <v/>
      </c>
      <c r="AB749"/>
      <c r="AC749" s="14"/>
    </row>
    <row r="750" spans="2:29" x14ac:dyDescent="0.25">
      <c r="B750" s="334"/>
      <c r="C750" s="396"/>
      <c r="D750" s="396"/>
      <c r="E750" s="396"/>
      <c r="F750" s="396"/>
      <c r="G750" s="396"/>
      <c r="H750" s="227"/>
      <c r="I750" s="227"/>
      <c r="J750" s="227"/>
      <c r="K750" s="227"/>
      <c r="L750" s="227"/>
      <c r="M750" s="230"/>
      <c r="N750" s="231"/>
      <c r="O750" s="157">
        <f>SUMIFS('Unit Detail'!$H$8:$H$400,'Unit Detail'!$D$8:$D$400,'Building Detail'!$B750,'Unit Detail'!$Z$8:$Z$400,1)</f>
        <v>0</v>
      </c>
      <c r="P750" s="125">
        <f>SUMIFS('Unit Detail'!$H$8:$H$400,'Unit Detail'!$D$8:$D$400,'Building Detail'!$B750,'Unit Detail'!$Z$8:$Z$400,3)</f>
        <v>0</v>
      </c>
      <c r="Q750" s="180">
        <f>SUMIFS('Unit Detail'!$H$8:$H$400,'Unit Detail'!$D$8:$D$400,'Building Detail'!$B750,'Unit Detail'!$Z$8:$Z$400,2)</f>
        <v>0</v>
      </c>
      <c r="R750" s="185">
        <f>SUMIF('Unit Detail'!$D$8:$D$400,$B750,'Unit Detail'!$H$8:$H$400)</f>
        <v>0</v>
      </c>
      <c r="S750" s="184">
        <f t="shared" si="63"/>
        <v>0</v>
      </c>
      <c r="T750" s="159" t="str">
        <f t="shared" si="67"/>
        <v/>
      </c>
      <c r="U750" s="162">
        <f>COUNTIFS('Unit Detail'!$Z$8:$Z$400,"1",'Unit Detail'!$D$8:$D$400,'Building Detail'!$B750)</f>
        <v>0</v>
      </c>
      <c r="V750" s="163">
        <f>COUNTIFS('Unit Detail'!$Z$8:$Z$400,"3",'Unit Detail'!$D$8:$D$400,'Building Detail'!$B750)</f>
        <v>0</v>
      </c>
      <c r="W750" s="163">
        <f>COUNTIFS('Unit Detail'!$Z$8:$Z$400,"2",'Unit Detail'!$D$8:$D$400,'Building Detail'!$B750)</f>
        <v>0</v>
      </c>
      <c r="X750" s="176">
        <f t="shared" si="64"/>
        <v>0</v>
      </c>
      <c r="Y750" s="159" t="str">
        <f t="shared" si="66"/>
        <v/>
      </c>
      <c r="Z750" s="338" t="str">
        <f t="shared" si="65"/>
        <v/>
      </c>
      <c r="AB750"/>
      <c r="AC750" s="14"/>
    </row>
    <row r="751" spans="2:29" x14ac:dyDescent="0.25">
      <c r="B751" s="334"/>
      <c r="C751" s="396"/>
      <c r="D751" s="396"/>
      <c r="E751" s="396"/>
      <c r="F751" s="396"/>
      <c r="G751" s="396"/>
      <c r="H751" s="227"/>
      <c r="I751" s="227"/>
      <c r="J751" s="227"/>
      <c r="K751" s="227"/>
      <c r="L751" s="227"/>
      <c r="M751" s="230"/>
      <c r="N751" s="231"/>
      <c r="O751" s="157">
        <f>SUMIFS('Unit Detail'!$H$8:$H$400,'Unit Detail'!$D$8:$D$400,'Building Detail'!$B751,'Unit Detail'!$Z$8:$Z$400,1)</f>
        <v>0</v>
      </c>
      <c r="P751" s="125">
        <f>SUMIFS('Unit Detail'!$H$8:$H$400,'Unit Detail'!$D$8:$D$400,'Building Detail'!$B751,'Unit Detail'!$Z$8:$Z$400,3)</f>
        <v>0</v>
      </c>
      <c r="Q751" s="180">
        <f>SUMIFS('Unit Detail'!$H$8:$H$400,'Unit Detail'!$D$8:$D$400,'Building Detail'!$B751,'Unit Detail'!$Z$8:$Z$400,2)</f>
        <v>0</v>
      </c>
      <c r="R751" s="185">
        <f>SUMIF('Unit Detail'!$D$8:$D$400,$B751,'Unit Detail'!$H$8:$H$400)</f>
        <v>0</v>
      </c>
      <c r="S751" s="184">
        <f t="shared" si="63"/>
        <v>0</v>
      </c>
      <c r="T751" s="159" t="str">
        <f t="shared" si="67"/>
        <v/>
      </c>
      <c r="U751" s="162">
        <f>COUNTIFS('Unit Detail'!$Z$8:$Z$400,"1",'Unit Detail'!$D$8:$D$400,'Building Detail'!$B751)</f>
        <v>0</v>
      </c>
      <c r="V751" s="163">
        <f>COUNTIFS('Unit Detail'!$Z$8:$Z$400,"3",'Unit Detail'!$D$8:$D$400,'Building Detail'!$B751)</f>
        <v>0</v>
      </c>
      <c r="W751" s="163">
        <f>COUNTIFS('Unit Detail'!$Z$8:$Z$400,"2",'Unit Detail'!$D$8:$D$400,'Building Detail'!$B751)</f>
        <v>0</v>
      </c>
      <c r="X751" s="176">
        <f t="shared" si="64"/>
        <v>0</v>
      </c>
      <c r="Y751" s="159" t="str">
        <f t="shared" si="66"/>
        <v/>
      </c>
      <c r="Z751" s="338" t="str">
        <f t="shared" si="65"/>
        <v/>
      </c>
      <c r="AB751"/>
      <c r="AC751" s="14"/>
    </row>
    <row r="752" spans="2:29" x14ac:dyDescent="0.25">
      <c r="B752" s="334"/>
      <c r="C752" s="396"/>
      <c r="D752" s="396"/>
      <c r="E752" s="396"/>
      <c r="F752" s="396"/>
      <c r="G752" s="396"/>
      <c r="H752" s="227"/>
      <c r="I752" s="227"/>
      <c r="J752" s="227"/>
      <c r="K752" s="227"/>
      <c r="L752" s="227"/>
      <c r="M752" s="230"/>
      <c r="N752" s="231"/>
      <c r="O752" s="157">
        <f>SUMIFS('Unit Detail'!$H$8:$H$400,'Unit Detail'!$D$8:$D$400,'Building Detail'!$B752,'Unit Detail'!$Z$8:$Z$400,1)</f>
        <v>0</v>
      </c>
      <c r="P752" s="125">
        <f>SUMIFS('Unit Detail'!$H$8:$H$400,'Unit Detail'!$D$8:$D$400,'Building Detail'!$B752,'Unit Detail'!$Z$8:$Z$400,3)</f>
        <v>0</v>
      </c>
      <c r="Q752" s="180">
        <f>SUMIFS('Unit Detail'!$H$8:$H$400,'Unit Detail'!$D$8:$D$400,'Building Detail'!$B752,'Unit Detail'!$Z$8:$Z$400,2)</f>
        <v>0</v>
      </c>
      <c r="R752" s="185">
        <f>SUMIF('Unit Detail'!$D$8:$D$400,$B752,'Unit Detail'!$H$8:$H$400)</f>
        <v>0</v>
      </c>
      <c r="S752" s="184">
        <f t="shared" si="63"/>
        <v>0</v>
      </c>
      <c r="T752" s="159" t="str">
        <f t="shared" si="67"/>
        <v/>
      </c>
      <c r="U752" s="162">
        <f>COUNTIFS('Unit Detail'!$Z$8:$Z$400,"1",'Unit Detail'!$D$8:$D$400,'Building Detail'!$B752)</f>
        <v>0</v>
      </c>
      <c r="V752" s="163">
        <f>COUNTIFS('Unit Detail'!$Z$8:$Z$400,"3",'Unit Detail'!$D$8:$D$400,'Building Detail'!$B752)</f>
        <v>0</v>
      </c>
      <c r="W752" s="163">
        <f>COUNTIFS('Unit Detail'!$Z$8:$Z$400,"2",'Unit Detail'!$D$8:$D$400,'Building Detail'!$B752)</f>
        <v>0</v>
      </c>
      <c r="X752" s="176">
        <f t="shared" si="64"/>
        <v>0</v>
      </c>
      <c r="Y752" s="159" t="str">
        <f t="shared" si="66"/>
        <v/>
      </c>
      <c r="Z752" s="338" t="str">
        <f t="shared" si="65"/>
        <v/>
      </c>
      <c r="AB752"/>
      <c r="AC752" s="14"/>
    </row>
    <row r="753" spans="2:29" x14ac:dyDescent="0.25">
      <c r="B753" s="334"/>
      <c r="C753" s="396"/>
      <c r="D753" s="396"/>
      <c r="E753" s="396"/>
      <c r="F753" s="396"/>
      <c r="G753" s="396"/>
      <c r="H753" s="227"/>
      <c r="I753" s="227"/>
      <c r="J753" s="227"/>
      <c r="K753" s="227"/>
      <c r="L753" s="227"/>
      <c r="M753" s="230"/>
      <c r="N753" s="231"/>
      <c r="O753" s="157">
        <f>SUMIFS('Unit Detail'!$H$8:$H$400,'Unit Detail'!$D$8:$D$400,'Building Detail'!$B753,'Unit Detail'!$Z$8:$Z$400,1)</f>
        <v>0</v>
      </c>
      <c r="P753" s="125">
        <f>SUMIFS('Unit Detail'!$H$8:$H$400,'Unit Detail'!$D$8:$D$400,'Building Detail'!$B753,'Unit Detail'!$Z$8:$Z$400,3)</f>
        <v>0</v>
      </c>
      <c r="Q753" s="180">
        <f>SUMIFS('Unit Detail'!$H$8:$H$400,'Unit Detail'!$D$8:$D$400,'Building Detail'!$B753,'Unit Detail'!$Z$8:$Z$400,2)</f>
        <v>0</v>
      </c>
      <c r="R753" s="185">
        <f>SUMIF('Unit Detail'!$D$8:$D$400,$B753,'Unit Detail'!$H$8:$H$400)</f>
        <v>0</v>
      </c>
      <c r="S753" s="184">
        <f t="shared" si="63"/>
        <v>0</v>
      </c>
      <c r="T753" s="159" t="str">
        <f t="shared" si="67"/>
        <v/>
      </c>
      <c r="U753" s="162">
        <f>COUNTIFS('Unit Detail'!$Z$8:$Z$400,"1",'Unit Detail'!$D$8:$D$400,'Building Detail'!$B753)</f>
        <v>0</v>
      </c>
      <c r="V753" s="163">
        <f>COUNTIFS('Unit Detail'!$Z$8:$Z$400,"3",'Unit Detail'!$D$8:$D$400,'Building Detail'!$B753)</f>
        <v>0</v>
      </c>
      <c r="W753" s="163">
        <f>COUNTIFS('Unit Detail'!$Z$8:$Z$400,"2",'Unit Detail'!$D$8:$D$400,'Building Detail'!$B753)</f>
        <v>0</v>
      </c>
      <c r="X753" s="176">
        <f t="shared" si="64"/>
        <v>0</v>
      </c>
      <c r="Y753" s="159" t="str">
        <f t="shared" si="66"/>
        <v/>
      </c>
      <c r="Z753" s="338" t="str">
        <f t="shared" si="65"/>
        <v/>
      </c>
      <c r="AB753"/>
      <c r="AC753" s="14"/>
    </row>
    <row r="754" spans="2:29" x14ac:dyDescent="0.25">
      <c r="B754" s="334"/>
      <c r="C754" s="396"/>
      <c r="D754" s="396"/>
      <c r="E754" s="396"/>
      <c r="F754" s="396"/>
      <c r="G754" s="396"/>
      <c r="H754" s="227"/>
      <c r="I754" s="227"/>
      <c r="J754" s="227"/>
      <c r="K754" s="227"/>
      <c r="L754" s="227"/>
      <c r="M754" s="230"/>
      <c r="N754" s="231"/>
      <c r="O754" s="157">
        <f>SUMIFS('Unit Detail'!$H$8:$H$400,'Unit Detail'!$D$8:$D$400,'Building Detail'!$B754,'Unit Detail'!$Z$8:$Z$400,1)</f>
        <v>0</v>
      </c>
      <c r="P754" s="125">
        <f>SUMIFS('Unit Detail'!$H$8:$H$400,'Unit Detail'!$D$8:$D$400,'Building Detail'!$B754,'Unit Detail'!$Z$8:$Z$400,3)</f>
        <v>0</v>
      </c>
      <c r="Q754" s="180">
        <f>SUMIFS('Unit Detail'!$H$8:$H$400,'Unit Detail'!$D$8:$D$400,'Building Detail'!$B754,'Unit Detail'!$Z$8:$Z$400,2)</f>
        <v>0</v>
      </c>
      <c r="R754" s="185">
        <f>SUMIF('Unit Detail'!$D$8:$D$400,$B754,'Unit Detail'!$H$8:$H$400)</f>
        <v>0</v>
      </c>
      <c r="S754" s="184">
        <f t="shared" si="63"/>
        <v>0</v>
      </c>
      <c r="T754" s="159" t="str">
        <f t="shared" si="67"/>
        <v/>
      </c>
      <c r="U754" s="162">
        <f>COUNTIFS('Unit Detail'!$Z$8:$Z$400,"1",'Unit Detail'!$D$8:$D$400,'Building Detail'!$B754)</f>
        <v>0</v>
      </c>
      <c r="V754" s="163">
        <f>COUNTIFS('Unit Detail'!$Z$8:$Z$400,"3",'Unit Detail'!$D$8:$D$400,'Building Detail'!$B754)</f>
        <v>0</v>
      </c>
      <c r="W754" s="163">
        <f>COUNTIFS('Unit Detail'!$Z$8:$Z$400,"2",'Unit Detail'!$D$8:$D$400,'Building Detail'!$B754)</f>
        <v>0</v>
      </c>
      <c r="X754" s="176">
        <f t="shared" si="64"/>
        <v>0</v>
      </c>
      <c r="Y754" s="159" t="str">
        <f t="shared" si="66"/>
        <v/>
      </c>
      <c r="Z754" s="338" t="str">
        <f t="shared" si="65"/>
        <v/>
      </c>
      <c r="AB754"/>
      <c r="AC754" s="14"/>
    </row>
    <row r="755" spans="2:29" x14ac:dyDescent="0.25">
      <c r="B755" s="334"/>
      <c r="C755" s="396"/>
      <c r="D755" s="396"/>
      <c r="E755" s="396"/>
      <c r="F755" s="396"/>
      <c r="G755" s="396"/>
      <c r="H755" s="227"/>
      <c r="I755" s="227"/>
      <c r="J755" s="227"/>
      <c r="K755" s="227"/>
      <c r="L755" s="227"/>
      <c r="M755" s="230"/>
      <c r="N755" s="231"/>
      <c r="O755" s="157">
        <f>SUMIFS('Unit Detail'!$H$8:$H$400,'Unit Detail'!$D$8:$D$400,'Building Detail'!$B755,'Unit Detail'!$Z$8:$Z$400,1)</f>
        <v>0</v>
      </c>
      <c r="P755" s="125">
        <f>SUMIFS('Unit Detail'!$H$8:$H$400,'Unit Detail'!$D$8:$D$400,'Building Detail'!$B755,'Unit Detail'!$Z$8:$Z$400,3)</f>
        <v>0</v>
      </c>
      <c r="Q755" s="180">
        <f>SUMIFS('Unit Detail'!$H$8:$H$400,'Unit Detail'!$D$8:$D$400,'Building Detail'!$B755,'Unit Detail'!$Z$8:$Z$400,2)</f>
        <v>0</v>
      </c>
      <c r="R755" s="185">
        <f>SUMIF('Unit Detail'!$D$8:$D$400,$B755,'Unit Detail'!$H$8:$H$400)</f>
        <v>0</v>
      </c>
      <c r="S755" s="184">
        <f t="shared" si="63"/>
        <v>0</v>
      </c>
      <c r="T755" s="159" t="str">
        <f t="shared" si="67"/>
        <v/>
      </c>
      <c r="U755" s="162">
        <f>COUNTIFS('Unit Detail'!$Z$8:$Z$400,"1",'Unit Detail'!$D$8:$D$400,'Building Detail'!$B755)</f>
        <v>0</v>
      </c>
      <c r="V755" s="163">
        <f>COUNTIFS('Unit Detail'!$Z$8:$Z$400,"3",'Unit Detail'!$D$8:$D$400,'Building Detail'!$B755)</f>
        <v>0</v>
      </c>
      <c r="W755" s="163">
        <f>COUNTIFS('Unit Detail'!$Z$8:$Z$400,"2",'Unit Detail'!$D$8:$D$400,'Building Detail'!$B755)</f>
        <v>0</v>
      </c>
      <c r="X755" s="176">
        <f t="shared" si="64"/>
        <v>0</v>
      </c>
      <c r="Y755" s="159" t="str">
        <f t="shared" si="66"/>
        <v/>
      </c>
      <c r="Z755" s="338" t="str">
        <f t="shared" si="65"/>
        <v/>
      </c>
      <c r="AB755"/>
      <c r="AC755" s="14"/>
    </row>
    <row r="756" spans="2:29" x14ac:dyDescent="0.25">
      <c r="B756" s="334"/>
      <c r="C756" s="396"/>
      <c r="D756" s="396"/>
      <c r="E756" s="396"/>
      <c r="F756" s="396"/>
      <c r="G756" s="396"/>
      <c r="H756" s="227"/>
      <c r="I756" s="227"/>
      <c r="J756" s="227"/>
      <c r="K756" s="227"/>
      <c r="L756" s="227"/>
      <c r="M756" s="230"/>
      <c r="N756" s="231"/>
      <c r="O756" s="157">
        <f>SUMIFS('Unit Detail'!$H$8:$H$400,'Unit Detail'!$D$8:$D$400,'Building Detail'!$B756,'Unit Detail'!$Z$8:$Z$400,1)</f>
        <v>0</v>
      </c>
      <c r="P756" s="125">
        <f>SUMIFS('Unit Detail'!$H$8:$H$400,'Unit Detail'!$D$8:$D$400,'Building Detail'!$B756,'Unit Detail'!$Z$8:$Z$400,3)</f>
        <v>0</v>
      </c>
      <c r="Q756" s="180">
        <f>SUMIFS('Unit Detail'!$H$8:$H$400,'Unit Detail'!$D$8:$D$400,'Building Detail'!$B756,'Unit Detail'!$Z$8:$Z$400,2)</f>
        <v>0</v>
      </c>
      <c r="R756" s="185">
        <f>SUMIF('Unit Detail'!$D$8:$D$400,$B756,'Unit Detail'!$H$8:$H$400)</f>
        <v>0</v>
      </c>
      <c r="S756" s="184">
        <f t="shared" si="63"/>
        <v>0</v>
      </c>
      <c r="T756" s="159" t="str">
        <f t="shared" si="67"/>
        <v/>
      </c>
      <c r="U756" s="162">
        <f>COUNTIFS('Unit Detail'!$Z$8:$Z$400,"1",'Unit Detail'!$D$8:$D$400,'Building Detail'!$B756)</f>
        <v>0</v>
      </c>
      <c r="V756" s="163">
        <f>COUNTIFS('Unit Detail'!$Z$8:$Z$400,"3",'Unit Detail'!$D$8:$D$400,'Building Detail'!$B756)</f>
        <v>0</v>
      </c>
      <c r="W756" s="163">
        <f>COUNTIFS('Unit Detail'!$Z$8:$Z$400,"2",'Unit Detail'!$D$8:$D$400,'Building Detail'!$B756)</f>
        <v>0</v>
      </c>
      <c r="X756" s="176">
        <f t="shared" si="64"/>
        <v>0</v>
      </c>
      <c r="Y756" s="159" t="str">
        <f t="shared" si="66"/>
        <v/>
      </c>
      <c r="Z756" s="338" t="str">
        <f t="shared" si="65"/>
        <v/>
      </c>
      <c r="AB756"/>
      <c r="AC756" s="14"/>
    </row>
    <row r="757" spans="2:29" x14ac:dyDescent="0.25">
      <c r="B757" s="334"/>
      <c r="C757" s="396"/>
      <c r="D757" s="396"/>
      <c r="E757" s="396"/>
      <c r="F757" s="396"/>
      <c r="G757" s="396"/>
      <c r="H757" s="227"/>
      <c r="I757" s="227"/>
      <c r="J757" s="227"/>
      <c r="K757" s="227"/>
      <c r="L757" s="227"/>
      <c r="M757" s="230"/>
      <c r="N757" s="231"/>
      <c r="O757" s="157">
        <f>SUMIFS('Unit Detail'!$H$8:$H$400,'Unit Detail'!$D$8:$D$400,'Building Detail'!$B757,'Unit Detail'!$Z$8:$Z$400,1)</f>
        <v>0</v>
      </c>
      <c r="P757" s="125">
        <f>SUMIFS('Unit Detail'!$H$8:$H$400,'Unit Detail'!$D$8:$D$400,'Building Detail'!$B757,'Unit Detail'!$Z$8:$Z$400,3)</f>
        <v>0</v>
      </c>
      <c r="Q757" s="180">
        <f>SUMIFS('Unit Detail'!$H$8:$H$400,'Unit Detail'!$D$8:$D$400,'Building Detail'!$B757,'Unit Detail'!$Z$8:$Z$400,2)</f>
        <v>0</v>
      </c>
      <c r="R757" s="185">
        <f>SUMIF('Unit Detail'!$D$8:$D$400,$B757,'Unit Detail'!$H$8:$H$400)</f>
        <v>0</v>
      </c>
      <c r="S757" s="184">
        <f t="shared" si="63"/>
        <v>0</v>
      </c>
      <c r="T757" s="159" t="str">
        <f t="shared" si="67"/>
        <v/>
      </c>
      <c r="U757" s="162">
        <f>COUNTIFS('Unit Detail'!$Z$8:$Z$400,"1",'Unit Detail'!$D$8:$D$400,'Building Detail'!$B757)</f>
        <v>0</v>
      </c>
      <c r="V757" s="163">
        <f>COUNTIFS('Unit Detail'!$Z$8:$Z$400,"3",'Unit Detail'!$D$8:$D$400,'Building Detail'!$B757)</f>
        <v>0</v>
      </c>
      <c r="W757" s="163">
        <f>COUNTIFS('Unit Detail'!$Z$8:$Z$400,"2",'Unit Detail'!$D$8:$D$400,'Building Detail'!$B757)</f>
        <v>0</v>
      </c>
      <c r="X757" s="176">
        <f t="shared" si="64"/>
        <v>0</v>
      </c>
      <c r="Y757" s="159" t="str">
        <f t="shared" si="66"/>
        <v/>
      </c>
      <c r="Z757" s="338" t="str">
        <f t="shared" si="65"/>
        <v/>
      </c>
      <c r="AB757"/>
      <c r="AC757" s="14"/>
    </row>
    <row r="758" spans="2:29" x14ac:dyDescent="0.25">
      <c r="B758" s="334"/>
      <c r="C758" s="396"/>
      <c r="D758" s="396"/>
      <c r="E758" s="396"/>
      <c r="F758" s="396"/>
      <c r="G758" s="396"/>
      <c r="H758" s="227"/>
      <c r="I758" s="227"/>
      <c r="J758" s="227"/>
      <c r="K758" s="227"/>
      <c r="L758" s="227"/>
      <c r="M758" s="230"/>
      <c r="N758" s="231"/>
      <c r="O758" s="157">
        <f>SUMIFS('Unit Detail'!$H$8:$H$400,'Unit Detail'!$D$8:$D$400,'Building Detail'!$B758,'Unit Detail'!$Z$8:$Z$400,1)</f>
        <v>0</v>
      </c>
      <c r="P758" s="125">
        <f>SUMIFS('Unit Detail'!$H$8:$H$400,'Unit Detail'!$D$8:$D$400,'Building Detail'!$B758,'Unit Detail'!$Z$8:$Z$400,3)</f>
        <v>0</v>
      </c>
      <c r="Q758" s="180">
        <f>SUMIFS('Unit Detail'!$H$8:$H$400,'Unit Detail'!$D$8:$D$400,'Building Detail'!$B758,'Unit Detail'!$Z$8:$Z$400,2)</f>
        <v>0</v>
      </c>
      <c r="R758" s="185">
        <f>SUMIF('Unit Detail'!$D$8:$D$400,$B758,'Unit Detail'!$H$8:$H$400)</f>
        <v>0</v>
      </c>
      <c r="S758" s="184">
        <f t="shared" si="63"/>
        <v>0</v>
      </c>
      <c r="T758" s="159" t="str">
        <f t="shared" si="67"/>
        <v/>
      </c>
      <c r="U758" s="162">
        <f>COUNTIFS('Unit Detail'!$Z$8:$Z$400,"1",'Unit Detail'!$D$8:$D$400,'Building Detail'!$B758)</f>
        <v>0</v>
      </c>
      <c r="V758" s="163">
        <f>COUNTIFS('Unit Detail'!$Z$8:$Z$400,"3",'Unit Detail'!$D$8:$D$400,'Building Detail'!$B758)</f>
        <v>0</v>
      </c>
      <c r="W758" s="163">
        <f>COUNTIFS('Unit Detail'!$Z$8:$Z$400,"2",'Unit Detail'!$D$8:$D$400,'Building Detail'!$B758)</f>
        <v>0</v>
      </c>
      <c r="X758" s="176">
        <f t="shared" si="64"/>
        <v>0</v>
      </c>
      <c r="Y758" s="159" t="str">
        <f t="shared" si="66"/>
        <v/>
      </c>
      <c r="Z758" s="338" t="str">
        <f t="shared" si="65"/>
        <v/>
      </c>
      <c r="AB758"/>
      <c r="AC758" s="14"/>
    </row>
    <row r="759" spans="2:29" x14ac:dyDescent="0.25">
      <c r="B759" s="334"/>
      <c r="C759" s="396"/>
      <c r="D759" s="396"/>
      <c r="E759" s="396"/>
      <c r="F759" s="396"/>
      <c r="G759" s="396"/>
      <c r="H759" s="227"/>
      <c r="I759" s="227"/>
      <c r="J759" s="227"/>
      <c r="K759" s="227"/>
      <c r="L759" s="227"/>
      <c r="M759" s="230"/>
      <c r="N759" s="231"/>
      <c r="O759" s="157">
        <f>SUMIFS('Unit Detail'!$H$8:$H$400,'Unit Detail'!$D$8:$D$400,'Building Detail'!$B759,'Unit Detail'!$Z$8:$Z$400,1)</f>
        <v>0</v>
      </c>
      <c r="P759" s="125">
        <f>SUMIFS('Unit Detail'!$H$8:$H$400,'Unit Detail'!$D$8:$D$400,'Building Detail'!$B759,'Unit Detail'!$Z$8:$Z$400,3)</f>
        <v>0</v>
      </c>
      <c r="Q759" s="180">
        <f>SUMIFS('Unit Detail'!$H$8:$H$400,'Unit Detail'!$D$8:$D$400,'Building Detail'!$B759,'Unit Detail'!$Z$8:$Z$400,2)</f>
        <v>0</v>
      </c>
      <c r="R759" s="185">
        <f>SUMIF('Unit Detail'!$D$8:$D$400,$B759,'Unit Detail'!$H$8:$H$400)</f>
        <v>0</v>
      </c>
      <c r="S759" s="184">
        <f t="shared" si="63"/>
        <v>0</v>
      </c>
      <c r="T759" s="159" t="str">
        <f t="shared" si="67"/>
        <v/>
      </c>
      <c r="U759" s="162">
        <f>COUNTIFS('Unit Detail'!$Z$8:$Z$400,"1",'Unit Detail'!$D$8:$D$400,'Building Detail'!$B759)</f>
        <v>0</v>
      </c>
      <c r="V759" s="163">
        <f>COUNTIFS('Unit Detail'!$Z$8:$Z$400,"3",'Unit Detail'!$D$8:$D$400,'Building Detail'!$B759)</f>
        <v>0</v>
      </c>
      <c r="W759" s="163">
        <f>COUNTIFS('Unit Detail'!$Z$8:$Z$400,"2",'Unit Detail'!$D$8:$D$400,'Building Detail'!$B759)</f>
        <v>0</v>
      </c>
      <c r="X759" s="176">
        <f t="shared" si="64"/>
        <v>0</v>
      </c>
      <c r="Y759" s="159" t="str">
        <f t="shared" si="66"/>
        <v/>
      </c>
      <c r="Z759" s="338" t="str">
        <f t="shared" si="65"/>
        <v/>
      </c>
      <c r="AB759"/>
      <c r="AC759" s="14"/>
    </row>
    <row r="760" spans="2:29" x14ac:dyDescent="0.25">
      <c r="B760" s="334"/>
      <c r="C760" s="396"/>
      <c r="D760" s="396"/>
      <c r="E760" s="396"/>
      <c r="F760" s="396"/>
      <c r="G760" s="396"/>
      <c r="H760" s="227"/>
      <c r="I760" s="227"/>
      <c r="J760" s="227"/>
      <c r="K760" s="227"/>
      <c r="L760" s="227"/>
      <c r="M760" s="230"/>
      <c r="N760" s="231"/>
      <c r="O760" s="157">
        <f>SUMIFS('Unit Detail'!$H$8:$H$400,'Unit Detail'!$D$8:$D$400,'Building Detail'!$B760,'Unit Detail'!$Z$8:$Z$400,1)</f>
        <v>0</v>
      </c>
      <c r="P760" s="125">
        <f>SUMIFS('Unit Detail'!$H$8:$H$400,'Unit Detail'!$D$8:$D$400,'Building Detail'!$B760,'Unit Detail'!$Z$8:$Z$400,3)</f>
        <v>0</v>
      </c>
      <c r="Q760" s="180">
        <f>SUMIFS('Unit Detail'!$H$8:$H$400,'Unit Detail'!$D$8:$D$400,'Building Detail'!$B760,'Unit Detail'!$Z$8:$Z$400,2)</f>
        <v>0</v>
      </c>
      <c r="R760" s="185">
        <f>SUMIF('Unit Detail'!$D$8:$D$400,$B760,'Unit Detail'!$H$8:$H$400)</f>
        <v>0</v>
      </c>
      <c r="S760" s="184">
        <f t="shared" si="63"/>
        <v>0</v>
      </c>
      <c r="T760" s="159" t="str">
        <f t="shared" si="67"/>
        <v/>
      </c>
      <c r="U760" s="162">
        <f>COUNTIFS('Unit Detail'!$Z$8:$Z$400,"1",'Unit Detail'!$D$8:$D$400,'Building Detail'!$B760)</f>
        <v>0</v>
      </c>
      <c r="V760" s="163">
        <f>COUNTIFS('Unit Detail'!$Z$8:$Z$400,"3",'Unit Detail'!$D$8:$D$400,'Building Detail'!$B760)</f>
        <v>0</v>
      </c>
      <c r="W760" s="163">
        <f>COUNTIFS('Unit Detail'!$Z$8:$Z$400,"2",'Unit Detail'!$D$8:$D$400,'Building Detail'!$B760)</f>
        <v>0</v>
      </c>
      <c r="X760" s="176">
        <f t="shared" si="64"/>
        <v>0</v>
      </c>
      <c r="Y760" s="159" t="str">
        <f t="shared" si="66"/>
        <v/>
      </c>
      <c r="Z760" s="338" t="str">
        <f t="shared" si="65"/>
        <v/>
      </c>
      <c r="AB760"/>
      <c r="AC760" s="14"/>
    </row>
    <row r="761" spans="2:29" x14ac:dyDescent="0.25">
      <c r="B761" s="334"/>
      <c r="C761" s="396"/>
      <c r="D761" s="396"/>
      <c r="E761" s="396"/>
      <c r="F761" s="396"/>
      <c r="G761" s="396"/>
      <c r="H761" s="227"/>
      <c r="I761" s="227"/>
      <c r="J761" s="227"/>
      <c r="K761" s="227"/>
      <c r="L761" s="227"/>
      <c r="M761" s="230"/>
      <c r="N761" s="231"/>
      <c r="O761" s="157">
        <f>SUMIFS('Unit Detail'!$H$8:$H$400,'Unit Detail'!$D$8:$D$400,'Building Detail'!$B761,'Unit Detail'!$Z$8:$Z$400,1)</f>
        <v>0</v>
      </c>
      <c r="P761" s="125">
        <f>SUMIFS('Unit Detail'!$H$8:$H$400,'Unit Detail'!$D$8:$D$400,'Building Detail'!$B761,'Unit Detail'!$Z$8:$Z$400,3)</f>
        <v>0</v>
      </c>
      <c r="Q761" s="180">
        <f>SUMIFS('Unit Detail'!$H$8:$H$400,'Unit Detail'!$D$8:$D$400,'Building Detail'!$B761,'Unit Detail'!$Z$8:$Z$400,2)</f>
        <v>0</v>
      </c>
      <c r="R761" s="185">
        <f>SUMIF('Unit Detail'!$D$8:$D$400,$B761,'Unit Detail'!$H$8:$H$400)</f>
        <v>0</v>
      </c>
      <c r="S761" s="184">
        <f t="shared" si="63"/>
        <v>0</v>
      </c>
      <c r="T761" s="159" t="str">
        <f t="shared" si="67"/>
        <v/>
      </c>
      <c r="U761" s="162">
        <f>COUNTIFS('Unit Detail'!$Z$8:$Z$400,"1",'Unit Detail'!$D$8:$D$400,'Building Detail'!$B761)</f>
        <v>0</v>
      </c>
      <c r="V761" s="163">
        <f>COUNTIFS('Unit Detail'!$Z$8:$Z$400,"3",'Unit Detail'!$D$8:$D$400,'Building Detail'!$B761)</f>
        <v>0</v>
      </c>
      <c r="W761" s="163">
        <f>COUNTIFS('Unit Detail'!$Z$8:$Z$400,"2",'Unit Detail'!$D$8:$D$400,'Building Detail'!$B761)</f>
        <v>0</v>
      </c>
      <c r="X761" s="176">
        <f t="shared" si="64"/>
        <v>0</v>
      </c>
      <c r="Y761" s="159" t="str">
        <f t="shared" si="66"/>
        <v/>
      </c>
      <c r="Z761" s="338" t="str">
        <f t="shared" si="65"/>
        <v/>
      </c>
      <c r="AB761"/>
      <c r="AC761" s="14"/>
    </row>
    <row r="762" spans="2:29" x14ac:dyDescent="0.25">
      <c r="B762" s="334"/>
      <c r="C762" s="396"/>
      <c r="D762" s="396"/>
      <c r="E762" s="396"/>
      <c r="F762" s="396"/>
      <c r="G762" s="396"/>
      <c r="H762" s="227"/>
      <c r="I762" s="227"/>
      <c r="J762" s="227"/>
      <c r="K762" s="227"/>
      <c r="L762" s="227"/>
      <c r="M762" s="230"/>
      <c r="N762" s="231"/>
      <c r="O762" s="157">
        <f>SUMIFS('Unit Detail'!$H$8:$H$400,'Unit Detail'!$D$8:$D$400,'Building Detail'!$B762,'Unit Detail'!$Z$8:$Z$400,1)</f>
        <v>0</v>
      </c>
      <c r="P762" s="125">
        <f>SUMIFS('Unit Detail'!$H$8:$H$400,'Unit Detail'!$D$8:$D$400,'Building Detail'!$B762,'Unit Detail'!$Z$8:$Z$400,3)</f>
        <v>0</v>
      </c>
      <c r="Q762" s="180">
        <f>SUMIFS('Unit Detail'!$H$8:$H$400,'Unit Detail'!$D$8:$D$400,'Building Detail'!$B762,'Unit Detail'!$Z$8:$Z$400,2)</f>
        <v>0</v>
      </c>
      <c r="R762" s="185">
        <f>SUMIF('Unit Detail'!$D$8:$D$400,$B762,'Unit Detail'!$H$8:$H$400)</f>
        <v>0</v>
      </c>
      <c r="S762" s="184">
        <f t="shared" si="63"/>
        <v>0</v>
      </c>
      <c r="T762" s="159" t="str">
        <f t="shared" si="67"/>
        <v/>
      </c>
      <c r="U762" s="162">
        <f>COUNTIFS('Unit Detail'!$Z$8:$Z$400,"1",'Unit Detail'!$D$8:$D$400,'Building Detail'!$B762)</f>
        <v>0</v>
      </c>
      <c r="V762" s="163">
        <f>COUNTIFS('Unit Detail'!$Z$8:$Z$400,"3",'Unit Detail'!$D$8:$D$400,'Building Detail'!$B762)</f>
        <v>0</v>
      </c>
      <c r="W762" s="163">
        <f>COUNTIFS('Unit Detail'!$Z$8:$Z$400,"2",'Unit Detail'!$D$8:$D$400,'Building Detail'!$B762)</f>
        <v>0</v>
      </c>
      <c r="X762" s="176">
        <f t="shared" si="64"/>
        <v>0</v>
      </c>
      <c r="Y762" s="159" t="str">
        <f t="shared" si="66"/>
        <v/>
      </c>
      <c r="Z762" s="338" t="str">
        <f t="shared" si="65"/>
        <v/>
      </c>
      <c r="AB762"/>
      <c r="AC762" s="14"/>
    </row>
    <row r="763" spans="2:29" x14ac:dyDescent="0.25">
      <c r="B763" s="334"/>
      <c r="C763" s="396"/>
      <c r="D763" s="396"/>
      <c r="E763" s="396"/>
      <c r="F763" s="396"/>
      <c r="G763" s="396"/>
      <c r="H763" s="227"/>
      <c r="I763" s="227"/>
      <c r="J763" s="227"/>
      <c r="K763" s="227"/>
      <c r="L763" s="227"/>
      <c r="M763" s="230"/>
      <c r="N763" s="231"/>
      <c r="O763" s="157">
        <f>SUMIFS('Unit Detail'!$H$8:$H$400,'Unit Detail'!$D$8:$D$400,'Building Detail'!$B763,'Unit Detail'!$Z$8:$Z$400,1)</f>
        <v>0</v>
      </c>
      <c r="P763" s="125">
        <f>SUMIFS('Unit Detail'!$H$8:$H$400,'Unit Detail'!$D$8:$D$400,'Building Detail'!$B763,'Unit Detail'!$Z$8:$Z$400,3)</f>
        <v>0</v>
      </c>
      <c r="Q763" s="180">
        <f>SUMIFS('Unit Detail'!$H$8:$H$400,'Unit Detail'!$D$8:$D$400,'Building Detail'!$B763,'Unit Detail'!$Z$8:$Z$400,2)</f>
        <v>0</v>
      </c>
      <c r="R763" s="185">
        <f>SUMIF('Unit Detail'!$D$8:$D$400,$B763,'Unit Detail'!$H$8:$H$400)</f>
        <v>0</v>
      </c>
      <c r="S763" s="184">
        <f t="shared" si="63"/>
        <v>0</v>
      </c>
      <c r="T763" s="159" t="str">
        <f t="shared" si="67"/>
        <v/>
      </c>
      <c r="U763" s="162">
        <f>COUNTIFS('Unit Detail'!$Z$8:$Z$400,"1",'Unit Detail'!$D$8:$D$400,'Building Detail'!$B763)</f>
        <v>0</v>
      </c>
      <c r="V763" s="163">
        <f>COUNTIFS('Unit Detail'!$Z$8:$Z$400,"3",'Unit Detail'!$D$8:$D$400,'Building Detail'!$B763)</f>
        <v>0</v>
      </c>
      <c r="W763" s="163">
        <f>COUNTIFS('Unit Detail'!$Z$8:$Z$400,"2",'Unit Detail'!$D$8:$D$400,'Building Detail'!$B763)</f>
        <v>0</v>
      </c>
      <c r="X763" s="176">
        <f t="shared" si="64"/>
        <v>0</v>
      </c>
      <c r="Y763" s="159" t="str">
        <f t="shared" si="66"/>
        <v/>
      </c>
      <c r="Z763" s="338" t="str">
        <f t="shared" si="65"/>
        <v/>
      </c>
      <c r="AB763"/>
      <c r="AC763" s="14"/>
    </row>
    <row r="764" spans="2:29" x14ac:dyDescent="0.25">
      <c r="B764" s="334"/>
      <c r="C764" s="396"/>
      <c r="D764" s="396"/>
      <c r="E764" s="396"/>
      <c r="F764" s="396"/>
      <c r="G764" s="396"/>
      <c r="H764" s="227"/>
      <c r="I764" s="227"/>
      <c r="J764" s="227"/>
      <c r="K764" s="227"/>
      <c r="L764" s="227"/>
      <c r="M764" s="230"/>
      <c r="N764" s="231"/>
      <c r="O764" s="157">
        <f>SUMIFS('Unit Detail'!$H$8:$H$400,'Unit Detail'!$D$8:$D$400,'Building Detail'!$B764,'Unit Detail'!$Z$8:$Z$400,1)</f>
        <v>0</v>
      </c>
      <c r="P764" s="125">
        <f>SUMIFS('Unit Detail'!$H$8:$H$400,'Unit Detail'!$D$8:$D$400,'Building Detail'!$B764,'Unit Detail'!$Z$8:$Z$400,3)</f>
        <v>0</v>
      </c>
      <c r="Q764" s="180">
        <f>SUMIFS('Unit Detail'!$H$8:$H$400,'Unit Detail'!$D$8:$D$400,'Building Detail'!$B764,'Unit Detail'!$Z$8:$Z$400,2)</f>
        <v>0</v>
      </c>
      <c r="R764" s="185">
        <f>SUMIF('Unit Detail'!$D$8:$D$400,$B764,'Unit Detail'!$H$8:$H$400)</f>
        <v>0</v>
      </c>
      <c r="S764" s="184">
        <f t="shared" si="63"/>
        <v>0</v>
      </c>
      <c r="T764" s="159" t="str">
        <f t="shared" si="67"/>
        <v/>
      </c>
      <c r="U764" s="162">
        <f>COUNTIFS('Unit Detail'!$Z$8:$Z$400,"1",'Unit Detail'!$D$8:$D$400,'Building Detail'!$B764)</f>
        <v>0</v>
      </c>
      <c r="V764" s="163">
        <f>COUNTIFS('Unit Detail'!$Z$8:$Z$400,"3",'Unit Detail'!$D$8:$D$400,'Building Detail'!$B764)</f>
        <v>0</v>
      </c>
      <c r="W764" s="163">
        <f>COUNTIFS('Unit Detail'!$Z$8:$Z$400,"2",'Unit Detail'!$D$8:$D$400,'Building Detail'!$B764)</f>
        <v>0</v>
      </c>
      <c r="X764" s="176">
        <f t="shared" si="64"/>
        <v>0</v>
      </c>
      <c r="Y764" s="159" t="str">
        <f t="shared" si="66"/>
        <v/>
      </c>
      <c r="Z764" s="338" t="str">
        <f t="shared" si="65"/>
        <v/>
      </c>
      <c r="AB764"/>
      <c r="AC764" s="14"/>
    </row>
    <row r="765" spans="2:29" x14ac:dyDescent="0.25">
      <c r="B765" s="334"/>
      <c r="C765" s="396"/>
      <c r="D765" s="396"/>
      <c r="E765" s="396"/>
      <c r="F765" s="396"/>
      <c r="G765" s="396"/>
      <c r="H765" s="227"/>
      <c r="I765" s="227"/>
      <c r="J765" s="227"/>
      <c r="K765" s="227"/>
      <c r="L765" s="227"/>
      <c r="M765" s="230"/>
      <c r="N765" s="231"/>
      <c r="O765" s="157">
        <f>SUMIFS('Unit Detail'!$H$8:$H$400,'Unit Detail'!$D$8:$D$400,'Building Detail'!$B765,'Unit Detail'!$Z$8:$Z$400,1)</f>
        <v>0</v>
      </c>
      <c r="P765" s="125">
        <f>SUMIFS('Unit Detail'!$H$8:$H$400,'Unit Detail'!$D$8:$D$400,'Building Detail'!$B765,'Unit Detail'!$Z$8:$Z$400,3)</f>
        <v>0</v>
      </c>
      <c r="Q765" s="180">
        <f>SUMIFS('Unit Detail'!$H$8:$H$400,'Unit Detail'!$D$8:$D$400,'Building Detail'!$B765,'Unit Detail'!$Z$8:$Z$400,2)</f>
        <v>0</v>
      </c>
      <c r="R765" s="185">
        <f>SUMIF('Unit Detail'!$D$8:$D$400,$B765,'Unit Detail'!$H$8:$H$400)</f>
        <v>0</v>
      </c>
      <c r="S765" s="184">
        <f t="shared" si="63"/>
        <v>0</v>
      </c>
      <c r="T765" s="159" t="str">
        <f t="shared" si="67"/>
        <v/>
      </c>
      <c r="U765" s="162">
        <f>COUNTIFS('Unit Detail'!$Z$8:$Z$400,"1",'Unit Detail'!$D$8:$D$400,'Building Detail'!$B765)</f>
        <v>0</v>
      </c>
      <c r="V765" s="163">
        <f>COUNTIFS('Unit Detail'!$Z$8:$Z$400,"3",'Unit Detail'!$D$8:$D$400,'Building Detail'!$B765)</f>
        <v>0</v>
      </c>
      <c r="W765" s="163">
        <f>COUNTIFS('Unit Detail'!$Z$8:$Z$400,"2",'Unit Detail'!$D$8:$D$400,'Building Detail'!$B765)</f>
        <v>0</v>
      </c>
      <c r="X765" s="176">
        <f t="shared" si="64"/>
        <v>0</v>
      </c>
      <c r="Y765" s="159" t="str">
        <f t="shared" si="66"/>
        <v/>
      </c>
      <c r="Z765" s="338" t="str">
        <f t="shared" si="65"/>
        <v/>
      </c>
      <c r="AB765"/>
      <c r="AC765" s="14"/>
    </row>
    <row r="766" spans="2:29" x14ac:dyDescent="0.25">
      <c r="B766" s="334"/>
      <c r="C766" s="396"/>
      <c r="D766" s="396"/>
      <c r="E766" s="396"/>
      <c r="F766" s="396"/>
      <c r="G766" s="396"/>
      <c r="H766" s="227"/>
      <c r="I766" s="227"/>
      <c r="J766" s="227"/>
      <c r="K766" s="227"/>
      <c r="L766" s="227"/>
      <c r="M766" s="230"/>
      <c r="N766" s="231"/>
      <c r="O766" s="157">
        <f>SUMIFS('Unit Detail'!$H$8:$H$400,'Unit Detail'!$D$8:$D$400,'Building Detail'!$B766,'Unit Detail'!$Z$8:$Z$400,1)</f>
        <v>0</v>
      </c>
      <c r="P766" s="125">
        <f>SUMIFS('Unit Detail'!$H$8:$H$400,'Unit Detail'!$D$8:$D$400,'Building Detail'!$B766,'Unit Detail'!$Z$8:$Z$400,3)</f>
        <v>0</v>
      </c>
      <c r="Q766" s="180">
        <f>SUMIFS('Unit Detail'!$H$8:$H$400,'Unit Detail'!$D$8:$D$400,'Building Detail'!$B766,'Unit Detail'!$Z$8:$Z$400,2)</f>
        <v>0</v>
      </c>
      <c r="R766" s="185">
        <f>SUMIF('Unit Detail'!$D$8:$D$400,$B766,'Unit Detail'!$H$8:$H$400)</f>
        <v>0</v>
      </c>
      <c r="S766" s="184">
        <f t="shared" si="63"/>
        <v>0</v>
      </c>
      <c r="T766" s="159" t="str">
        <f t="shared" si="67"/>
        <v/>
      </c>
      <c r="U766" s="162">
        <f>COUNTIFS('Unit Detail'!$Z$8:$Z$400,"1",'Unit Detail'!$D$8:$D$400,'Building Detail'!$B766)</f>
        <v>0</v>
      </c>
      <c r="V766" s="163">
        <f>COUNTIFS('Unit Detail'!$Z$8:$Z$400,"3",'Unit Detail'!$D$8:$D$400,'Building Detail'!$B766)</f>
        <v>0</v>
      </c>
      <c r="W766" s="163">
        <f>COUNTIFS('Unit Detail'!$Z$8:$Z$400,"2",'Unit Detail'!$D$8:$D$400,'Building Detail'!$B766)</f>
        <v>0</v>
      </c>
      <c r="X766" s="176">
        <f t="shared" si="64"/>
        <v>0</v>
      </c>
      <c r="Y766" s="159" t="str">
        <f t="shared" si="66"/>
        <v/>
      </c>
      <c r="Z766" s="338" t="str">
        <f t="shared" si="65"/>
        <v/>
      </c>
      <c r="AB766"/>
      <c r="AC766" s="14"/>
    </row>
    <row r="767" spans="2:29" x14ac:dyDescent="0.25">
      <c r="B767" s="334"/>
      <c r="C767" s="396"/>
      <c r="D767" s="396"/>
      <c r="E767" s="396"/>
      <c r="F767" s="396"/>
      <c r="G767" s="396"/>
      <c r="H767" s="227"/>
      <c r="I767" s="227"/>
      <c r="J767" s="227"/>
      <c r="K767" s="227"/>
      <c r="L767" s="227"/>
      <c r="M767" s="230"/>
      <c r="N767" s="231"/>
      <c r="O767" s="157">
        <f>SUMIFS('Unit Detail'!$H$8:$H$400,'Unit Detail'!$D$8:$D$400,'Building Detail'!$B767,'Unit Detail'!$Z$8:$Z$400,1)</f>
        <v>0</v>
      </c>
      <c r="P767" s="125">
        <f>SUMIFS('Unit Detail'!$H$8:$H$400,'Unit Detail'!$D$8:$D$400,'Building Detail'!$B767,'Unit Detail'!$Z$8:$Z$400,3)</f>
        <v>0</v>
      </c>
      <c r="Q767" s="180">
        <f>SUMIFS('Unit Detail'!$H$8:$H$400,'Unit Detail'!$D$8:$D$400,'Building Detail'!$B767,'Unit Detail'!$Z$8:$Z$400,2)</f>
        <v>0</v>
      </c>
      <c r="R767" s="185">
        <f>SUMIF('Unit Detail'!$D$8:$D$400,$B767,'Unit Detail'!$H$8:$H$400)</f>
        <v>0</v>
      </c>
      <c r="S767" s="184">
        <f t="shared" si="63"/>
        <v>0</v>
      </c>
      <c r="T767" s="159" t="str">
        <f t="shared" si="67"/>
        <v/>
      </c>
      <c r="U767" s="162">
        <f>COUNTIFS('Unit Detail'!$Z$8:$Z$400,"1",'Unit Detail'!$D$8:$D$400,'Building Detail'!$B767)</f>
        <v>0</v>
      </c>
      <c r="V767" s="163">
        <f>COUNTIFS('Unit Detail'!$Z$8:$Z$400,"3",'Unit Detail'!$D$8:$D$400,'Building Detail'!$B767)</f>
        <v>0</v>
      </c>
      <c r="W767" s="163">
        <f>COUNTIFS('Unit Detail'!$Z$8:$Z$400,"2",'Unit Detail'!$D$8:$D$400,'Building Detail'!$B767)</f>
        <v>0</v>
      </c>
      <c r="X767" s="176">
        <f t="shared" si="64"/>
        <v>0</v>
      </c>
      <c r="Y767" s="159" t="str">
        <f t="shared" si="66"/>
        <v/>
      </c>
      <c r="Z767" s="338" t="str">
        <f t="shared" si="65"/>
        <v/>
      </c>
      <c r="AB767"/>
      <c r="AC767" s="14"/>
    </row>
    <row r="768" spans="2:29" x14ac:dyDescent="0.25">
      <c r="B768" s="334"/>
      <c r="C768" s="396"/>
      <c r="D768" s="396"/>
      <c r="E768" s="396"/>
      <c r="F768" s="396"/>
      <c r="G768" s="396"/>
      <c r="H768" s="227"/>
      <c r="I768" s="227"/>
      <c r="J768" s="227"/>
      <c r="K768" s="227"/>
      <c r="L768" s="227"/>
      <c r="M768" s="230"/>
      <c r="N768" s="231"/>
      <c r="O768" s="157">
        <f>SUMIFS('Unit Detail'!$H$8:$H$400,'Unit Detail'!$D$8:$D$400,'Building Detail'!$B768,'Unit Detail'!$Z$8:$Z$400,1)</f>
        <v>0</v>
      </c>
      <c r="P768" s="125">
        <f>SUMIFS('Unit Detail'!$H$8:$H$400,'Unit Detail'!$D$8:$D$400,'Building Detail'!$B768,'Unit Detail'!$Z$8:$Z$400,3)</f>
        <v>0</v>
      </c>
      <c r="Q768" s="180">
        <f>SUMIFS('Unit Detail'!$H$8:$H$400,'Unit Detail'!$D$8:$D$400,'Building Detail'!$B768,'Unit Detail'!$Z$8:$Z$400,2)</f>
        <v>0</v>
      </c>
      <c r="R768" s="185">
        <f>SUMIF('Unit Detail'!$D$8:$D$400,$B768,'Unit Detail'!$H$8:$H$400)</f>
        <v>0</v>
      </c>
      <c r="S768" s="184">
        <f t="shared" si="63"/>
        <v>0</v>
      </c>
      <c r="T768" s="159" t="str">
        <f t="shared" si="67"/>
        <v/>
      </c>
      <c r="U768" s="162">
        <f>COUNTIFS('Unit Detail'!$Z$8:$Z$400,"1",'Unit Detail'!$D$8:$D$400,'Building Detail'!$B768)</f>
        <v>0</v>
      </c>
      <c r="V768" s="163">
        <f>COUNTIFS('Unit Detail'!$Z$8:$Z$400,"3",'Unit Detail'!$D$8:$D$400,'Building Detail'!$B768)</f>
        <v>0</v>
      </c>
      <c r="W768" s="163">
        <f>COUNTIFS('Unit Detail'!$Z$8:$Z$400,"2",'Unit Detail'!$D$8:$D$400,'Building Detail'!$B768)</f>
        <v>0</v>
      </c>
      <c r="X768" s="176">
        <f t="shared" si="64"/>
        <v>0</v>
      </c>
      <c r="Y768" s="159" t="str">
        <f t="shared" si="66"/>
        <v/>
      </c>
      <c r="Z768" s="338" t="str">
        <f t="shared" si="65"/>
        <v/>
      </c>
      <c r="AB768"/>
      <c r="AC768" s="14"/>
    </row>
    <row r="769" spans="2:29" x14ac:dyDescent="0.25">
      <c r="B769" s="334"/>
      <c r="C769" s="396"/>
      <c r="D769" s="396"/>
      <c r="E769" s="396"/>
      <c r="F769" s="396"/>
      <c r="G769" s="396"/>
      <c r="H769" s="227"/>
      <c r="I769" s="227"/>
      <c r="J769" s="227"/>
      <c r="K769" s="227"/>
      <c r="L769" s="227"/>
      <c r="M769" s="230"/>
      <c r="N769" s="231"/>
      <c r="O769" s="157">
        <f>SUMIFS('Unit Detail'!$H$8:$H$400,'Unit Detail'!$D$8:$D$400,'Building Detail'!$B769,'Unit Detail'!$Z$8:$Z$400,1)</f>
        <v>0</v>
      </c>
      <c r="P769" s="125">
        <f>SUMIFS('Unit Detail'!$H$8:$H$400,'Unit Detail'!$D$8:$D$400,'Building Detail'!$B769,'Unit Detail'!$Z$8:$Z$400,3)</f>
        <v>0</v>
      </c>
      <c r="Q769" s="180">
        <f>SUMIFS('Unit Detail'!$H$8:$H$400,'Unit Detail'!$D$8:$D$400,'Building Detail'!$B769,'Unit Detail'!$Z$8:$Z$400,2)</f>
        <v>0</v>
      </c>
      <c r="R769" s="185">
        <f>SUMIF('Unit Detail'!$D$8:$D$400,$B769,'Unit Detail'!$H$8:$H$400)</f>
        <v>0</v>
      </c>
      <c r="S769" s="184">
        <f t="shared" si="63"/>
        <v>0</v>
      </c>
      <c r="T769" s="159" t="str">
        <f t="shared" si="67"/>
        <v/>
      </c>
      <c r="U769" s="162">
        <f>COUNTIFS('Unit Detail'!$Z$8:$Z$400,"1",'Unit Detail'!$D$8:$D$400,'Building Detail'!$B769)</f>
        <v>0</v>
      </c>
      <c r="V769" s="163">
        <f>COUNTIFS('Unit Detail'!$Z$8:$Z$400,"3",'Unit Detail'!$D$8:$D$400,'Building Detail'!$B769)</f>
        <v>0</v>
      </c>
      <c r="W769" s="163">
        <f>COUNTIFS('Unit Detail'!$Z$8:$Z$400,"2",'Unit Detail'!$D$8:$D$400,'Building Detail'!$B769)</f>
        <v>0</v>
      </c>
      <c r="X769" s="176">
        <f t="shared" si="64"/>
        <v>0</v>
      </c>
      <c r="Y769" s="159" t="str">
        <f t="shared" si="66"/>
        <v/>
      </c>
      <c r="Z769" s="338" t="str">
        <f t="shared" si="65"/>
        <v/>
      </c>
      <c r="AB769"/>
      <c r="AC769" s="14"/>
    </row>
    <row r="770" spans="2:29" x14ac:dyDescent="0.25">
      <c r="B770" s="334"/>
      <c r="C770" s="396"/>
      <c r="D770" s="396"/>
      <c r="E770" s="396"/>
      <c r="F770" s="396"/>
      <c r="G770" s="396"/>
      <c r="H770" s="227"/>
      <c r="I770" s="227"/>
      <c r="J770" s="227"/>
      <c r="K770" s="227"/>
      <c r="L770" s="227"/>
      <c r="M770" s="230"/>
      <c r="N770" s="231"/>
      <c r="O770" s="157">
        <f>SUMIFS('Unit Detail'!$H$8:$H$400,'Unit Detail'!$D$8:$D$400,'Building Detail'!$B770,'Unit Detail'!$Z$8:$Z$400,1)</f>
        <v>0</v>
      </c>
      <c r="P770" s="125">
        <f>SUMIFS('Unit Detail'!$H$8:$H$400,'Unit Detail'!$D$8:$D$400,'Building Detail'!$B770,'Unit Detail'!$Z$8:$Z$400,3)</f>
        <v>0</v>
      </c>
      <c r="Q770" s="180">
        <f>SUMIFS('Unit Detail'!$H$8:$H$400,'Unit Detail'!$D$8:$D$400,'Building Detail'!$B770,'Unit Detail'!$Z$8:$Z$400,2)</f>
        <v>0</v>
      </c>
      <c r="R770" s="185">
        <f>SUMIF('Unit Detail'!$D$8:$D$400,$B770,'Unit Detail'!$H$8:$H$400)</f>
        <v>0</v>
      </c>
      <c r="S770" s="184">
        <f t="shared" si="63"/>
        <v>0</v>
      </c>
      <c r="T770" s="159" t="str">
        <f t="shared" si="67"/>
        <v/>
      </c>
      <c r="U770" s="162">
        <f>COUNTIFS('Unit Detail'!$Z$8:$Z$400,"1",'Unit Detail'!$D$8:$D$400,'Building Detail'!$B770)</f>
        <v>0</v>
      </c>
      <c r="V770" s="163">
        <f>COUNTIFS('Unit Detail'!$Z$8:$Z$400,"3",'Unit Detail'!$D$8:$D$400,'Building Detail'!$B770)</f>
        <v>0</v>
      </c>
      <c r="W770" s="163">
        <f>COUNTIFS('Unit Detail'!$Z$8:$Z$400,"2",'Unit Detail'!$D$8:$D$400,'Building Detail'!$B770)</f>
        <v>0</v>
      </c>
      <c r="X770" s="176">
        <f t="shared" si="64"/>
        <v>0</v>
      </c>
      <c r="Y770" s="159" t="str">
        <f t="shared" si="66"/>
        <v/>
      </c>
      <c r="Z770" s="338" t="str">
        <f t="shared" si="65"/>
        <v/>
      </c>
      <c r="AB770"/>
      <c r="AC770" s="14"/>
    </row>
    <row r="771" spans="2:29" x14ac:dyDescent="0.25">
      <c r="B771" s="334"/>
      <c r="C771" s="396"/>
      <c r="D771" s="396"/>
      <c r="E771" s="396"/>
      <c r="F771" s="396"/>
      <c r="G771" s="396"/>
      <c r="H771" s="227"/>
      <c r="I771" s="227"/>
      <c r="J771" s="227"/>
      <c r="K771" s="227"/>
      <c r="L771" s="227"/>
      <c r="M771" s="230"/>
      <c r="N771" s="231"/>
      <c r="O771" s="157">
        <f>SUMIFS('Unit Detail'!$H$8:$H$400,'Unit Detail'!$D$8:$D$400,'Building Detail'!$B771,'Unit Detail'!$Z$8:$Z$400,1)</f>
        <v>0</v>
      </c>
      <c r="P771" s="125">
        <f>SUMIFS('Unit Detail'!$H$8:$H$400,'Unit Detail'!$D$8:$D$400,'Building Detail'!$B771,'Unit Detail'!$Z$8:$Z$400,3)</f>
        <v>0</v>
      </c>
      <c r="Q771" s="180">
        <f>SUMIFS('Unit Detail'!$H$8:$H$400,'Unit Detail'!$D$8:$D$400,'Building Detail'!$B771,'Unit Detail'!$Z$8:$Z$400,2)</f>
        <v>0</v>
      </c>
      <c r="R771" s="185">
        <f>SUMIF('Unit Detail'!$D$8:$D$400,$B771,'Unit Detail'!$H$8:$H$400)</f>
        <v>0</v>
      </c>
      <c r="S771" s="184">
        <f t="shared" ref="S771:S834" si="68">SUM(M771,N771,R771)</f>
        <v>0</v>
      </c>
      <c r="T771" s="159" t="str">
        <f t="shared" si="67"/>
        <v/>
      </c>
      <c r="U771" s="162">
        <f>COUNTIFS('Unit Detail'!$Z$8:$Z$400,"1",'Unit Detail'!$D$8:$D$400,'Building Detail'!$B771)</f>
        <v>0</v>
      </c>
      <c r="V771" s="163">
        <f>COUNTIFS('Unit Detail'!$Z$8:$Z$400,"3",'Unit Detail'!$D$8:$D$400,'Building Detail'!$B771)</f>
        <v>0</v>
      </c>
      <c r="W771" s="163">
        <f>COUNTIFS('Unit Detail'!$Z$8:$Z$400,"2",'Unit Detail'!$D$8:$D$400,'Building Detail'!$B771)</f>
        <v>0</v>
      </c>
      <c r="X771" s="176">
        <f t="shared" ref="X771:X834" si="69">SUM(U771:W771)</f>
        <v>0</v>
      </c>
      <c r="Y771" s="159" t="str">
        <f t="shared" si="66"/>
        <v/>
      </c>
      <c r="Z771" s="338" t="str">
        <f t="shared" si="65"/>
        <v/>
      </c>
      <c r="AB771"/>
      <c r="AC771" s="14"/>
    </row>
    <row r="772" spans="2:29" x14ac:dyDescent="0.25">
      <c r="B772" s="334"/>
      <c r="C772" s="396"/>
      <c r="D772" s="396"/>
      <c r="E772" s="396"/>
      <c r="F772" s="396"/>
      <c r="G772" s="396"/>
      <c r="H772" s="227"/>
      <c r="I772" s="227"/>
      <c r="J772" s="227"/>
      <c r="K772" s="227"/>
      <c r="L772" s="227"/>
      <c r="M772" s="230"/>
      <c r="N772" s="231"/>
      <c r="O772" s="157">
        <f>SUMIFS('Unit Detail'!$H$8:$H$400,'Unit Detail'!$D$8:$D$400,'Building Detail'!$B772,'Unit Detail'!$Z$8:$Z$400,1)</f>
        <v>0</v>
      </c>
      <c r="P772" s="125">
        <f>SUMIFS('Unit Detail'!$H$8:$H$400,'Unit Detail'!$D$8:$D$400,'Building Detail'!$B772,'Unit Detail'!$Z$8:$Z$400,3)</f>
        <v>0</v>
      </c>
      <c r="Q772" s="180">
        <f>SUMIFS('Unit Detail'!$H$8:$H$400,'Unit Detail'!$D$8:$D$400,'Building Detail'!$B772,'Unit Detail'!$Z$8:$Z$400,2)</f>
        <v>0</v>
      </c>
      <c r="R772" s="185">
        <f>SUMIF('Unit Detail'!$D$8:$D$400,$B772,'Unit Detail'!$H$8:$H$400)</f>
        <v>0</v>
      </c>
      <c r="S772" s="184">
        <f t="shared" si="68"/>
        <v>0</v>
      </c>
      <c r="T772" s="159" t="str">
        <f t="shared" si="67"/>
        <v/>
      </c>
      <c r="U772" s="162">
        <f>COUNTIFS('Unit Detail'!$Z$8:$Z$400,"1",'Unit Detail'!$D$8:$D$400,'Building Detail'!$B772)</f>
        <v>0</v>
      </c>
      <c r="V772" s="163">
        <f>COUNTIFS('Unit Detail'!$Z$8:$Z$400,"3",'Unit Detail'!$D$8:$D$400,'Building Detail'!$B772)</f>
        <v>0</v>
      </c>
      <c r="W772" s="163">
        <f>COUNTIFS('Unit Detail'!$Z$8:$Z$400,"2",'Unit Detail'!$D$8:$D$400,'Building Detail'!$B772)</f>
        <v>0</v>
      </c>
      <c r="X772" s="176">
        <f t="shared" si="69"/>
        <v>0</v>
      </c>
      <c r="Y772" s="159" t="str">
        <f t="shared" si="66"/>
        <v/>
      </c>
      <c r="Z772" s="338" t="str">
        <f t="shared" si="65"/>
        <v/>
      </c>
      <c r="AB772"/>
      <c r="AC772" s="14"/>
    </row>
    <row r="773" spans="2:29" x14ac:dyDescent="0.25">
      <c r="B773" s="334"/>
      <c r="C773" s="396"/>
      <c r="D773" s="396"/>
      <c r="E773" s="396"/>
      <c r="F773" s="396"/>
      <c r="G773" s="396"/>
      <c r="H773" s="227"/>
      <c r="I773" s="227"/>
      <c r="J773" s="227"/>
      <c r="K773" s="227"/>
      <c r="L773" s="227"/>
      <c r="M773" s="230"/>
      <c r="N773" s="231"/>
      <c r="O773" s="157">
        <f>SUMIFS('Unit Detail'!$H$8:$H$400,'Unit Detail'!$D$8:$D$400,'Building Detail'!$B773,'Unit Detail'!$Z$8:$Z$400,1)</f>
        <v>0</v>
      </c>
      <c r="P773" s="125">
        <f>SUMIFS('Unit Detail'!$H$8:$H$400,'Unit Detail'!$D$8:$D$400,'Building Detail'!$B773,'Unit Detail'!$Z$8:$Z$400,3)</f>
        <v>0</v>
      </c>
      <c r="Q773" s="180">
        <f>SUMIFS('Unit Detail'!$H$8:$H$400,'Unit Detail'!$D$8:$D$400,'Building Detail'!$B773,'Unit Detail'!$Z$8:$Z$400,2)</f>
        <v>0</v>
      </c>
      <c r="R773" s="185">
        <f>SUMIF('Unit Detail'!$D$8:$D$400,$B773,'Unit Detail'!$H$8:$H$400)</f>
        <v>0</v>
      </c>
      <c r="S773" s="184">
        <f t="shared" si="68"/>
        <v>0</v>
      </c>
      <c r="T773" s="159" t="str">
        <f t="shared" si="67"/>
        <v/>
      </c>
      <c r="U773" s="162">
        <f>COUNTIFS('Unit Detail'!$Z$8:$Z$400,"1",'Unit Detail'!$D$8:$D$400,'Building Detail'!$B773)</f>
        <v>0</v>
      </c>
      <c r="V773" s="163">
        <f>COUNTIFS('Unit Detail'!$Z$8:$Z$400,"3",'Unit Detail'!$D$8:$D$400,'Building Detail'!$B773)</f>
        <v>0</v>
      </c>
      <c r="W773" s="163">
        <f>COUNTIFS('Unit Detail'!$Z$8:$Z$400,"2",'Unit Detail'!$D$8:$D$400,'Building Detail'!$B773)</f>
        <v>0</v>
      </c>
      <c r="X773" s="176">
        <f t="shared" si="69"/>
        <v>0</v>
      </c>
      <c r="Y773" s="159" t="str">
        <f t="shared" si="66"/>
        <v/>
      </c>
      <c r="Z773" s="338" t="str">
        <f t="shared" si="65"/>
        <v/>
      </c>
      <c r="AB773"/>
      <c r="AC773" s="14"/>
    </row>
    <row r="774" spans="2:29" x14ac:dyDescent="0.25">
      <c r="B774" s="334"/>
      <c r="C774" s="396"/>
      <c r="D774" s="396"/>
      <c r="E774" s="396"/>
      <c r="F774" s="396"/>
      <c r="G774" s="396"/>
      <c r="H774" s="227"/>
      <c r="I774" s="227"/>
      <c r="J774" s="227"/>
      <c r="K774" s="227"/>
      <c r="L774" s="227"/>
      <c r="M774" s="230"/>
      <c r="N774" s="231"/>
      <c r="O774" s="157">
        <f>SUMIFS('Unit Detail'!$H$8:$H$400,'Unit Detail'!$D$8:$D$400,'Building Detail'!$B774,'Unit Detail'!$Z$8:$Z$400,1)</f>
        <v>0</v>
      </c>
      <c r="P774" s="125">
        <f>SUMIFS('Unit Detail'!$H$8:$H$400,'Unit Detail'!$D$8:$D$400,'Building Detail'!$B774,'Unit Detail'!$Z$8:$Z$400,3)</f>
        <v>0</v>
      </c>
      <c r="Q774" s="180">
        <f>SUMIFS('Unit Detail'!$H$8:$H$400,'Unit Detail'!$D$8:$D$400,'Building Detail'!$B774,'Unit Detail'!$Z$8:$Z$400,2)</f>
        <v>0</v>
      </c>
      <c r="R774" s="185">
        <f>SUMIF('Unit Detail'!$D$8:$D$400,$B774,'Unit Detail'!$H$8:$H$400)</f>
        <v>0</v>
      </c>
      <c r="S774" s="184">
        <f t="shared" si="68"/>
        <v>0</v>
      </c>
      <c r="T774" s="159" t="str">
        <f t="shared" si="67"/>
        <v/>
      </c>
      <c r="U774" s="162">
        <f>COUNTIFS('Unit Detail'!$Z$8:$Z$400,"1",'Unit Detail'!$D$8:$D$400,'Building Detail'!$B774)</f>
        <v>0</v>
      </c>
      <c r="V774" s="163">
        <f>COUNTIFS('Unit Detail'!$Z$8:$Z$400,"3",'Unit Detail'!$D$8:$D$400,'Building Detail'!$B774)</f>
        <v>0</v>
      </c>
      <c r="W774" s="163">
        <f>COUNTIFS('Unit Detail'!$Z$8:$Z$400,"2",'Unit Detail'!$D$8:$D$400,'Building Detail'!$B774)</f>
        <v>0</v>
      </c>
      <c r="X774" s="176">
        <f t="shared" si="69"/>
        <v>0</v>
      </c>
      <c r="Y774" s="159" t="str">
        <f t="shared" si="66"/>
        <v/>
      </c>
      <c r="Z774" s="338" t="str">
        <f t="shared" si="65"/>
        <v/>
      </c>
      <c r="AB774"/>
      <c r="AC774" s="14"/>
    </row>
    <row r="775" spans="2:29" x14ac:dyDescent="0.25">
      <c r="B775" s="334"/>
      <c r="C775" s="396"/>
      <c r="D775" s="396"/>
      <c r="E775" s="396"/>
      <c r="F775" s="396"/>
      <c r="G775" s="396"/>
      <c r="H775" s="227"/>
      <c r="I775" s="227"/>
      <c r="J775" s="227"/>
      <c r="K775" s="227"/>
      <c r="L775" s="227"/>
      <c r="M775" s="230"/>
      <c r="N775" s="231"/>
      <c r="O775" s="157">
        <f>SUMIFS('Unit Detail'!$H$8:$H$400,'Unit Detail'!$D$8:$D$400,'Building Detail'!$B775,'Unit Detail'!$Z$8:$Z$400,1)</f>
        <v>0</v>
      </c>
      <c r="P775" s="125">
        <f>SUMIFS('Unit Detail'!$H$8:$H$400,'Unit Detail'!$D$8:$D$400,'Building Detail'!$B775,'Unit Detail'!$Z$8:$Z$400,3)</f>
        <v>0</v>
      </c>
      <c r="Q775" s="180">
        <f>SUMIFS('Unit Detail'!$H$8:$H$400,'Unit Detail'!$D$8:$D$400,'Building Detail'!$B775,'Unit Detail'!$Z$8:$Z$400,2)</f>
        <v>0</v>
      </c>
      <c r="R775" s="185">
        <f>SUMIF('Unit Detail'!$D$8:$D$400,$B775,'Unit Detail'!$H$8:$H$400)</f>
        <v>0</v>
      </c>
      <c r="S775" s="184">
        <f t="shared" si="68"/>
        <v>0</v>
      </c>
      <c r="T775" s="159" t="str">
        <f t="shared" si="67"/>
        <v/>
      </c>
      <c r="U775" s="162">
        <f>COUNTIFS('Unit Detail'!$Z$8:$Z$400,"1",'Unit Detail'!$D$8:$D$400,'Building Detail'!$B775)</f>
        <v>0</v>
      </c>
      <c r="V775" s="163">
        <f>COUNTIFS('Unit Detail'!$Z$8:$Z$400,"3",'Unit Detail'!$D$8:$D$400,'Building Detail'!$B775)</f>
        <v>0</v>
      </c>
      <c r="W775" s="163">
        <f>COUNTIFS('Unit Detail'!$Z$8:$Z$400,"2",'Unit Detail'!$D$8:$D$400,'Building Detail'!$B775)</f>
        <v>0</v>
      </c>
      <c r="X775" s="176">
        <f t="shared" si="69"/>
        <v>0</v>
      </c>
      <c r="Y775" s="159" t="str">
        <f t="shared" si="66"/>
        <v/>
      </c>
      <c r="Z775" s="338" t="str">
        <f t="shared" si="65"/>
        <v/>
      </c>
      <c r="AB775"/>
      <c r="AC775" s="14"/>
    </row>
    <row r="776" spans="2:29" x14ac:dyDescent="0.25">
      <c r="B776" s="334"/>
      <c r="C776" s="396"/>
      <c r="D776" s="396"/>
      <c r="E776" s="396"/>
      <c r="F776" s="396"/>
      <c r="G776" s="396"/>
      <c r="H776" s="227"/>
      <c r="I776" s="227"/>
      <c r="J776" s="227"/>
      <c r="K776" s="227"/>
      <c r="L776" s="227"/>
      <c r="M776" s="230"/>
      <c r="N776" s="231"/>
      <c r="O776" s="157">
        <f>SUMIFS('Unit Detail'!$H$8:$H$400,'Unit Detail'!$D$8:$D$400,'Building Detail'!$B776,'Unit Detail'!$Z$8:$Z$400,1)</f>
        <v>0</v>
      </c>
      <c r="P776" s="125">
        <f>SUMIFS('Unit Detail'!$H$8:$H$400,'Unit Detail'!$D$8:$D$400,'Building Detail'!$B776,'Unit Detail'!$Z$8:$Z$400,3)</f>
        <v>0</v>
      </c>
      <c r="Q776" s="180">
        <f>SUMIFS('Unit Detail'!$H$8:$H$400,'Unit Detail'!$D$8:$D$400,'Building Detail'!$B776,'Unit Detail'!$Z$8:$Z$400,2)</f>
        <v>0</v>
      </c>
      <c r="R776" s="185">
        <f>SUMIF('Unit Detail'!$D$8:$D$400,$B776,'Unit Detail'!$H$8:$H$400)</f>
        <v>0</v>
      </c>
      <c r="S776" s="184">
        <f t="shared" si="68"/>
        <v>0</v>
      </c>
      <c r="T776" s="159" t="str">
        <f t="shared" si="67"/>
        <v/>
      </c>
      <c r="U776" s="162">
        <f>COUNTIFS('Unit Detail'!$Z$8:$Z$400,"1",'Unit Detail'!$D$8:$D$400,'Building Detail'!$B776)</f>
        <v>0</v>
      </c>
      <c r="V776" s="163">
        <f>COUNTIFS('Unit Detail'!$Z$8:$Z$400,"3",'Unit Detail'!$D$8:$D$400,'Building Detail'!$B776)</f>
        <v>0</v>
      </c>
      <c r="W776" s="163">
        <f>COUNTIFS('Unit Detail'!$Z$8:$Z$400,"2",'Unit Detail'!$D$8:$D$400,'Building Detail'!$B776)</f>
        <v>0</v>
      </c>
      <c r="X776" s="176">
        <f t="shared" si="69"/>
        <v>0</v>
      </c>
      <c r="Y776" s="159" t="str">
        <f t="shared" si="66"/>
        <v/>
      </c>
      <c r="Z776" s="338" t="str">
        <f t="shared" si="65"/>
        <v/>
      </c>
      <c r="AB776"/>
      <c r="AC776" s="14"/>
    </row>
    <row r="777" spans="2:29" x14ac:dyDescent="0.25">
      <c r="B777" s="334"/>
      <c r="C777" s="396"/>
      <c r="D777" s="396"/>
      <c r="E777" s="396"/>
      <c r="F777" s="396"/>
      <c r="G777" s="396"/>
      <c r="H777" s="227"/>
      <c r="I777" s="227"/>
      <c r="J777" s="227"/>
      <c r="K777" s="227"/>
      <c r="L777" s="227"/>
      <c r="M777" s="230"/>
      <c r="N777" s="231"/>
      <c r="O777" s="157">
        <f>SUMIFS('Unit Detail'!$H$8:$H$400,'Unit Detail'!$D$8:$D$400,'Building Detail'!$B777,'Unit Detail'!$Z$8:$Z$400,1)</f>
        <v>0</v>
      </c>
      <c r="P777" s="125">
        <f>SUMIFS('Unit Detail'!$H$8:$H$400,'Unit Detail'!$D$8:$D$400,'Building Detail'!$B777,'Unit Detail'!$Z$8:$Z$400,3)</f>
        <v>0</v>
      </c>
      <c r="Q777" s="180">
        <f>SUMIFS('Unit Detail'!$H$8:$H$400,'Unit Detail'!$D$8:$D$400,'Building Detail'!$B777,'Unit Detail'!$Z$8:$Z$400,2)</f>
        <v>0</v>
      </c>
      <c r="R777" s="185">
        <f>SUMIF('Unit Detail'!$D$8:$D$400,$B777,'Unit Detail'!$H$8:$H$400)</f>
        <v>0</v>
      </c>
      <c r="S777" s="184">
        <f t="shared" si="68"/>
        <v>0</v>
      </c>
      <c r="T777" s="159" t="str">
        <f t="shared" si="67"/>
        <v/>
      </c>
      <c r="U777" s="162">
        <f>COUNTIFS('Unit Detail'!$Z$8:$Z$400,"1",'Unit Detail'!$D$8:$D$400,'Building Detail'!$B777)</f>
        <v>0</v>
      </c>
      <c r="V777" s="163">
        <f>COUNTIFS('Unit Detail'!$Z$8:$Z$400,"3",'Unit Detail'!$D$8:$D$400,'Building Detail'!$B777)</f>
        <v>0</v>
      </c>
      <c r="W777" s="163">
        <f>COUNTIFS('Unit Detail'!$Z$8:$Z$400,"2",'Unit Detail'!$D$8:$D$400,'Building Detail'!$B777)</f>
        <v>0</v>
      </c>
      <c r="X777" s="176">
        <f t="shared" si="69"/>
        <v>0</v>
      </c>
      <c r="Y777" s="159" t="str">
        <f t="shared" si="66"/>
        <v/>
      </c>
      <c r="Z777" s="338" t="str">
        <f t="shared" si="65"/>
        <v/>
      </c>
      <c r="AB777"/>
      <c r="AC777" s="14"/>
    </row>
    <row r="778" spans="2:29" x14ac:dyDescent="0.25">
      <c r="B778" s="334"/>
      <c r="C778" s="396"/>
      <c r="D778" s="396"/>
      <c r="E778" s="396"/>
      <c r="F778" s="396"/>
      <c r="G778" s="396"/>
      <c r="H778" s="227"/>
      <c r="I778" s="227"/>
      <c r="J778" s="227"/>
      <c r="K778" s="227"/>
      <c r="L778" s="227"/>
      <c r="M778" s="230"/>
      <c r="N778" s="231"/>
      <c r="O778" s="157">
        <f>SUMIFS('Unit Detail'!$H$8:$H$400,'Unit Detail'!$D$8:$D$400,'Building Detail'!$B778,'Unit Detail'!$Z$8:$Z$400,1)</f>
        <v>0</v>
      </c>
      <c r="P778" s="125">
        <f>SUMIFS('Unit Detail'!$H$8:$H$400,'Unit Detail'!$D$8:$D$400,'Building Detail'!$B778,'Unit Detail'!$Z$8:$Z$400,3)</f>
        <v>0</v>
      </c>
      <c r="Q778" s="180">
        <f>SUMIFS('Unit Detail'!$H$8:$H$400,'Unit Detail'!$D$8:$D$400,'Building Detail'!$B778,'Unit Detail'!$Z$8:$Z$400,2)</f>
        <v>0</v>
      </c>
      <c r="R778" s="185">
        <f>SUMIF('Unit Detail'!$D$8:$D$400,$B778,'Unit Detail'!$H$8:$H$400)</f>
        <v>0</v>
      </c>
      <c r="S778" s="184">
        <f t="shared" si="68"/>
        <v>0</v>
      </c>
      <c r="T778" s="159" t="str">
        <f t="shared" si="67"/>
        <v/>
      </c>
      <c r="U778" s="162">
        <f>COUNTIFS('Unit Detail'!$Z$8:$Z$400,"1",'Unit Detail'!$D$8:$D$400,'Building Detail'!$B778)</f>
        <v>0</v>
      </c>
      <c r="V778" s="163">
        <f>COUNTIFS('Unit Detail'!$Z$8:$Z$400,"3",'Unit Detail'!$D$8:$D$400,'Building Detail'!$B778)</f>
        <v>0</v>
      </c>
      <c r="W778" s="163">
        <f>COUNTIFS('Unit Detail'!$Z$8:$Z$400,"2",'Unit Detail'!$D$8:$D$400,'Building Detail'!$B778)</f>
        <v>0</v>
      </c>
      <c r="X778" s="176">
        <f t="shared" si="69"/>
        <v>0</v>
      </c>
      <c r="Y778" s="159" t="str">
        <f t="shared" si="66"/>
        <v/>
      </c>
      <c r="Z778" s="338" t="str">
        <f t="shared" si="65"/>
        <v/>
      </c>
      <c r="AB778"/>
      <c r="AC778" s="14"/>
    </row>
    <row r="779" spans="2:29" x14ac:dyDescent="0.25">
      <c r="B779" s="334"/>
      <c r="C779" s="396"/>
      <c r="D779" s="396"/>
      <c r="E779" s="396"/>
      <c r="F779" s="396"/>
      <c r="G779" s="396"/>
      <c r="H779" s="227"/>
      <c r="I779" s="227"/>
      <c r="J779" s="227"/>
      <c r="K779" s="227"/>
      <c r="L779" s="227"/>
      <c r="M779" s="230"/>
      <c r="N779" s="231"/>
      <c r="O779" s="157">
        <f>SUMIFS('Unit Detail'!$H$8:$H$400,'Unit Detail'!$D$8:$D$400,'Building Detail'!$B779,'Unit Detail'!$Z$8:$Z$400,1)</f>
        <v>0</v>
      </c>
      <c r="P779" s="125">
        <f>SUMIFS('Unit Detail'!$H$8:$H$400,'Unit Detail'!$D$8:$D$400,'Building Detail'!$B779,'Unit Detail'!$Z$8:$Z$400,3)</f>
        <v>0</v>
      </c>
      <c r="Q779" s="180">
        <f>SUMIFS('Unit Detail'!$H$8:$H$400,'Unit Detail'!$D$8:$D$400,'Building Detail'!$B779,'Unit Detail'!$Z$8:$Z$400,2)</f>
        <v>0</v>
      </c>
      <c r="R779" s="185">
        <f>SUMIF('Unit Detail'!$D$8:$D$400,$B779,'Unit Detail'!$H$8:$H$400)</f>
        <v>0</v>
      </c>
      <c r="S779" s="184">
        <f t="shared" si="68"/>
        <v>0</v>
      </c>
      <c r="T779" s="159" t="str">
        <f t="shared" si="67"/>
        <v/>
      </c>
      <c r="U779" s="162">
        <f>COUNTIFS('Unit Detail'!$Z$8:$Z$400,"1",'Unit Detail'!$D$8:$D$400,'Building Detail'!$B779)</f>
        <v>0</v>
      </c>
      <c r="V779" s="163">
        <f>COUNTIFS('Unit Detail'!$Z$8:$Z$400,"3",'Unit Detail'!$D$8:$D$400,'Building Detail'!$B779)</f>
        <v>0</v>
      </c>
      <c r="W779" s="163">
        <f>COUNTIFS('Unit Detail'!$Z$8:$Z$400,"2",'Unit Detail'!$D$8:$D$400,'Building Detail'!$B779)</f>
        <v>0</v>
      </c>
      <c r="X779" s="176">
        <f t="shared" si="69"/>
        <v>0</v>
      </c>
      <c r="Y779" s="159" t="str">
        <f t="shared" si="66"/>
        <v/>
      </c>
      <c r="Z779" s="338" t="str">
        <f t="shared" si="65"/>
        <v/>
      </c>
      <c r="AB779"/>
      <c r="AC779" s="14"/>
    </row>
    <row r="780" spans="2:29" x14ac:dyDescent="0.25">
      <c r="B780" s="334"/>
      <c r="C780" s="396"/>
      <c r="D780" s="396"/>
      <c r="E780" s="396"/>
      <c r="F780" s="396"/>
      <c r="G780" s="396"/>
      <c r="H780" s="227"/>
      <c r="I780" s="227"/>
      <c r="J780" s="227"/>
      <c r="K780" s="227"/>
      <c r="L780" s="227"/>
      <c r="M780" s="230"/>
      <c r="N780" s="231"/>
      <c r="O780" s="157">
        <f>SUMIFS('Unit Detail'!$H$8:$H$400,'Unit Detail'!$D$8:$D$400,'Building Detail'!$B780,'Unit Detail'!$Z$8:$Z$400,1)</f>
        <v>0</v>
      </c>
      <c r="P780" s="125">
        <f>SUMIFS('Unit Detail'!$H$8:$H$400,'Unit Detail'!$D$8:$D$400,'Building Detail'!$B780,'Unit Detail'!$Z$8:$Z$400,3)</f>
        <v>0</v>
      </c>
      <c r="Q780" s="180">
        <f>SUMIFS('Unit Detail'!$H$8:$H$400,'Unit Detail'!$D$8:$D$400,'Building Detail'!$B780,'Unit Detail'!$Z$8:$Z$400,2)</f>
        <v>0</v>
      </c>
      <c r="R780" s="185">
        <f>SUMIF('Unit Detail'!$D$8:$D$400,$B780,'Unit Detail'!$H$8:$H$400)</f>
        <v>0</v>
      </c>
      <c r="S780" s="184">
        <f t="shared" si="68"/>
        <v>0</v>
      </c>
      <c r="T780" s="159" t="str">
        <f t="shared" si="67"/>
        <v/>
      </c>
      <c r="U780" s="162">
        <f>COUNTIFS('Unit Detail'!$Z$8:$Z$400,"1",'Unit Detail'!$D$8:$D$400,'Building Detail'!$B780)</f>
        <v>0</v>
      </c>
      <c r="V780" s="163">
        <f>COUNTIFS('Unit Detail'!$Z$8:$Z$400,"3",'Unit Detail'!$D$8:$D$400,'Building Detail'!$B780)</f>
        <v>0</v>
      </c>
      <c r="W780" s="163">
        <f>COUNTIFS('Unit Detail'!$Z$8:$Z$400,"2",'Unit Detail'!$D$8:$D$400,'Building Detail'!$B780)</f>
        <v>0</v>
      </c>
      <c r="X780" s="176">
        <f t="shared" si="69"/>
        <v>0</v>
      </c>
      <c r="Y780" s="159" t="str">
        <f t="shared" si="66"/>
        <v/>
      </c>
      <c r="Z780" s="338" t="str">
        <f t="shared" si="65"/>
        <v/>
      </c>
      <c r="AB780"/>
      <c r="AC780" s="14"/>
    </row>
    <row r="781" spans="2:29" x14ac:dyDescent="0.25">
      <c r="B781" s="334"/>
      <c r="C781" s="396"/>
      <c r="D781" s="396"/>
      <c r="E781" s="396"/>
      <c r="F781" s="396"/>
      <c r="G781" s="396"/>
      <c r="H781" s="227"/>
      <c r="I781" s="227"/>
      <c r="J781" s="227"/>
      <c r="K781" s="227"/>
      <c r="L781" s="227"/>
      <c r="M781" s="230"/>
      <c r="N781" s="231"/>
      <c r="O781" s="157">
        <f>SUMIFS('Unit Detail'!$H$8:$H$400,'Unit Detail'!$D$8:$D$400,'Building Detail'!$B781,'Unit Detail'!$Z$8:$Z$400,1)</f>
        <v>0</v>
      </c>
      <c r="P781" s="125">
        <f>SUMIFS('Unit Detail'!$H$8:$H$400,'Unit Detail'!$D$8:$D$400,'Building Detail'!$B781,'Unit Detail'!$Z$8:$Z$400,3)</f>
        <v>0</v>
      </c>
      <c r="Q781" s="180">
        <f>SUMIFS('Unit Detail'!$H$8:$H$400,'Unit Detail'!$D$8:$D$400,'Building Detail'!$B781,'Unit Detail'!$Z$8:$Z$400,2)</f>
        <v>0</v>
      </c>
      <c r="R781" s="185">
        <f>SUMIF('Unit Detail'!$D$8:$D$400,$B781,'Unit Detail'!$H$8:$H$400)</f>
        <v>0</v>
      </c>
      <c r="S781" s="184">
        <f t="shared" si="68"/>
        <v>0</v>
      </c>
      <c r="T781" s="159" t="str">
        <f t="shared" si="67"/>
        <v/>
      </c>
      <c r="U781" s="162">
        <f>COUNTIFS('Unit Detail'!$Z$8:$Z$400,"1",'Unit Detail'!$D$8:$D$400,'Building Detail'!$B781)</f>
        <v>0</v>
      </c>
      <c r="V781" s="163">
        <f>COUNTIFS('Unit Detail'!$Z$8:$Z$400,"3",'Unit Detail'!$D$8:$D$400,'Building Detail'!$B781)</f>
        <v>0</v>
      </c>
      <c r="W781" s="163">
        <f>COUNTIFS('Unit Detail'!$Z$8:$Z$400,"2",'Unit Detail'!$D$8:$D$400,'Building Detail'!$B781)</f>
        <v>0</v>
      </c>
      <c r="X781" s="176">
        <f t="shared" si="69"/>
        <v>0</v>
      </c>
      <c r="Y781" s="159" t="str">
        <f t="shared" si="66"/>
        <v/>
      </c>
      <c r="Z781" s="338" t="str">
        <f t="shared" si="65"/>
        <v/>
      </c>
      <c r="AB781"/>
      <c r="AC781" s="14"/>
    </row>
    <row r="782" spans="2:29" x14ac:dyDescent="0.25">
      <c r="B782" s="334"/>
      <c r="C782" s="396"/>
      <c r="D782" s="396"/>
      <c r="E782" s="396"/>
      <c r="F782" s="396"/>
      <c r="G782" s="396"/>
      <c r="H782" s="227"/>
      <c r="I782" s="227"/>
      <c r="J782" s="227"/>
      <c r="K782" s="227"/>
      <c r="L782" s="227"/>
      <c r="M782" s="230"/>
      <c r="N782" s="231"/>
      <c r="O782" s="157">
        <f>SUMIFS('Unit Detail'!$H$8:$H$400,'Unit Detail'!$D$8:$D$400,'Building Detail'!$B782,'Unit Detail'!$Z$8:$Z$400,1)</f>
        <v>0</v>
      </c>
      <c r="P782" s="125">
        <f>SUMIFS('Unit Detail'!$H$8:$H$400,'Unit Detail'!$D$8:$D$400,'Building Detail'!$B782,'Unit Detail'!$Z$8:$Z$400,3)</f>
        <v>0</v>
      </c>
      <c r="Q782" s="180">
        <f>SUMIFS('Unit Detail'!$H$8:$H$400,'Unit Detail'!$D$8:$D$400,'Building Detail'!$B782,'Unit Detail'!$Z$8:$Z$400,2)</f>
        <v>0</v>
      </c>
      <c r="R782" s="185">
        <f>SUMIF('Unit Detail'!$D$8:$D$400,$B782,'Unit Detail'!$H$8:$H$400)</f>
        <v>0</v>
      </c>
      <c r="S782" s="184">
        <f t="shared" si="68"/>
        <v>0</v>
      </c>
      <c r="T782" s="159" t="str">
        <f t="shared" si="67"/>
        <v/>
      </c>
      <c r="U782" s="162">
        <f>COUNTIFS('Unit Detail'!$Z$8:$Z$400,"1",'Unit Detail'!$D$8:$D$400,'Building Detail'!$B782)</f>
        <v>0</v>
      </c>
      <c r="V782" s="163">
        <f>COUNTIFS('Unit Detail'!$Z$8:$Z$400,"3",'Unit Detail'!$D$8:$D$400,'Building Detail'!$B782)</f>
        <v>0</v>
      </c>
      <c r="W782" s="163">
        <f>COUNTIFS('Unit Detail'!$Z$8:$Z$400,"2",'Unit Detail'!$D$8:$D$400,'Building Detail'!$B782)</f>
        <v>0</v>
      </c>
      <c r="X782" s="176">
        <f t="shared" si="69"/>
        <v>0</v>
      </c>
      <c r="Y782" s="159" t="str">
        <f t="shared" si="66"/>
        <v/>
      </c>
      <c r="Z782" s="338" t="str">
        <f t="shared" si="65"/>
        <v/>
      </c>
      <c r="AB782"/>
      <c r="AC782" s="14"/>
    </row>
    <row r="783" spans="2:29" x14ac:dyDescent="0.25">
      <c r="B783" s="334"/>
      <c r="C783" s="396"/>
      <c r="D783" s="396"/>
      <c r="E783" s="396"/>
      <c r="F783" s="396"/>
      <c r="G783" s="396"/>
      <c r="H783" s="227"/>
      <c r="I783" s="227"/>
      <c r="J783" s="227"/>
      <c r="K783" s="227"/>
      <c r="L783" s="227"/>
      <c r="M783" s="230"/>
      <c r="N783" s="231"/>
      <c r="O783" s="157">
        <f>SUMIFS('Unit Detail'!$H$8:$H$400,'Unit Detail'!$D$8:$D$400,'Building Detail'!$B783,'Unit Detail'!$Z$8:$Z$400,1)</f>
        <v>0</v>
      </c>
      <c r="P783" s="125">
        <f>SUMIFS('Unit Detail'!$H$8:$H$400,'Unit Detail'!$D$8:$D$400,'Building Detail'!$B783,'Unit Detail'!$Z$8:$Z$400,3)</f>
        <v>0</v>
      </c>
      <c r="Q783" s="180">
        <f>SUMIFS('Unit Detail'!$H$8:$H$400,'Unit Detail'!$D$8:$D$400,'Building Detail'!$B783,'Unit Detail'!$Z$8:$Z$400,2)</f>
        <v>0</v>
      </c>
      <c r="R783" s="185">
        <f>SUMIF('Unit Detail'!$D$8:$D$400,$B783,'Unit Detail'!$H$8:$H$400)</f>
        <v>0</v>
      </c>
      <c r="S783" s="184">
        <f t="shared" si="68"/>
        <v>0</v>
      </c>
      <c r="T783" s="159" t="str">
        <f t="shared" si="67"/>
        <v/>
      </c>
      <c r="U783" s="162">
        <f>COUNTIFS('Unit Detail'!$Z$8:$Z$400,"1",'Unit Detail'!$D$8:$D$400,'Building Detail'!$B783)</f>
        <v>0</v>
      </c>
      <c r="V783" s="163">
        <f>COUNTIFS('Unit Detail'!$Z$8:$Z$400,"3",'Unit Detail'!$D$8:$D$400,'Building Detail'!$B783)</f>
        <v>0</v>
      </c>
      <c r="W783" s="163">
        <f>COUNTIFS('Unit Detail'!$Z$8:$Z$400,"2",'Unit Detail'!$D$8:$D$400,'Building Detail'!$B783)</f>
        <v>0</v>
      </c>
      <c r="X783" s="176">
        <f t="shared" si="69"/>
        <v>0</v>
      </c>
      <c r="Y783" s="159" t="str">
        <f t="shared" si="66"/>
        <v/>
      </c>
      <c r="Z783" s="338" t="str">
        <f t="shared" si="65"/>
        <v/>
      </c>
      <c r="AB783"/>
      <c r="AC783" s="14"/>
    </row>
    <row r="784" spans="2:29" x14ac:dyDescent="0.25">
      <c r="B784" s="334"/>
      <c r="C784" s="396"/>
      <c r="D784" s="396"/>
      <c r="E784" s="396"/>
      <c r="F784" s="396"/>
      <c r="G784" s="396"/>
      <c r="H784" s="227"/>
      <c r="I784" s="227"/>
      <c r="J784" s="227"/>
      <c r="K784" s="227"/>
      <c r="L784" s="227"/>
      <c r="M784" s="230"/>
      <c r="N784" s="231"/>
      <c r="O784" s="157">
        <f>SUMIFS('Unit Detail'!$H$8:$H$400,'Unit Detail'!$D$8:$D$400,'Building Detail'!$B784,'Unit Detail'!$Z$8:$Z$400,1)</f>
        <v>0</v>
      </c>
      <c r="P784" s="125">
        <f>SUMIFS('Unit Detail'!$H$8:$H$400,'Unit Detail'!$D$8:$D$400,'Building Detail'!$B784,'Unit Detail'!$Z$8:$Z$400,3)</f>
        <v>0</v>
      </c>
      <c r="Q784" s="180">
        <f>SUMIFS('Unit Detail'!$H$8:$H$400,'Unit Detail'!$D$8:$D$400,'Building Detail'!$B784,'Unit Detail'!$Z$8:$Z$400,2)</f>
        <v>0</v>
      </c>
      <c r="R784" s="185">
        <f>SUMIF('Unit Detail'!$D$8:$D$400,$B784,'Unit Detail'!$H$8:$H$400)</f>
        <v>0</v>
      </c>
      <c r="S784" s="184">
        <f t="shared" si="68"/>
        <v>0</v>
      </c>
      <c r="T784" s="159" t="str">
        <f t="shared" si="67"/>
        <v/>
      </c>
      <c r="U784" s="162">
        <f>COUNTIFS('Unit Detail'!$Z$8:$Z$400,"1",'Unit Detail'!$D$8:$D$400,'Building Detail'!$B784)</f>
        <v>0</v>
      </c>
      <c r="V784" s="163">
        <f>COUNTIFS('Unit Detail'!$Z$8:$Z$400,"3",'Unit Detail'!$D$8:$D$400,'Building Detail'!$B784)</f>
        <v>0</v>
      </c>
      <c r="W784" s="163">
        <f>COUNTIFS('Unit Detail'!$Z$8:$Z$400,"2",'Unit Detail'!$D$8:$D$400,'Building Detail'!$B784)</f>
        <v>0</v>
      </c>
      <c r="X784" s="176">
        <f t="shared" si="69"/>
        <v>0</v>
      </c>
      <c r="Y784" s="159" t="str">
        <f t="shared" si="66"/>
        <v/>
      </c>
      <c r="Z784" s="338" t="str">
        <f t="shared" si="65"/>
        <v/>
      </c>
      <c r="AB784"/>
      <c r="AC784" s="14"/>
    </row>
    <row r="785" spans="2:29" x14ac:dyDescent="0.25">
      <c r="B785" s="334"/>
      <c r="C785" s="396"/>
      <c r="D785" s="396"/>
      <c r="E785" s="396"/>
      <c r="F785" s="396"/>
      <c r="G785" s="396"/>
      <c r="H785" s="227"/>
      <c r="I785" s="227"/>
      <c r="J785" s="227"/>
      <c r="K785" s="227"/>
      <c r="L785" s="227"/>
      <c r="M785" s="230"/>
      <c r="N785" s="231"/>
      <c r="O785" s="157">
        <f>SUMIFS('Unit Detail'!$H$8:$H$400,'Unit Detail'!$D$8:$D$400,'Building Detail'!$B785,'Unit Detail'!$Z$8:$Z$400,1)</f>
        <v>0</v>
      </c>
      <c r="P785" s="125">
        <f>SUMIFS('Unit Detail'!$H$8:$H$400,'Unit Detail'!$D$8:$D$400,'Building Detail'!$B785,'Unit Detail'!$Z$8:$Z$400,3)</f>
        <v>0</v>
      </c>
      <c r="Q785" s="180">
        <f>SUMIFS('Unit Detail'!$H$8:$H$400,'Unit Detail'!$D$8:$D$400,'Building Detail'!$B785,'Unit Detail'!$Z$8:$Z$400,2)</f>
        <v>0</v>
      </c>
      <c r="R785" s="185">
        <f>SUMIF('Unit Detail'!$D$8:$D$400,$B785,'Unit Detail'!$H$8:$H$400)</f>
        <v>0</v>
      </c>
      <c r="S785" s="184">
        <f t="shared" si="68"/>
        <v>0</v>
      </c>
      <c r="T785" s="159" t="str">
        <f t="shared" si="67"/>
        <v/>
      </c>
      <c r="U785" s="162">
        <f>COUNTIFS('Unit Detail'!$Z$8:$Z$400,"1",'Unit Detail'!$D$8:$D$400,'Building Detail'!$B785)</f>
        <v>0</v>
      </c>
      <c r="V785" s="163">
        <f>COUNTIFS('Unit Detail'!$Z$8:$Z$400,"3",'Unit Detail'!$D$8:$D$400,'Building Detail'!$B785)</f>
        <v>0</v>
      </c>
      <c r="W785" s="163">
        <f>COUNTIFS('Unit Detail'!$Z$8:$Z$400,"2",'Unit Detail'!$D$8:$D$400,'Building Detail'!$B785)</f>
        <v>0</v>
      </c>
      <c r="X785" s="176">
        <f t="shared" si="69"/>
        <v>0</v>
      </c>
      <c r="Y785" s="159" t="str">
        <f t="shared" si="66"/>
        <v/>
      </c>
      <c r="Z785" s="338" t="str">
        <f t="shared" si="65"/>
        <v/>
      </c>
      <c r="AB785"/>
      <c r="AC785" s="14"/>
    </row>
    <row r="786" spans="2:29" x14ac:dyDescent="0.25">
      <c r="B786" s="334"/>
      <c r="C786" s="396"/>
      <c r="D786" s="396"/>
      <c r="E786" s="396"/>
      <c r="F786" s="396"/>
      <c r="G786" s="396"/>
      <c r="H786" s="227"/>
      <c r="I786" s="227"/>
      <c r="J786" s="227"/>
      <c r="K786" s="227"/>
      <c r="L786" s="227"/>
      <c r="M786" s="230"/>
      <c r="N786" s="231"/>
      <c r="O786" s="157">
        <f>SUMIFS('Unit Detail'!$H$8:$H$400,'Unit Detail'!$D$8:$D$400,'Building Detail'!$B786,'Unit Detail'!$Z$8:$Z$400,1)</f>
        <v>0</v>
      </c>
      <c r="P786" s="125">
        <f>SUMIFS('Unit Detail'!$H$8:$H$400,'Unit Detail'!$D$8:$D$400,'Building Detail'!$B786,'Unit Detail'!$Z$8:$Z$400,3)</f>
        <v>0</v>
      </c>
      <c r="Q786" s="180">
        <f>SUMIFS('Unit Detail'!$H$8:$H$400,'Unit Detail'!$D$8:$D$400,'Building Detail'!$B786,'Unit Detail'!$Z$8:$Z$400,2)</f>
        <v>0</v>
      </c>
      <c r="R786" s="185">
        <f>SUMIF('Unit Detail'!$D$8:$D$400,$B786,'Unit Detail'!$H$8:$H$400)</f>
        <v>0</v>
      </c>
      <c r="S786" s="184">
        <f t="shared" si="68"/>
        <v>0</v>
      </c>
      <c r="T786" s="159" t="str">
        <f t="shared" si="67"/>
        <v/>
      </c>
      <c r="U786" s="162">
        <f>COUNTIFS('Unit Detail'!$Z$8:$Z$400,"1",'Unit Detail'!$D$8:$D$400,'Building Detail'!$B786)</f>
        <v>0</v>
      </c>
      <c r="V786" s="163">
        <f>COUNTIFS('Unit Detail'!$Z$8:$Z$400,"3",'Unit Detail'!$D$8:$D$400,'Building Detail'!$B786)</f>
        <v>0</v>
      </c>
      <c r="W786" s="163">
        <f>COUNTIFS('Unit Detail'!$Z$8:$Z$400,"2",'Unit Detail'!$D$8:$D$400,'Building Detail'!$B786)</f>
        <v>0</v>
      </c>
      <c r="X786" s="176">
        <f t="shared" si="69"/>
        <v>0</v>
      </c>
      <c r="Y786" s="159" t="str">
        <f t="shared" si="66"/>
        <v/>
      </c>
      <c r="Z786" s="338" t="str">
        <f t="shared" ref="Z786:Z849" si="70">IF(Y786&lt;T786,Y786,T786)</f>
        <v/>
      </c>
      <c r="AB786"/>
      <c r="AC786" s="14"/>
    </row>
    <row r="787" spans="2:29" x14ac:dyDescent="0.25">
      <c r="B787" s="334"/>
      <c r="C787" s="396"/>
      <c r="D787" s="396"/>
      <c r="E787" s="396"/>
      <c r="F787" s="396"/>
      <c r="G787" s="396"/>
      <c r="H787" s="227"/>
      <c r="I787" s="227"/>
      <c r="J787" s="227"/>
      <c r="K787" s="227"/>
      <c r="L787" s="227"/>
      <c r="M787" s="230"/>
      <c r="N787" s="231"/>
      <c r="O787" s="157">
        <f>SUMIFS('Unit Detail'!$H$8:$H$400,'Unit Detail'!$D$8:$D$400,'Building Detail'!$B787,'Unit Detail'!$Z$8:$Z$400,1)</f>
        <v>0</v>
      </c>
      <c r="P787" s="125">
        <f>SUMIFS('Unit Detail'!$H$8:$H$400,'Unit Detail'!$D$8:$D$400,'Building Detail'!$B787,'Unit Detail'!$Z$8:$Z$400,3)</f>
        <v>0</v>
      </c>
      <c r="Q787" s="180">
        <f>SUMIFS('Unit Detail'!$H$8:$H$400,'Unit Detail'!$D$8:$D$400,'Building Detail'!$B787,'Unit Detail'!$Z$8:$Z$400,2)</f>
        <v>0</v>
      </c>
      <c r="R787" s="185">
        <f>SUMIF('Unit Detail'!$D$8:$D$400,$B787,'Unit Detail'!$H$8:$H$400)</f>
        <v>0</v>
      </c>
      <c r="S787" s="184">
        <f t="shared" si="68"/>
        <v>0</v>
      </c>
      <c r="T787" s="159" t="str">
        <f t="shared" si="67"/>
        <v/>
      </c>
      <c r="U787" s="162">
        <f>COUNTIFS('Unit Detail'!$Z$8:$Z$400,"1",'Unit Detail'!$D$8:$D$400,'Building Detail'!$B787)</f>
        <v>0</v>
      </c>
      <c r="V787" s="163">
        <f>COUNTIFS('Unit Detail'!$Z$8:$Z$400,"3",'Unit Detail'!$D$8:$D$400,'Building Detail'!$B787)</f>
        <v>0</v>
      </c>
      <c r="W787" s="163">
        <f>COUNTIFS('Unit Detail'!$Z$8:$Z$400,"2",'Unit Detail'!$D$8:$D$400,'Building Detail'!$B787)</f>
        <v>0</v>
      </c>
      <c r="X787" s="176">
        <f t="shared" si="69"/>
        <v>0</v>
      </c>
      <c r="Y787" s="159" t="str">
        <f t="shared" ref="Y787:Y850" si="71">IF(B787="","",IF($P$15=0,1,U787/X787))</f>
        <v/>
      </c>
      <c r="Z787" s="338" t="str">
        <f t="shared" si="70"/>
        <v/>
      </c>
      <c r="AB787"/>
      <c r="AC787" s="14"/>
    </row>
    <row r="788" spans="2:29" x14ac:dyDescent="0.25">
      <c r="B788" s="334"/>
      <c r="C788" s="396"/>
      <c r="D788" s="396"/>
      <c r="E788" s="396"/>
      <c r="F788" s="396"/>
      <c r="G788" s="396"/>
      <c r="H788" s="227"/>
      <c r="I788" s="227"/>
      <c r="J788" s="227"/>
      <c r="K788" s="227"/>
      <c r="L788" s="227"/>
      <c r="M788" s="230"/>
      <c r="N788" s="231"/>
      <c r="O788" s="157">
        <f>SUMIFS('Unit Detail'!$H$8:$H$400,'Unit Detail'!$D$8:$D$400,'Building Detail'!$B788,'Unit Detail'!$Z$8:$Z$400,1)</f>
        <v>0</v>
      </c>
      <c r="P788" s="125">
        <f>SUMIFS('Unit Detail'!$H$8:$H$400,'Unit Detail'!$D$8:$D$400,'Building Detail'!$B788,'Unit Detail'!$Z$8:$Z$400,3)</f>
        <v>0</v>
      </c>
      <c r="Q788" s="180">
        <f>SUMIFS('Unit Detail'!$H$8:$H$400,'Unit Detail'!$D$8:$D$400,'Building Detail'!$B788,'Unit Detail'!$Z$8:$Z$400,2)</f>
        <v>0</v>
      </c>
      <c r="R788" s="185">
        <f>SUMIF('Unit Detail'!$D$8:$D$400,$B788,'Unit Detail'!$H$8:$H$400)</f>
        <v>0</v>
      </c>
      <c r="S788" s="184">
        <f t="shared" si="68"/>
        <v>0</v>
      </c>
      <c r="T788" s="159" t="str">
        <f t="shared" si="67"/>
        <v/>
      </c>
      <c r="U788" s="162">
        <f>COUNTIFS('Unit Detail'!$Z$8:$Z$400,"1",'Unit Detail'!$D$8:$D$400,'Building Detail'!$B788)</f>
        <v>0</v>
      </c>
      <c r="V788" s="163">
        <f>COUNTIFS('Unit Detail'!$Z$8:$Z$400,"3",'Unit Detail'!$D$8:$D$400,'Building Detail'!$B788)</f>
        <v>0</v>
      </c>
      <c r="W788" s="163">
        <f>COUNTIFS('Unit Detail'!$Z$8:$Z$400,"2",'Unit Detail'!$D$8:$D$400,'Building Detail'!$B788)</f>
        <v>0</v>
      </c>
      <c r="X788" s="176">
        <f t="shared" si="69"/>
        <v>0</v>
      </c>
      <c r="Y788" s="159" t="str">
        <f t="shared" si="71"/>
        <v/>
      </c>
      <c r="Z788" s="338" t="str">
        <f t="shared" si="70"/>
        <v/>
      </c>
      <c r="AB788"/>
      <c r="AC788" s="14"/>
    </row>
    <row r="789" spans="2:29" x14ac:dyDescent="0.25">
      <c r="B789" s="334"/>
      <c r="C789" s="396"/>
      <c r="D789" s="396"/>
      <c r="E789" s="396"/>
      <c r="F789" s="396"/>
      <c r="G789" s="396"/>
      <c r="H789" s="227"/>
      <c r="I789" s="227"/>
      <c r="J789" s="227"/>
      <c r="K789" s="227"/>
      <c r="L789" s="227"/>
      <c r="M789" s="230"/>
      <c r="N789" s="231"/>
      <c r="O789" s="157">
        <f>SUMIFS('Unit Detail'!$H$8:$H$400,'Unit Detail'!$D$8:$D$400,'Building Detail'!$B789,'Unit Detail'!$Z$8:$Z$400,1)</f>
        <v>0</v>
      </c>
      <c r="P789" s="125">
        <f>SUMIFS('Unit Detail'!$H$8:$H$400,'Unit Detail'!$D$8:$D$400,'Building Detail'!$B789,'Unit Detail'!$Z$8:$Z$400,3)</f>
        <v>0</v>
      </c>
      <c r="Q789" s="180">
        <f>SUMIFS('Unit Detail'!$H$8:$H$400,'Unit Detail'!$D$8:$D$400,'Building Detail'!$B789,'Unit Detail'!$Z$8:$Z$400,2)</f>
        <v>0</v>
      </c>
      <c r="R789" s="185">
        <f>SUMIF('Unit Detail'!$D$8:$D$400,$B789,'Unit Detail'!$H$8:$H$400)</f>
        <v>0</v>
      </c>
      <c r="S789" s="184">
        <f t="shared" si="68"/>
        <v>0</v>
      </c>
      <c r="T789" s="159" t="str">
        <f t="shared" ref="T789:T852" si="72">IF(B789="","",IF($P$15=0,1,O789/R789))</f>
        <v/>
      </c>
      <c r="U789" s="162">
        <f>COUNTIFS('Unit Detail'!$Z$8:$Z$400,"1",'Unit Detail'!$D$8:$D$400,'Building Detail'!$B789)</f>
        <v>0</v>
      </c>
      <c r="V789" s="163">
        <f>COUNTIFS('Unit Detail'!$Z$8:$Z$400,"3",'Unit Detail'!$D$8:$D$400,'Building Detail'!$B789)</f>
        <v>0</v>
      </c>
      <c r="W789" s="163">
        <f>COUNTIFS('Unit Detail'!$Z$8:$Z$400,"2",'Unit Detail'!$D$8:$D$400,'Building Detail'!$B789)</f>
        <v>0</v>
      </c>
      <c r="X789" s="176">
        <f t="shared" si="69"/>
        <v>0</v>
      </c>
      <c r="Y789" s="159" t="str">
        <f t="shared" si="71"/>
        <v/>
      </c>
      <c r="Z789" s="338" t="str">
        <f t="shared" si="70"/>
        <v/>
      </c>
      <c r="AB789"/>
      <c r="AC789" s="14"/>
    </row>
    <row r="790" spans="2:29" x14ac:dyDescent="0.25">
      <c r="B790" s="334"/>
      <c r="C790" s="396"/>
      <c r="D790" s="396"/>
      <c r="E790" s="396"/>
      <c r="F790" s="396"/>
      <c r="G790" s="396"/>
      <c r="H790" s="227"/>
      <c r="I790" s="227"/>
      <c r="J790" s="227"/>
      <c r="K790" s="227"/>
      <c r="L790" s="227"/>
      <c r="M790" s="230"/>
      <c r="N790" s="231"/>
      <c r="O790" s="157">
        <f>SUMIFS('Unit Detail'!$H$8:$H$400,'Unit Detail'!$D$8:$D$400,'Building Detail'!$B790,'Unit Detail'!$Z$8:$Z$400,1)</f>
        <v>0</v>
      </c>
      <c r="P790" s="125">
        <f>SUMIFS('Unit Detail'!$H$8:$H$400,'Unit Detail'!$D$8:$D$400,'Building Detail'!$B790,'Unit Detail'!$Z$8:$Z$400,3)</f>
        <v>0</v>
      </c>
      <c r="Q790" s="180">
        <f>SUMIFS('Unit Detail'!$H$8:$H$400,'Unit Detail'!$D$8:$D$400,'Building Detail'!$B790,'Unit Detail'!$Z$8:$Z$400,2)</f>
        <v>0</v>
      </c>
      <c r="R790" s="185">
        <f>SUMIF('Unit Detail'!$D$8:$D$400,$B790,'Unit Detail'!$H$8:$H$400)</f>
        <v>0</v>
      </c>
      <c r="S790" s="184">
        <f t="shared" si="68"/>
        <v>0</v>
      </c>
      <c r="T790" s="159" t="str">
        <f t="shared" si="72"/>
        <v/>
      </c>
      <c r="U790" s="162">
        <f>COUNTIFS('Unit Detail'!$Z$8:$Z$400,"1",'Unit Detail'!$D$8:$D$400,'Building Detail'!$B790)</f>
        <v>0</v>
      </c>
      <c r="V790" s="163">
        <f>COUNTIFS('Unit Detail'!$Z$8:$Z$400,"3",'Unit Detail'!$D$8:$D$400,'Building Detail'!$B790)</f>
        <v>0</v>
      </c>
      <c r="W790" s="163">
        <f>COUNTIFS('Unit Detail'!$Z$8:$Z$400,"2",'Unit Detail'!$D$8:$D$400,'Building Detail'!$B790)</f>
        <v>0</v>
      </c>
      <c r="X790" s="176">
        <f t="shared" si="69"/>
        <v>0</v>
      </c>
      <c r="Y790" s="159" t="str">
        <f t="shared" si="71"/>
        <v/>
      </c>
      <c r="Z790" s="338" t="str">
        <f t="shared" si="70"/>
        <v/>
      </c>
      <c r="AB790"/>
      <c r="AC790" s="14"/>
    </row>
    <row r="791" spans="2:29" x14ac:dyDescent="0.25">
      <c r="B791" s="334"/>
      <c r="C791" s="396"/>
      <c r="D791" s="396"/>
      <c r="E791" s="396"/>
      <c r="F791" s="396"/>
      <c r="G791" s="396"/>
      <c r="H791" s="227"/>
      <c r="I791" s="227"/>
      <c r="J791" s="227"/>
      <c r="K791" s="227"/>
      <c r="L791" s="227"/>
      <c r="M791" s="230"/>
      <c r="N791" s="231"/>
      <c r="O791" s="157">
        <f>SUMIFS('Unit Detail'!$H$8:$H$400,'Unit Detail'!$D$8:$D$400,'Building Detail'!$B791,'Unit Detail'!$Z$8:$Z$400,1)</f>
        <v>0</v>
      </c>
      <c r="P791" s="125">
        <f>SUMIFS('Unit Detail'!$H$8:$H$400,'Unit Detail'!$D$8:$D$400,'Building Detail'!$B791,'Unit Detail'!$Z$8:$Z$400,3)</f>
        <v>0</v>
      </c>
      <c r="Q791" s="180">
        <f>SUMIFS('Unit Detail'!$H$8:$H$400,'Unit Detail'!$D$8:$D$400,'Building Detail'!$B791,'Unit Detail'!$Z$8:$Z$400,2)</f>
        <v>0</v>
      </c>
      <c r="R791" s="185">
        <f>SUMIF('Unit Detail'!$D$8:$D$400,$B791,'Unit Detail'!$H$8:$H$400)</f>
        <v>0</v>
      </c>
      <c r="S791" s="184">
        <f t="shared" si="68"/>
        <v>0</v>
      </c>
      <c r="T791" s="159" t="str">
        <f t="shared" si="72"/>
        <v/>
      </c>
      <c r="U791" s="162">
        <f>COUNTIFS('Unit Detail'!$Z$8:$Z$400,"1",'Unit Detail'!$D$8:$D$400,'Building Detail'!$B791)</f>
        <v>0</v>
      </c>
      <c r="V791" s="163">
        <f>COUNTIFS('Unit Detail'!$Z$8:$Z$400,"3",'Unit Detail'!$D$8:$D$400,'Building Detail'!$B791)</f>
        <v>0</v>
      </c>
      <c r="W791" s="163">
        <f>COUNTIFS('Unit Detail'!$Z$8:$Z$400,"2",'Unit Detail'!$D$8:$D$400,'Building Detail'!$B791)</f>
        <v>0</v>
      </c>
      <c r="X791" s="176">
        <f t="shared" si="69"/>
        <v>0</v>
      </c>
      <c r="Y791" s="159" t="str">
        <f t="shared" si="71"/>
        <v/>
      </c>
      <c r="Z791" s="338" t="str">
        <f t="shared" si="70"/>
        <v/>
      </c>
      <c r="AB791"/>
      <c r="AC791" s="14"/>
    </row>
    <row r="792" spans="2:29" x14ac:dyDescent="0.25">
      <c r="B792" s="334"/>
      <c r="C792" s="396"/>
      <c r="D792" s="396"/>
      <c r="E792" s="396"/>
      <c r="F792" s="396"/>
      <c r="G792" s="396"/>
      <c r="H792" s="227"/>
      <c r="I792" s="227"/>
      <c r="J792" s="227"/>
      <c r="K792" s="227"/>
      <c r="L792" s="227"/>
      <c r="M792" s="230"/>
      <c r="N792" s="231"/>
      <c r="O792" s="157">
        <f>SUMIFS('Unit Detail'!$H$8:$H$400,'Unit Detail'!$D$8:$D$400,'Building Detail'!$B792,'Unit Detail'!$Z$8:$Z$400,1)</f>
        <v>0</v>
      </c>
      <c r="P792" s="125">
        <f>SUMIFS('Unit Detail'!$H$8:$H$400,'Unit Detail'!$D$8:$D$400,'Building Detail'!$B792,'Unit Detail'!$Z$8:$Z$400,3)</f>
        <v>0</v>
      </c>
      <c r="Q792" s="180">
        <f>SUMIFS('Unit Detail'!$H$8:$H$400,'Unit Detail'!$D$8:$D$400,'Building Detail'!$B792,'Unit Detail'!$Z$8:$Z$400,2)</f>
        <v>0</v>
      </c>
      <c r="R792" s="185">
        <f>SUMIF('Unit Detail'!$D$8:$D$400,$B792,'Unit Detail'!$H$8:$H$400)</f>
        <v>0</v>
      </c>
      <c r="S792" s="184">
        <f t="shared" si="68"/>
        <v>0</v>
      </c>
      <c r="T792" s="159" t="str">
        <f t="shared" si="72"/>
        <v/>
      </c>
      <c r="U792" s="162">
        <f>COUNTIFS('Unit Detail'!$Z$8:$Z$400,"1",'Unit Detail'!$D$8:$D$400,'Building Detail'!$B792)</f>
        <v>0</v>
      </c>
      <c r="V792" s="163">
        <f>COUNTIFS('Unit Detail'!$Z$8:$Z$400,"3",'Unit Detail'!$D$8:$D$400,'Building Detail'!$B792)</f>
        <v>0</v>
      </c>
      <c r="W792" s="163">
        <f>COUNTIFS('Unit Detail'!$Z$8:$Z$400,"2",'Unit Detail'!$D$8:$D$400,'Building Detail'!$B792)</f>
        <v>0</v>
      </c>
      <c r="X792" s="176">
        <f t="shared" si="69"/>
        <v>0</v>
      </c>
      <c r="Y792" s="159" t="str">
        <f t="shared" si="71"/>
        <v/>
      </c>
      <c r="Z792" s="338" t="str">
        <f t="shared" si="70"/>
        <v/>
      </c>
      <c r="AB792"/>
      <c r="AC792" s="14"/>
    </row>
    <row r="793" spans="2:29" x14ac:dyDescent="0.25">
      <c r="B793" s="334"/>
      <c r="C793" s="396"/>
      <c r="D793" s="396"/>
      <c r="E793" s="396"/>
      <c r="F793" s="396"/>
      <c r="G793" s="396"/>
      <c r="H793" s="227"/>
      <c r="I793" s="227"/>
      <c r="J793" s="227"/>
      <c r="K793" s="227"/>
      <c r="L793" s="227"/>
      <c r="M793" s="230"/>
      <c r="N793" s="231"/>
      <c r="O793" s="157">
        <f>SUMIFS('Unit Detail'!$H$8:$H$400,'Unit Detail'!$D$8:$D$400,'Building Detail'!$B793,'Unit Detail'!$Z$8:$Z$400,1)</f>
        <v>0</v>
      </c>
      <c r="P793" s="125">
        <f>SUMIFS('Unit Detail'!$H$8:$H$400,'Unit Detail'!$D$8:$D$400,'Building Detail'!$B793,'Unit Detail'!$Z$8:$Z$400,3)</f>
        <v>0</v>
      </c>
      <c r="Q793" s="180">
        <f>SUMIFS('Unit Detail'!$H$8:$H$400,'Unit Detail'!$D$8:$D$400,'Building Detail'!$B793,'Unit Detail'!$Z$8:$Z$400,2)</f>
        <v>0</v>
      </c>
      <c r="R793" s="185">
        <f>SUMIF('Unit Detail'!$D$8:$D$400,$B793,'Unit Detail'!$H$8:$H$400)</f>
        <v>0</v>
      </c>
      <c r="S793" s="184">
        <f t="shared" si="68"/>
        <v>0</v>
      </c>
      <c r="T793" s="159" t="str">
        <f t="shared" si="72"/>
        <v/>
      </c>
      <c r="U793" s="162">
        <f>COUNTIFS('Unit Detail'!$Z$8:$Z$400,"1",'Unit Detail'!$D$8:$D$400,'Building Detail'!$B793)</f>
        <v>0</v>
      </c>
      <c r="V793" s="163">
        <f>COUNTIFS('Unit Detail'!$Z$8:$Z$400,"3",'Unit Detail'!$D$8:$D$400,'Building Detail'!$B793)</f>
        <v>0</v>
      </c>
      <c r="W793" s="163">
        <f>COUNTIFS('Unit Detail'!$Z$8:$Z$400,"2",'Unit Detail'!$D$8:$D$400,'Building Detail'!$B793)</f>
        <v>0</v>
      </c>
      <c r="X793" s="176">
        <f t="shared" si="69"/>
        <v>0</v>
      </c>
      <c r="Y793" s="159" t="str">
        <f t="shared" si="71"/>
        <v/>
      </c>
      <c r="Z793" s="338" t="str">
        <f t="shared" si="70"/>
        <v/>
      </c>
      <c r="AB793"/>
      <c r="AC793" s="14"/>
    </row>
    <row r="794" spans="2:29" x14ac:dyDescent="0.25">
      <c r="B794" s="334"/>
      <c r="C794" s="396"/>
      <c r="D794" s="396"/>
      <c r="E794" s="396"/>
      <c r="F794" s="396"/>
      <c r="G794" s="396"/>
      <c r="H794" s="227"/>
      <c r="I794" s="227"/>
      <c r="J794" s="227"/>
      <c r="K794" s="227"/>
      <c r="L794" s="227"/>
      <c r="M794" s="230"/>
      <c r="N794" s="231"/>
      <c r="O794" s="157">
        <f>SUMIFS('Unit Detail'!$H$8:$H$400,'Unit Detail'!$D$8:$D$400,'Building Detail'!$B794,'Unit Detail'!$Z$8:$Z$400,1)</f>
        <v>0</v>
      </c>
      <c r="P794" s="125">
        <f>SUMIFS('Unit Detail'!$H$8:$H$400,'Unit Detail'!$D$8:$D$400,'Building Detail'!$B794,'Unit Detail'!$Z$8:$Z$400,3)</f>
        <v>0</v>
      </c>
      <c r="Q794" s="180">
        <f>SUMIFS('Unit Detail'!$H$8:$H$400,'Unit Detail'!$D$8:$D$400,'Building Detail'!$B794,'Unit Detail'!$Z$8:$Z$400,2)</f>
        <v>0</v>
      </c>
      <c r="R794" s="185">
        <f>SUMIF('Unit Detail'!$D$8:$D$400,$B794,'Unit Detail'!$H$8:$H$400)</f>
        <v>0</v>
      </c>
      <c r="S794" s="184">
        <f t="shared" si="68"/>
        <v>0</v>
      </c>
      <c r="T794" s="159" t="str">
        <f t="shared" si="72"/>
        <v/>
      </c>
      <c r="U794" s="162">
        <f>COUNTIFS('Unit Detail'!$Z$8:$Z$400,"1",'Unit Detail'!$D$8:$D$400,'Building Detail'!$B794)</f>
        <v>0</v>
      </c>
      <c r="V794" s="163">
        <f>COUNTIFS('Unit Detail'!$Z$8:$Z$400,"3",'Unit Detail'!$D$8:$D$400,'Building Detail'!$B794)</f>
        <v>0</v>
      </c>
      <c r="W794" s="163">
        <f>COUNTIFS('Unit Detail'!$Z$8:$Z$400,"2",'Unit Detail'!$D$8:$D$400,'Building Detail'!$B794)</f>
        <v>0</v>
      </c>
      <c r="X794" s="176">
        <f t="shared" si="69"/>
        <v>0</v>
      </c>
      <c r="Y794" s="159" t="str">
        <f t="shared" si="71"/>
        <v/>
      </c>
      <c r="Z794" s="338" t="str">
        <f t="shared" si="70"/>
        <v/>
      </c>
      <c r="AB794"/>
      <c r="AC794" s="14"/>
    </row>
    <row r="795" spans="2:29" x14ac:dyDescent="0.25">
      <c r="B795" s="334"/>
      <c r="C795" s="396"/>
      <c r="D795" s="396"/>
      <c r="E795" s="396"/>
      <c r="F795" s="396"/>
      <c r="G795" s="396"/>
      <c r="H795" s="227"/>
      <c r="I795" s="227"/>
      <c r="J795" s="227"/>
      <c r="K795" s="227"/>
      <c r="L795" s="227"/>
      <c r="M795" s="230"/>
      <c r="N795" s="231"/>
      <c r="O795" s="157">
        <f>SUMIFS('Unit Detail'!$H$8:$H$400,'Unit Detail'!$D$8:$D$400,'Building Detail'!$B795,'Unit Detail'!$Z$8:$Z$400,1)</f>
        <v>0</v>
      </c>
      <c r="P795" s="125">
        <f>SUMIFS('Unit Detail'!$H$8:$H$400,'Unit Detail'!$D$8:$D$400,'Building Detail'!$B795,'Unit Detail'!$Z$8:$Z$400,3)</f>
        <v>0</v>
      </c>
      <c r="Q795" s="180">
        <f>SUMIFS('Unit Detail'!$H$8:$H$400,'Unit Detail'!$D$8:$D$400,'Building Detail'!$B795,'Unit Detail'!$Z$8:$Z$400,2)</f>
        <v>0</v>
      </c>
      <c r="R795" s="185">
        <f>SUMIF('Unit Detail'!$D$8:$D$400,$B795,'Unit Detail'!$H$8:$H$400)</f>
        <v>0</v>
      </c>
      <c r="S795" s="184">
        <f t="shared" si="68"/>
        <v>0</v>
      </c>
      <c r="T795" s="159" t="str">
        <f t="shared" si="72"/>
        <v/>
      </c>
      <c r="U795" s="162">
        <f>COUNTIFS('Unit Detail'!$Z$8:$Z$400,"1",'Unit Detail'!$D$8:$D$400,'Building Detail'!$B795)</f>
        <v>0</v>
      </c>
      <c r="V795" s="163">
        <f>COUNTIFS('Unit Detail'!$Z$8:$Z$400,"3",'Unit Detail'!$D$8:$D$400,'Building Detail'!$B795)</f>
        <v>0</v>
      </c>
      <c r="W795" s="163">
        <f>COUNTIFS('Unit Detail'!$Z$8:$Z$400,"2",'Unit Detail'!$D$8:$D$400,'Building Detail'!$B795)</f>
        <v>0</v>
      </c>
      <c r="X795" s="176">
        <f t="shared" si="69"/>
        <v>0</v>
      </c>
      <c r="Y795" s="159" t="str">
        <f t="shared" si="71"/>
        <v/>
      </c>
      <c r="Z795" s="338" t="str">
        <f t="shared" si="70"/>
        <v/>
      </c>
      <c r="AB795"/>
      <c r="AC795" s="14"/>
    </row>
    <row r="796" spans="2:29" x14ac:dyDescent="0.25">
      <c r="B796" s="334"/>
      <c r="C796" s="396"/>
      <c r="D796" s="396"/>
      <c r="E796" s="396"/>
      <c r="F796" s="396"/>
      <c r="G796" s="396"/>
      <c r="H796" s="227"/>
      <c r="I796" s="227"/>
      <c r="J796" s="227"/>
      <c r="K796" s="227"/>
      <c r="L796" s="227"/>
      <c r="M796" s="230"/>
      <c r="N796" s="231"/>
      <c r="O796" s="157">
        <f>SUMIFS('Unit Detail'!$H$8:$H$400,'Unit Detail'!$D$8:$D$400,'Building Detail'!$B796,'Unit Detail'!$Z$8:$Z$400,1)</f>
        <v>0</v>
      </c>
      <c r="P796" s="125">
        <f>SUMIFS('Unit Detail'!$H$8:$H$400,'Unit Detail'!$D$8:$D$400,'Building Detail'!$B796,'Unit Detail'!$Z$8:$Z$400,3)</f>
        <v>0</v>
      </c>
      <c r="Q796" s="180">
        <f>SUMIFS('Unit Detail'!$H$8:$H$400,'Unit Detail'!$D$8:$D$400,'Building Detail'!$B796,'Unit Detail'!$Z$8:$Z$400,2)</f>
        <v>0</v>
      </c>
      <c r="R796" s="185">
        <f>SUMIF('Unit Detail'!$D$8:$D$400,$B796,'Unit Detail'!$H$8:$H$400)</f>
        <v>0</v>
      </c>
      <c r="S796" s="184">
        <f t="shared" si="68"/>
        <v>0</v>
      </c>
      <c r="T796" s="159" t="str">
        <f t="shared" si="72"/>
        <v/>
      </c>
      <c r="U796" s="162">
        <f>COUNTIFS('Unit Detail'!$Z$8:$Z$400,"1",'Unit Detail'!$D$8:$D$400,'Building Detail'!$B796)</f>
        <v>0</v>
      </c>
      <c r="V796" s="163">
        <f>COUNTIFS('Unit Detail'!$Z$8:$Z$400,"3",'Unit Detail'!$D$8:$D$400,'Building Detail'!$B796)</f>
        <v>0</v>
      </c>
      <c r="W796" s="163">
        <f>COUNTIFS('Unit Detail'!$Z$8:$Z$400,"2",'Unit Detail'!$D$8:$D$400,'Building Detail'!$B796)</f>
        <v>0</v>
      </c>
      <c r="X796" s="176">
        <f t="shared" si="69"/>
        <v>0</v>
      </c>
      <c r="Y796" s="159" t="str">
        <f t="shared" si="71"/>
        <v/>
      </c>
      <c r="Z796" s="338" t="str">
        <f t="shared" si="70"/>
        <v/>
      </c>
      <c r="AB796"/>
      <c r="AC796" s="14"/>
    </row>
    <row r="797" spans="2:29" x14ac:dyDescent="0.25">
      <c r="B797" s="334"/>
      <c r="C797" s="396"/>
      <c r="D797" s="396"/>
      <c r="E797" s="396"/>
      <c r="F797" s="396"/>
      <c r="G797" s="396"/>
      <c r="H797" s="227"/>
      <c r="I797" s="227"/>
      <c r="J797" s="227"/>
      <c r="K797" s="227"/>
      <c r="L797" s="227"/>
      <c r="M797" s="230"/>
      <c r="N797" s="231"/>
      <c r="O797" s="157">
        <f>SUMIFS('Unit Detail'!$H$8:$H$400,'Unit Detail'!$D$8:$D$400,'Building Detail'!$B797,'Unit Detail'!$Z$8:$Z$400,1)</f>
        <v>0</v>
      </c>
      <c r="P797" s="125">
        <f>SUMIFS('Unit Detail'!$H$8:$H$400,'Unit Detail'!$D$8:$D$400,'Building Detail'!$B797,'Unit Detail'!$Z$8:$Z$400,3)</f>
        <v>0</v>
      </c>
      <c r="Q797" s="180">
        <f>SUMIFS('Unit Detail'!$H$8:$H$400,'Unit Detail'!$D$8:$D$400,'Building Detail'!$B797,'Unit Detail'!$Z$8:$Z$400,2)</f>
        <v>0</v>
      </c>
      <c r="R797" s="185">
        <f>SUMIF('Unit Detail'!$D$8:$D$400,$B797,'Unit Detail'!$H$8:$H$400)</f>
        <v>0</v>
      </c>
      <c r="S797" s="184">
        <f t="shared" si="68"/>
        <v>0</v>
      </c>
      <c r="T797" s="159" t="str">
        <f t="shared" si="72"/>
        <v/>
      </c>
      <c r="U797" s="162">
        <f>COUNTIFS('Unit Detail'!$Z$8:$Z$400,"1",'Unit Detail'!$D$8:$D$400,'Building Detail'!$B797)</f>
        <v>0</v>
      </c>
      <c r="V797" s="163">
        <f>COUNTIFS('Unit Detail'!$Z$8:$Z$400,"3",'Unit Detail'!$D$8:$D$400,'Building Detail'!$B797)</f>
        <v>0</v>
      </c>
      <c r="W797" s="163">
        <f>COUNTIFS('Unit Detail'!$Z$8:$Z$400,"2",'Unit Detail'!$D$8:$D$400,'Building Detail'!$B797)</f>
        <v>0</v>
      </c>
      <c r="X797" s="176">
        <f t="shared" si="69"/>
        <v>0</v>
      </c>
      <c r="Y797" s="159" t="str">
        <f t="shared" si="71"/>
        <v/>
      </c>
      <c r="Z797" s="338" t="str">
        <f t="shared" si="70"/>
        <v/>
      </c>
      <c r="AB797"/>
      <c r="AC797" s="14"/>
    </row>
    <row r="798" spans="2:29" x14ac:dyDescent="0.25">
      <c r="B798" s="334"/>
      <c r="C798" s="396"/>
      <c r="D798" s="396"/>
      <c r="E798" s="396"/>
      <c r="F798" s="396"/>
      <c r="G798" s="396"/>
      <c r="H798" s="227"/>
      <c r="I798" s="227"/>
      <c r="J798" s="227"/>
      <c r="K798" s="227"/>
      <c r="L798" s="227"/>
      <c r="M798" s="230"/>
      <c r="N798" s="231"/>
      <c r="O798" s="157">
        <f>SUMIFS('Unit Detail'!$H$8:$H$400,'Unit Detail'!$D$8:$D$400,'Building Detail'!$B798,'Unit Detail'!$Z$8:$Z$400,1)</f>
        <v>0</v>
      </c>
      <c r="P798" s="125">
        <f>SUMIFS('Unit Detail'!$H$8:$H$400,'Unit Detail'!$D$8:$D$400,'Building Detail'!$B798,'Unit Detail'!$Z$8:$Z$400,3)</f>
        <v>0</v>
      </c>
      <c r="Q798" s="180">
        <f>SUMIFS('Unit Detail'!$H$8:$H$400,'Unit Detail'!$D$8:$D$400,'Building Detail'!$B798,'Unit Detail'!$Z$8:$Z$400,2)</f>
        <v>0</v>
      </c>
      <c r="R798" s="185">
        <f>SUMIF('Unit Detail'!$D$8:$D$400,$B798,'Unit Detail'!$H$8:$H$400)</f>
        <v>0</v>
      </c>
      <c r="S798" s="184">
        <f t="shared" si="68"/>
        <v>0</v>
      </c>
      <c r="T798" s="159" t="str">
        <f t="shared" si="72"/>
        <v/>
      </c>
      <c r="U798" s="162">
        <f>COUNTIFS('Unit Detail'!$Z$8:$Z$400,"1",'Unit Detail'!$D$8:$D$400,'Building Detail'!$B798)</f>
        <v>0</v>
      </c>
      <c r="V798" s="163">
        <f>COUNTIFS('Unit Detail'!$Z$8:$Z$400,"3",'Unit Detail'!$D$8:$D$400,'Building Detail'!$B798)</f>
        <v>0</v>
      </c>
      <c r="W798" s="163">
        <f>COUNTIFS('Unit Detail'!$Z$8:$Z$400,"2",'Unit Detail'!$D$8:$D$400,'Building Detail'!$B798)</f>
        <v>0</v>
      </c>
      <c r="X798" s="176">
        <f t="shared" si="69"/>
        <v>0</v>
      </c>
      <c r="Y798" s="159" t="str">
        <f t="shared" si="71"/>
        <v/>
      </c>
      <c r="Z798" s="338" t="str">
        <f t="shared" si="70"/>
        <v/>
      </c>
      <c r="AB798"/>
      <c r="AC798" s="14"/>
    </row>
    <row r="799" spans="2:29" x14ac:dyDescent="0.25">
      <c r="B799" s="334"/>
      <c r="C799" s="396"/>
      <c r="D799" s="396"/>
      <c r="E799" s="396"/>
      <c r="F799" s="396"/>
      <c r="G799" s="396"/>
      <c r="H799" s="227"/>
      <c r="I799" s="227"/>
      <c r="J799" s="227"/>
      <c r="K799" s="227"/>
      <c r="L799" s="227"/>
      <c r="M799" s="230"/>
      <c r="N799" s="231"/>
      <c r="O799" s="157">
        <f>SUMIFS('Unit Detail'!$H$8:$H$400,'Unit Detail'!$D$8:$D$400,'Building Detail'!$B799,'Unit Detail'!$Z$8:$Z$400,1)</f>
        <v>0</v>
      </c>
      <c r="P799" s="125">
        <f>SUMIFS('Unit Detail'!$H$8:$H$400,'Unit Detail'!$D$8:$D$400,'Building Detail'!$B799,'Unit Detail'!$Z$8:$Z$400,3)</f>
        <v>0</v>
      </c>
      <c r="Q799" s="180">
        <f>SUMIFS('Unit Detail'!$H$8:$H$400,'Unit Detail'!$D$8:$D$400,'Building Detail'!$B799,'Unit Detail'!$Z$8:$Z$400,2)</f>
        <v>0</v>
      </c>
      <c r="R799" s="185">
        <f>SUMIF('Unit Detail'!$D$8:$D$400,$B799,'Unit Detail'!$H$8:$H$400)</f>
        <v>0</v>
      </c>
      <c r="S799" s="184">
        <f t="shared" si="68"/>
        <v>0</v>
      </c>
      <c r="T799" s="159" t="str">
        <f t="shared" si="72"/>
        <v/>
      </c>
      <c r="U799" s="162">
        <f>COUNTIFS('Unit Detail'!$Z$8:$Z$400,"1",'Unit Detail'!$D$8:$D$400,'Building Detail'!$B799)</f>
        <v>0</v>
      </c>
      <c r="V799" s="163">
        <f>COUNTIFS('Unit Detail'!$Z$8:$Z$400,"3",'Unit Detail'!$D$8:$D$400,'Building Detail'!$B799)</f>
        <v>0</v>
      </c>
      <c r="W799" s="163">
        <f>COUNTIFS('Unit Detail'!$Z$8:$Z$400,"2",'Unit Detail'!$D$8:$D$400,'Building Detail'!$B799)</f>
        <v>0</v>
      </c>
      <c r="X799" s="176">
        <f t="shared" si="69"/>
        <v>0</v>
      </c>
      <c r="Y799" s="159" t="str">
        <f t="shared" si="71"/>
        <v/>
      </c>
      <c r="Z799" s="338" t="str">
        <f t="shared" si="70"/>
        <v/>
      </c>
      <c r="AB799"/>
      <c r="AC799" s="14"/>
    </row>
    <row r="800" spans="2:29" x14ac:dyDescent="0.25">
      <c r="B800" s="334"/>
      <c r="C800" s="396"/>
      <c r="D800" s="396"/>
      <c r="E800" s="396"/>
      <c r="F800" s="396"/>
      <c r="G800" s="396"/>
      <c r="H800" s="227"/>
      <c r="I800" s="227"/>
      <c r="J800" s="227"/>
      <c r="K800" s="227"/>
      <c r="L800" s="227"/>
      <c r="M800" s="230"/>
      <c r="N800" s="231"/>
      <c r="O800" s="157">
        <f>SUMIFS('Unit Detail'!$H$8:$H$400,'Unit Detail'!$D$8:$D$400,'Building Detail'!$B800,'Unit Detail'!$Z$8:$Z$400,1)</f>
        <v>0</v>
      </c>
      <c r="P800" s="125">
        <f>SUMIFS('Unit Detail'!$H$8:$H$400,'Unit Detail'!$D$8:$D$400,'Building Detail'!$B800,'Unit Detail'!$Z$8:$Z$400,3)</f>
        <v>0</v>
      </c>
      <c r="Q800" s="180">
        <f>SUMIFS('Unit Detail'!$H$8:$H$400,'Unit Detail'!$D$8:$D$400,'Building Detail'!$B800,'Unit Detail'!$Z$8:$Z$400,2)</f>
        <v>0</v>
      </c>
      <c r="R800" s="185">
        <f>SUMIF('Unit Detail'!$D$8:$D$400,$B800,'Unit Detail'!$H$8:$H$400)</f>
        <v>0</v>
      </c>
      <c r="S800" s="184">
        <f t="shared" si="68"/>
        <v>0</v>
      </c>
      <c r="T800" s="159" t="str">
        <f t="shared" si="72"/>
        <v/>
      </c>
      <c r="U800" s="162">
        <f>COUNTIFS('Unit Detail'!$Z$8:$Z$400,"1",'Unit Detail'!$D$8:$D$400,'Building Detail'!$B800)</f>
        <v>0</v>
      </c>
      <c r="V800" s="163">
        <f>COUNTIFS('Unit Detail'!$Z$8:$Z$400,"3",'Unit Detail'!$D$8:$D$400,'Building Detail'!$B800)</f>
        <v>0</v>
      </c>
      <c r="W800" s="163">
        <f>COUNTIFS('Unit Detail'!$Z$8:$Z$400,"2",'Unit Detail'!$D$8:$D$400,'Building Detail'!$B800)</f>
        <v>0</v>
      </c>
      <c r="X800" s="176">
        <f t="shared" si="69"/>
        <v>0</v>
      </c>
      <c r="Y800" s="159" t="str">
        <f t="shared" si="71"/>
        <v/>
      </c>
      <c r="Z800" s="338" t="str">
        <f t="shared" si="70"/>
        <v/>
      </c>
      <c r="AB800"/>
      <c r="AC800" s="14"/>
    </row>
    <row r="801" spans="2:29" x14ac:dyDescent="0.25">
      <c r="B801" s="334"/>
      <c r="C801" s="396"/>
      <c r="D801" s="396"/>
      <c r="E801" s="396"/>
      <c r="F801" s="396"/>
      <c r="G801" s="396"/>
      <c r="H801" s="227"/>
      <c r="I801" s="227"/>
      <c r="J801" s="227"/>
      <c r="K801" s="227"/>
      <c r="L801" s="227"/>
      <c r="M801" s="230"/>
      <c r="N801" s="231"/>
      <c r="O801" s="157">
        <f>SUMIFS('Unit Detail'!$H$8:$H$400,'Unit Detail'!$D$8:$D$400,'Building Detail'!$B801,'Unit Detail'!$Z$8:$Z$400,1)</f>
        <v>0</v>
      </c>
      <c r="P801" s="125">
        <f>SUMIFS('Unit Detail'!$H$8:$H$400,'Unit Detail'!$D$8:$D$400,'Building Detail'!$B801,'Unit Detail'!$Z$8:$Z$400,3)</f>
        <v>0</v>
      </c>
      <c r="Q801" s="180">
        <f>SUMIFS('Unit Detail'!$H$8:$H$400,'Unit Detail'!$D$8:$D$400,'Building Detail'!$B801,'Unit Detail'!$Z$8:$Z$400,2)</f>
        <v>0</v>
      </c>
      <c r="R801" s="185">
        <f>SUMIF('Unit Detail'!$D$8:$D$400,$B801,'Unit Detail'!$H$8:$H$400)</f>
        <v>0</v>
      </c>
      <c r="S801" s="184">
        <f t="shared" si="68"/>
        <v>0</v>
      </c>
      <c r="T801" s="159" t="str">
        <f t="shared" si="72"/>
        <v/>
      </c>
      <c r="U801" s="162">
        <f>COUNTIFS('Unit Detail'!$Z$8:$Z$400,"1",'Unit Detail'!$D$8:$D$400,'Building Detail'!$B801)</f>
        <v>0</v>
      </c>
      <c r="V801" s="163">
        <f>COUNTIFS('Unit Detail'!$Z$8:$Z$400,"3",'Unit Detail'!$D$8:$D$400,'Building Detail'!$B801)</f>
        <v>0</v>
      </c>
      <c r="W801" s="163">
        <f>COUNTIFS('Unit Detail'!$Z$8:$Z$400,"2",'Unit Detail'!$D$8:$D$400,'Building Detail'!$B801)</f>
        <v>0</v>
      </c>
      <c r="X801" s="176">
        <f t="shared" si="69"/>
        <v>0</v>
      </c>
      <c r="Y801" s="159" t="str">
        <f t="shared" si="71"/>
        <v/>
      </c>
      <c r="Z801" s="338" t="str">
        <f t="shared" si="70"/>
        <v/>
      </c>
      <c r="AB801"/>
      <c r="AC801" s="14"/>
    </row>
    <row r="802" spans="2:29" x14ac:dyDescent="0.25">
      <c r="B802" s="334"/>
      <c r="C802" s="396"/>
      <c r="D802" s="396"/>
      <c r="E802" s="396"/>
      <c r="F802" s="396"/>
      <c r="G802" s="396"/>
      <c r="H802" s="227"/>
      <c r="I802" s="227"/>
      <c r="J802" s="227"/>
      <c r="K802" s="227"/>
      <c r="L802" s="227"/>
      <c r="M802" s="230"/>
      <c r="N802" s="231"/>
      <c r="O802" s="157">
        <f>SUMIFS('Unit Detail'!$H$8:$H$400,'Unit Detail'!$D$8:$D$400,'Building Detail'!$B802,'Unit Detail'!$Z$8:$Z$400,1)</f>
        <v>0</v>
      </c>
      <c r="P802" s="125">
        <f>SUMIFS('Unit Detail'!$H$8:$H$400,'Unit Detail'!$D$8:$D$400,'Building Detail'!$B802,'Unit Detail'!$Z$8:$Z$400,3)</f>
        <v>0</v>
      </c>
      <c r="Q802" s="180">
        <f>SUMIFS('Unit Detail'!$H$8:$H$400,'Unit Detail'!$D$8:$D$400,'Building Detail'!$B802,'Unit Detail'!$Z$8:$Z$400,2)</f>
        <v>0</v>
      </c>
      <c r="R802" s="185">
        <f>SUMIF('Unit Detail'!$D$8:$D$400,$B802,'Unit Detail'!$H$8:$H$400)</f>
        <v>0</v>
      </c>
      <c r="S802" s="184">
        <f t="shared" si="68"/>
        <v>0</v>
      </c>
      <c r="T802" s="159" t="str">
        <f t="shared" si="72"/>
        <v/>
      </c>
      <c r="U802" s="162">
        <f>COUNTIFS('Unit Detail'!$Z$8:$Z$400,"1",'Unit Detail'!$D$8:$D$400,'Building Detail'!$B802)</f>
        <v>0</v>
      </c>
      <c r="V802" s="163">
        <f>COUNTIFS('Unit Detail'!$Z$8:$Z$400,"3",'Unit Detail'!$D$8:$D$400,'Building Detail'!$B802)</f>
        <v>0</v>
      </c>
      <c r="W802" s="163">
        <f>COUNTIFS('Unit Detail'!$Z$8:$Z$400,"2",'Unit Detail'!$D$8:$D$400,'Building Detail'!$B802)</f>
        <v>0</v>
      </c>
      <c r="X802" s="176">
        <f t="shared" si="69"/>
        <v>0</v>
      </c>
      <c r="Y802" s="159" t="str">
        <f t="shared" si="71"/>
        <v/>
      </c>
      <c r="Z802" s="338" t="str">
        <f t="shared" si="70"/>
        <v/>
      </c>
      <c r="AB802"/>
      <c r="AC802" s="14"/>
    </row>
    <row r="803" spans="2:29" x14ac:dyDescent="0.25">
      <c r="B803" s="334"/>
      <c r="C803" s="396"/>
      <c r="D803" s="396"/>
      <c r="E803" s="396"/>
      <c r="F803" s="396"/>
      <c r="G803" s="396"/>
      <c r="H803" s="227"/>
      <c r="I803" s="227"/>
      <c r="J803" s="227"/>
      <c r="K803" s="227"/>
      <c r="L803" s="227"/>
      <c r="M803" s="230"/>
      <c r="N803" s="231"/>
      <c r="O803" s="157">
        <f>SUMIFS('Unit Detail'!$H$8:$H$400,'Unit Detail'!$D$8:$D$400,'Building Detail'!$B803,'Unit Detail'!$Z$8:$Z$400,1)</f>
        <v>0</v>
      </c>
      <c r="P803" s="125">
        <f>SUMIFS('Unit Detail'!$H$8:$H$400,'Unit Detail'!$D$8:$D$400,'Building Detail'!$B803,'Unit Detail'!$Z$8:$Z$400,3)</f>
        <v>0</v>
      </c>
      <c r="Q803" s="180">
        <f>SUMIFS('Unit Detail'!$H$8:$H$400,'Unit Detail'!$D$8:$D$400,'Building Detail'!$B803,'Unit Detail'!$Z$8:$Z$400,2)</f>
        <v>0</v>
      </c>
      <c r="R803" s="185">
        <f>SUMIF('Unit Detail'!$D$8:$D$400,$B803,'Unit Detail'!$H$8:$H$400)</f>
        <v>0</v>
      </c>
      <c r="S803" s="184">
        <f t="shared" si="68"/>
        <v>0</v>
      </c>
      <c r="T803" s="159" t="str">
        <f t="shared" si="72"/>
        <v/>
      </c>
      <c r="U803" s="162">
        <f>COUNTIFS('Unit Detail'!$Z$8:$Z$400,"1",'Unit Detail'!$D$8:$D$400,'Building Detail'!$B803)</f>
        <v>0</v>
      </c>
      <c r="V803" s="163">
        <f>COUNTIFS('Unit Detail'!$Z$8:$Z$400,"3",'Unit Detail'!$D$8:$D$400,'Building Detail'!$B803)</f>
        <v>0</v>
      </c>
      <c r="W803" s="163">
        <f>COUNTIFS('Unit Detail'!$Z$8:$Z$400,"2",'Unit Detail'!$D$8:$D$400,'Building Detail'!$B803)</f>
        <v>0</v>
      </c>
      <c r="X803" s="176">
        <f t="shared" si="69"/>
        <v>0</v>
      </c>
      <c r="Y803" s="159" t="str">
        <f t="shared" si="71"/>
        <v/>
      </c>
      <c r="Z803" s="338" t="str">
        <f t="shared" si="70"/>
        <v/>
      </c>
      <c r="AB803"/>
      <c r="AC803" s="14"/>
    </row>
    <row r="804" spans="2:29" x14ac:dyDescent="0.25">
      <c r="B804" s="334"/>
      <c r="C804" s="396"/>
      <c r="D804" s="396"/>
      <c r="E804" s="396"/>
      <c r="F804" s="396"/>
      <c r="G804" s="396"/>
      <c r="H804" s="227"/>
      <c r="I804" s="227"/>
      <c r="J804" s="227"/>
      <c r="K804" s="227"/>
      <c r="L804" s="227"/>
      <c r="M804" s="230"/>
      <c r="N804" s="231"/>
      <c r="O804" s="157">
        <f>SUMIFS('Unit Detail'!$H$8:$H$400,'Unit Detail'!$D$8:$D$400,'Building Detail'!$B804,'Unit Detail'!$Z$8:$Z$400,1)</f>
        <v>0</v>
      </c>
      <c r="P804" s="125">
        <f>SUMIFS('Unit Detail'!$H$8:$H$400,'Unit Detail'!$D$8:$D$400,'Building Detail'!$B804,'Unit Detail'!$Z$8:$Z$400,3)</f>
        <v>0</v>
      </c>
      <c r="Q804" s="180">
        <f>SUMIFS('Unit Detail'!$H$8:$H$400,'Unit Detail'!$D$8:$D$400,'Building Detail'!$B804,'Unit Detail'!$Z$8:$Z$400,2)</f>
        <v>0</v>
      </c>
      <c r="R804" s="185">
        <f>SUMIF('Unit Detail'!$D$8:$D$400,$B804,'Unit Detail'!$H$8:$H$400)</f>
        <v>0</v>
      </c>
      <c r="S804" s="184">
        <f t="shared" si="68"/>
        <v>0</v>
      </c>
      <c r="T804" s="159" t="str">
        <f t="shared" si="72"/>
        <v/>
      </c>
      <c r="U804" s="162">
        <f>COUNTIFS('Unit Detail'!$Z$8:$Z$400,"1",'Unit Detail'!$D$8:$D$400,'Building Detail'!$B804)</f>
        <v>0</v>
      </c>
      <c r="V804" s="163">
        <f>COUNTIFS('Unit Detail'!$Z$8:$Z$400,"3",'Unit Detail'!$D$8:$D$400,'Building Detail'!$B804)</f>
        <v>0</v>
      </c>
      <c r="W804" s="163">
        <f>COUNTIFS('Unit Detail'!$Z$8:$Z$400,"2",'Unit Detail'!$D$8:$D$400,'Building Detail'!$B804)</f>
        <v>0</v>
      </c>
      <c r="X804" s="176">
        <f t="shared" si="69"/>
        <v>0</v>
      </c>
      <c r="Y804" s="159" t="str">
        <f t="shared" si="71"/>
        <v/>
      </c>
      <c r="Z804" s="338" t="str">
        <f t="shared" si="70"/>
        <v/>
      </c>
      <c r="AB804"/>
      <c r="AC804" s="14"/>
    </row>
    <row r="805" spans="2:29" x14ac:dyDescent="0.25">
      <c r="B805" s="334"/>
      <c r="C805" s="396"/>
      <c r="D805" s="396"/>
      <c r="E805" s="396"/>
      <c r="F805" s="396"/>
      <c r="G805" s="396"/>
      <c r="H805" s="227"/>
      <c r="I805" s="227"/>
      <c r="J805" s="227"/>
      <c r="K805" s="227"/>
      <c r="L805" s="227"/>
      <c r="M805" s="230"/>
      <c r="N805" s="231"/>
      <c r="O805" s="157">
        <f>SUMIFS('Unit Detail'!$H$8:$H$400,'Unit Detail'!$D$8:$D$400,'Building Detail'!$B805,'Unit Detail'!$Z$8:$Z$400,1)</f>
        <v>0</v>
      </c>
      <c r="P805" s="125">
        <f>SUMIFS('Unit Detail'!$H$8:$H$400,'Unit Detail'!$D$8:$D$400,'Building Detail'!$B805,'Unit Detail'!$Z$8:$Z$400,3)</f>
        <v>0</v>
      </c>
      <c r="Q805" s="180">
        <f>SUMIFS('Unit Detail'!$H$8:$H$400,'Unit Detail'!$D$8:$D$400,'Building Detail'!$B805,'Unit Detail'!$Z$8:$Z$400,2)</f>
        <v>0</v>
      </c>
      <c r="R805" s="185">
        <f>SUMIF('Unit Detail'!$D$8:$D$400,$B805,'Unit Detail'!$H$8:$H$400)</f>
        <v>0</v>
      </c>
      <c r="S805" s="184">
        <f t="shared" si="68"/>
        <v>0</v>
      </c>
      <c r="T805" s="159" t="str">
        <f t="shared" si="72"/>
        <v/>
      </c>
      <c r="U805" s="162">
        <f>COUNTIFS('Unit Detail'!$Z$8:$Z$400,"1",'Unit Detail'!$D$8:$D$400,'Building Detail'!$B805)</f>
        <v>0</v>
      </c>
      <c r="V805" s="163">
        <f>COUNTIFS('Unit Detail'!$Z$8:$Z$400,"3",'Unit Detail'!$D$8:$D$400,'Building Detail'!$B805)</f>
        <v>0</v>
      </c>
      <c r="W805" s="163">
        <f>COUNTIFS('Unit Detail'!$Z$8:$Z$400,"2",'Unit Detail'!$D$8:$D$400,'Building Detail'!$B805)</f>
        <v>0</v>
      </c>
      <c r="X805" s="176">
        <f t="shared" si="69"/>
        <v>0</v>
      </c>
      <c r="Y805" s="159" t="str">
        <f t="shared" si="71"/>
        <v/>
      </c>
      <c r="Z805" s="338" t="str">
        <f t="shared" si="70"/>
        <v/>
      </c>
      <c r="AB805"/>
      <c r="AC805" s="14"/>
    </row>
    <row r="806" spans="2:29" x14ac:dyDescent="0.25">
      <c r="B806" s="334"/>
      <c r="C806" s="396"/>
      <c r="D806" s="396"/>
      <c r="E806" s="396"/>
      <c r="F806" s="396"/>
      <c r="G806" s="396"/>
      <c r="H806" s="227"/>
      <c r="I806" s="227"/>
      <c r="J806" s="227"/>
      <c r="K806" s="227"/>
      <c r="L806" s="227"/>
      <c r="M806" s="230"/>
      <c r="N806" s="231"/>
      <c r="O806" s="157">
        <f>SUMIFS('Unit Detail'!$H$8:$H$400,'Unit Detail'!$D$8:$D$400,'Building Detail'!$B806,'Unit Detail'!$Z$8:$Z$400,1)</f>
        <v>0</v>
      </c>
      <c r="P806" s="125">
        <f>SUMIFS('Unit Detail'!$H$8:$H$400,'Unit Detail'!$D$8:$D$400,'Building Detail'!$B806,'Unit Detail'!$Z$8:$Z$400,3)</f>
        <v>0</v>
      </c>
      <c r="Q806" s="180">
        <f>SUMIFS('Unit Detail'!$H$8:$H$400,'Unit Detail'!$D$8:$D$400,'Building Detail'!$B806,'Unit Detail'!$Z$8:$Z$400,2)</f>
        <v>0</v>
      </c>
      <c r="R806" s="185">
        <f>SUMIF('Unit Detail'!$D$8:$D$400,$B806,'Unit Detail'!$H$8:$H$400)</f>
        <v>0</v>
      </c>
      <c r="S806" s="184">
        <f t="shared" si="68"/>
        <v>0</v>
      </c>
      <c r="T806" s="159" t="str">
        <f t="shared" si="72"/>
        <v/>
      </c>
      <c r="U806" s="162">
        <f>COUNTIFS('Unit Detail'!$Z$8:$Z$400,"1",'Unit Detail'!$D$8:$D$400,'Building Detail'!$B806)</f>
        <v>0</v>
      </c>
      <c r="V806" s="163">
        <f>COUNTIFS('Unit Detail'!$Z$8:$Z$400,"3",'Unit Detail'!$D$8:$D$400,'Building Detail'!$B806)</f>
        <v>0</v>
      </c>
      <c r="W806" s="163">
        <f>COUNTIFS('Unit Detail'!$Z$8:$Z$400,"2",'Unit Detail'!$D$8:$D$400,'Building Detail'!$B806)</f>
        <v>0</v>
      </c>
      <c r="X806" s="176">
        <f t="shared" si="69"/>
        <v>0</v>
      </c>
      <c r="Y806" s="159" t="str">
        <f t="shared" si="71"/>
        <v/>
      </c>
      <c r="Z806" s="338" t="str">
        <f t="shared" si="70"/>
        <v/>
      </c>
      <c r="AB806"/>
      <c r="AC806" s="14"/>
    </row>
    <row r="807" spans="2:29" x14ac:dyDescent="0.25">
      <c r="B807" s="334"/>
      <c r="C807" s="396"/>
      <c r="D807" s="396"/>
      <c r="E807" s="396"/>
      <c r="F807" s="396"/>
      <c r="G807" s="396"/>
      <c r="H807" s="227"/>
      <c r="I807" s="227"/>
      <c r="J807" s="227"/>
      <c r="K807" s="227"/>
      <c r="L807" s="227"/>
      <c r="M807" s="230"/>
      <c r="N807" s="231"/>
      <c r="O807" s="157">
        <f>SUMIFS('Unit Detail'!$H$8:$H$400,'Unit Detail'!$D$8:$D$400,'Building Detail'!$B807,'Unit Detail'!$Z$8:$Z$400,1)</f>
        <v>0</v>
      </c>
      <c r="P807" s="125">
        <f>SUMIFS('Unit Detail'!$H$8:$H$400,'Unit Detail'!$D$8:$D$400,'Building Detail'!$B807,'Unit Detail'!$Z$8:$Z$400,3)</f>
        <v>0</v>
      </c>
      <c r="Q807" s="180">
        <f>SUMIFS('Unit Detail'!$H$8:$H$400,'Unit Detail'!$D$8:$D$400,'Building Detail'!$B807,'Unit Detail'!$Z$8:$Z$400,2)</f>
        <v>0</v>
      </c>
      <c r="R807" s="185">
        <f>SUMIF('Unit Detail'!$D$8:$D$400,$B807,'Unit Detail'!$H$8:$H$400)</f>
        <v>0</v>
      </c>
      <c r="S807" s="184">
        <f t="shared" si="68"/>
        <v>0</v>
      </c>
      <c r="T807" s="159" t="str">
        <f t="shared" si="72"/>
        <v/>
      </c>
      <c r="U807" s="162">
        <f>COUNTIFS('Unit Detail'!$Z$8:$Z$400,"1",'Unit Detail'!$D$8:$D$400,'Building Detail'!$B807)</f>
        <v>0</v>
      </c>
      <c r="V807" s="163">
        <f>COUNTIFS('Unit Detail'!$Z$8:$Z$400,"3",'Unit Detail'!$D$8:$D$400,'Building Detail'!$B807)</f>
        <v>0</v>
      </c>
      <c r="W807" s="163">
        <f>COUNTIFS('Unit Detail'!$Z$8:$Z$400,"2",'Unit Detail'!$D$8:$D$400,'Building Detail'!$B807)</f>
        <v>0</v>
      </c>
      <c r="X807" s="176">
        <f t="shared" si="69"/>
        <v>0</v>
      </c>
      <c r="Y807" s="159" t="str">
        <f t="shared" si="71"/>
        <v/>
      </c>
      <c r="Z807" s="338" t="str">
        <f t="shared" si="70"/>
        <v/>
      </c>
      <c r="AB807"/>
      <c r="AC807" s="14"/>
    </row>
    <row r="808" spans="2:29" x14ac:dyDescent="0.25">
      <c r="B808" s="334"/>
      <c r="C808" s="396"/>
      <c r="D808" s="396"/>
      <c r="E808" s="396"/>
      <c r="F808" s="396"/>
      <c r="G808" s="396"/>
      <c r="H808" s="227"/>
      <c r="I808" s="227"/>
      <c r="J808" s="227"/>
      <c r="K808" s="227"/>
      <c r="L808" s="227"/>
      <c r="M808" s="230"/>
      <c r="N808" s="231"/>
      <c r="O808" s="157">
        <f>SUMIFS('Unit Detail'!$H$8:$H$400,'Unit Detail'!$D$8:$D$400,'Building Detail'!$B808,'Unit Detail'!$Z$8:$Z$400,1)</f>
        <v>0</v>
      </c>
      <c r="P808" s="125">
        <f>SUMIFS('Unit Detail'!$H$8:$H$400,'Unit Detail'!$D$8:$D$400,'Building Detail'!$B808,'Unit Detail'!$Z$8:$Z$400,3)</f>
        <v>0</v>
      </c>
      <c r="Q808" s="180">
        <f>SUMIFS('Unit Detail'!$H$8:$H$400,'Unit Detail'!$D$8:$D$400,'Building Detail'!$B808,'Unit Detail'!$Z$8:$Z$400,2)</f>
        <v>0</v>
      </c>
      <c r="R808" s="185">
        <f>SUMIF('Unit Detail'!$D$8:$D$400,$B808,'Unit Detail'!$H$8:$H$400)</f>
        <v>0</v>
      </c>
      <c r="S808" s="184">
        <f t="shared" si="68"/>
        <v>0</v>
      </c>
      <c r="T808" s="159" t="str">
        <f t="shared" si="72"/>
        <v/>
      </c>
      <c r="U808" s="162">
        <f>COUNTIFS('Unit Detail'!$Z$8:$Z$400,"1",'Unit Detail'!$D$8:$D$400,'Building Detail'!$B808)</f>
        <v>0</v>
      </c>
      <c r="V808" s="163">
        <f>COUNTIFS('Unit Detail'!$Z$8:$Z$400,"3",'Unit Detail'!$D$8:$D$400,'Building Detail'!$B808)</f>
        <v>0</v>
      </c>
      <c r="W808" s="163">
        <f>COUNTIFS('Unit Detail'!$Z$8:$Z$400,"2",'Unit Detail'!$D$8:$D$400,'Building Detail'!$B808)</f>
        <v>0</v>
      </c>
      <c r="X808" s="176">
        <f t="shared" si="69"/>
        <v>0</v>
      </c>
      <c r="Y808" s="159" t="str">
        <f t="shared" si="71"/>
        <v/>
      </c>
      <c r="Z808" s="338" t="str">
        <f t="shared" si="70"/>
        <v/>
      </c>
      <c r="AB808"/>
      <c r="AC808" s="14"/>
    </row>
    <row r="809" spans="2:29" x14ac:dyDescent="0.25">
      <c r="B809" s="334"/>
      <c r="C809" s="396"/>
      <c r="D809" s="396"/>
      <c r="E809" s="396"/>
      <c r="F809" s="396"/>
      <c r="G809" s="396"/>
      <c r="H809" s="227"/>
      <c r="I809" s="227"/>
      <c r="J809" s="227"/>
      <c r="K809" s="227"/>
      <c r="L809" s="227"/>
      <c r="M809" s="230"/>
      <c r="N809" s="231"/>
      <c r="O809" s="157">
        <f>SUMIFS('Unit Detail'!$H$8:$H$400,'Unit Detail'!$D$8:$D$400,'Building Detail'!$B809,'Unit Detail'!$Z$8:$Z$400,1)</f>
        <v>0</v>
      </c>
      <c r="P809" s="125">
        <f>SUMIFS('Unit Detail'!$H$8:$H$400,'Unit Detail'!$D$8:$D$400,'Building Detail'!$B809,'Unit Detail'!$Z$8:$Z$400,3)</f>
        <v>0</v>
      </c>
      <c r="Q809" s="180">
        <f>SUMIFS('Unit Detail'!$H$8:$H$400,'Unit Detail'!$D$8:$D$400,'Building Detail'!$B809,'Unit Detail'!$Z$8:$Z$400,2)</f>
        <v>0</v>
      </c>
      <c r="R809" s="185">
        <f>SUMIF('Unit Detail'!$D$8:$D$400,$B809,'Unit Detail'!$H$8:$H$400)</f>
        <v>0</v>
      </c>
      <c r="S809" s="184">
        <f t="shared" si="68"/>
        <v>0</v>
      </c>
      <c r="T809" s="159" t="str">
        <f t="shared" si="72"/>
        <v/>
      </c>
      <c r="U809" s="162">
        <f>COUNTIFS('Unit Detail'!$Z$8:$Z$400,"1",'Unit Detail'!$D$8:$D$400,'Building Detail'!$B809)</f>
        <v>0</v>
      </c>
      <c r="V809" s="163">
        <f>COUNTIFS('Unit Detail'!$Z$8:$Z$400,"3",'Unit Detail'!$D$8:$D$400,'Building Detail'!$B809)</f>
        <v>0</v>
      </c>
      <c r="W809" s="163">
        <f>COUNTIFS('Unit Detail'!$Z$8:$Z$400,"2",'Unit Detail'!$D$8:$D$400,'Building Detail'!$B809)</f>
        <v>0</v>
      </c>
      <c r="X809" s="176">
        <f t="shared" si="69"/>
        <v>0</v>
      </c>
      <c r="Y809" s="159" t="str">
        <f t="shared" si="71"/>
        <v/>
      </c>
      <c r="Z809" s="338" t="str">
        <f t="shared" si="70"/>
        <v/>
      </c>
      <c r="AB809"/>
      <c r="AC809" s="14"/>
    </row>
    <row r="810" spans="2:29" x14ac:dyDescent="0.25">
      <c r="B810" s="334"/>
      <c r="C810" s="396"/>
      <c r="D810" s="396"/>
      <c r="E810" s="396"/>
      <c r="F810" s="396"/>
      <c r="G810" s="396"/>
      <c r="H810" s="227"/>
      <c r="I810" s="227"/>
      <c r="J810" s="227"/>
      <c r="K810" s="227"/>
      <c r="L810" s="227"/>
      <c r="M810" s="230"/>
      <c r="N810" s="231"/>
      <c r="O810" s="157">
        <f>SUMIFS('Unit Detail'!$H$8:$H$400,'Unit Detail'!$D$8:$D$400,'Building Detail'!$B810,'Unit Detail'!$Z$8:$Z$400,1)</f>
        <v>0</v>
      </c>
      <c r="P810" s="125">
        <f>SUMIFS('Unit Detail'!$H$8:$H$400,'Unit Detail'!$D$8:$D$400,'Building Detail'!$B810,'Unit Detail'!$Z$8:$Z$400,3)</f>
        <v>0</v>
      </c>
      <c r="Q810" s="180">
        <f>SUMIFS('Unit Detail'!$H$8:$H$400,'Unit Detail'!$D$8:$D$400,'Building Detail'!$B810,'Unit Detail'!$Z$8:$Z$400,2)</f>
        <v>0</v>
      </c>
      <c r="R810" s="185">
        <f>SUMIF('Unit Detail'!$D$8:$D$400,$B810,'Unit Detail'!$H$8:$H$400)</f>
        <v>0</v>
      </c>
      <c r="S810" s="184">
        <f t="shared" si="68"/>
        <v>0</v>
      </c>
      <c r="T810" s="159" t="str">
        <f t="shared" si="72"/>
        <v/>
      </c>
      <c r="U810" s="162">
        <f>COUNTIFS('Unit Detail'!$Z$8:$Z$400,"1",'Unit Detail'!$D$8:$D$400,'Building Detail'!$B810)</f>
        <v>0</v>
      </c>
      <c r="V810" s="163">
        <f>COUNTIFS('Unit Detail'!$Z$8:$Z$400,"3",'Unit Detail'!$D$8:$D$400,'Building Detail'!$B810)</f>
        <v>0</v>
      </c>
      <c r="W810" s="163">
        <f>COUNTIFS('Unit Detail'!$Z$8:$Z$400,"2",'Unit Detail'!$D$8:$D$400,'Building Detail'!$B810)</f>
        <v>0</v>
      </c>
      <c r="X810" s="176">
        <f t="shared" si="69"/>
        <v>0</v>
      </c>
      <c r="Y810" s="159" t="str">
        <f t="shared" si="71"/>
        <v/>
      </c>
      <c r="Z810" s="338" t="str">
        <f t="shared" si="70"/>
        <v/>
      </c>
      <c r="AB810"/>
      <c r="AC810" s="14"/>
    </row>
    <row r="811" spans="2:29" x14ac:dyDescent="0.25">
      <c r="B811" s="334"/>
      <c r="C811" s="396"/>
      <c r="D811" s="396"/>
      <c r="E811" s="396"/>
      <c r="F811" s="396"/>
      <c r="G811" s="396"/>
      <c r="H811" s="227"/>
      <c r="I811" s="227"/>
      <c r="J811" s="227"/>
      <c r="K811" s="227"/>
      <c r="L811" s="227"/>
      <c r="M811" s="230"/>
      <c r="N811" s="231"/>
      <c r="O811" s="157">
        <f>SUMIFS('Unit Detail'!$H$8:$H$400,'Unit Detail'!$D$8:$D$400,'Building Detail'!$B811,'Unit Detail'!$Z$8:$Z$400,1)</f>
        <v>0</v>
      </c>
      <c r="P811" s="125">
        <f>SUMIFS('Unit Detail'!$H$8:$H$400,'Unit Detail'!$D$8:$D$400,'Building Detail'!$B811,'Unit Detail'!$Z$8:$Z$400,3)</f>
        <v>0</v>
      </c>
      <c r="Q811" s="180">
        <f>SUMIFS('Unit Detail'!$H$8:$H$400,'Unit Detail'!$D$8:$D$400,'Building Detail'!$B811,'Unit Detail'!$Z$8:$Z$400,2)</f>
        <v>0</v>
      </c>
      <c r="R811" s="185">
        <f>SUMIF('Unit Detail'!$D$8:$D$400,$B811,'Unit Detail'!$H$8:$H$400)</f>
        <v>0</v>
      </c>
      <c r="S811" s="184">
        <f t="shared" si="68"/>
        <v>0</v>
      </c>
      <c r="T811" s="159" t="str">
        <f t="shared" si="72"/>
        <v/>
      </c>
      <c r="U811" s="162">
        <f>COUNTIFS('Unit Detail'!$Z$8:$Z$400,"1",'Unit Detail'!$D$8:$D$400,'Building Detail'!$B811)</f>
        <v>0</v>
      </c>
      <c r="V811" s="163">
        <f>COUNTIFS('Unit Detail'!$Z$8:$Z$400,"3",'Unit Detail'!$D$8:$D$400,'Building Detail'!$B811)</f>
        <v>0</v>
      </c>
      <c r="W811" s="163">
        <f>COUNTIFS('Unit Detail'!$Z$8:$Z$400,"2",'Unit Detail'!$D$8:$D$400,'Building Detail'!$B811)</f>
        <v>0</v>
      </c>
      <c r="X811" s="176">
        <f t="shared" si="69"/>
        <v>0</v>
      </c>
      <c r="Y811" s="159" t="str">
        <f t="shared" si="71"/>
        <v/>
      </c>
      <c r="Z811" s="338" t="str">
        <f t="shared" si="70"/>
        <v/>
      </c>
      <c r="AB811"/>
      <c r="AC811" s="14"/>
    </row>
    <row r="812" spans="2:29" x14ac:dyDescent="0.25">
      <c r="B812" s="334"/>
      <c r="C812" s="396"/>
      <c r="D812" s="396"/>
      <c r="E812" s="396"/>
      <c r="F812" s="396"/>
      <c r="G812" s="396"/>
      <c r="H812" s="227"/>
      <c r="I812" s="227"/>
      <c r="J812" s="227"/>
      <c r="K812" s="227"/>
      <c r="L812" s="227"/>
      <c r="M812" s="230"/>
      <c r="N812" s="231"/>
      <c r="O812" s="157">
        <f>SUMIFS('Unit Detail'!$H$8:$H$400,'Unit Detail'!$D$8:$D$400,'Building Detail'!$B812,'Unit Detail'!$Z$8:$Z$400,1)</f>
        <v>0</v>
      </c>
      <c r="P812" s="125">
        <f>SUMIFS('Unit Detail'!$H$8:$H$400,'Unit Detail'!$D$8:$D$400,'Building Detail'!$B812,'Unit Detail'!$Z$8:$Z$400,3)</f>
        <v>0</v>
      </c>
      <c r="Q812" s="180">
        <f>SUMIFS('Unit Detail'!$H$8:$H$400,'Unit Detail'!$D$8:$D$400,'Building Detail'!$B812,'Unit Detail'!$Z$8:$Z$400,2)</f>
        <v>0</v>
      </c>
      <c r="R812" s="185">
        <f>SUMIF('Unit Detail'!$D$8:$D$400,$B812,'Unit Detail'!$H$8:$H$400)</f>
        <v>0</v>
      </c>
      <c r="S812" s="184">
        <f t="shared" si="68"/>
        <v>0</v>
      </c>
      <c r="T812" s="159" t="str">
        <f t="shared" si="72"/>
        <v/>
      </c>
      <c r="U812" s="162">
        <f>COUNTIFS('Unit Detail'!$Z$8:$Z$400,"1",'Unit Detail'!$D$8:$D$400,'Building Detail'!$B812)</f>
        <v>0</v>
      </c>
      <c r="V812" s="163">
        <f>COUNTIFS('Unit Detail'!$Z$8:$Z$400,"3",'Unit Detail'!$D$8:$D$400,'Building Detail'!$B812)</f>
        <v>0</v>
      </c>
      <c r="W812" s="163">
        <f>COUNTIFS('Unit Detail'!$Z$8:$Z$400,"2",'Unit Detail'!$D$8:$D$400,'Building Detail'!$B812)</f>
        <v>0</v>
      </c>
      <c r="X812" s="176">
        <f t="shared" si="69"/>
        <v>0</v>
      </c>
      <c r="Y812" s="159" t="str">
        <f t="shared" si="71"/>
        <v/>
      </c>
      <c r="Z812" s="338" t="str">
        <f t="shared" si="70"/>
        <v/>
      </c>
      <c r="AB812"/>
      <c r="AC812" s="14"/>
    </row>
    <row r="813" spans="2:29" x14ac:dyDescent="0.25">
      <c r="B813" s="334"/>
      <c r="C813" s="396"/>
      <c r="D813" s="396"/>
      <c r="E813" s="396"/>
      <c r="F813" s="396"/>
      <c r="G813" s="396"/>
      <c r="H813" s="227"/>
      <c r="I813" s="227"/>
      <c r="J813" s="227"/>
      <c r="K813" s="227"/>
      <c r="L813" s="227"/>
      <c r="M813" s="230"/>
      <c r="N813" s="231"/>
      <c r="O813" s="157">
        <f>SUMIFS('Unit Detail'!$H$8:$H$400,'Unit Detail'!$D$8:$D$400,'Building Detail'!$B813,'Unit Detail'!$Z$8:$Z$400,1)</f>
        <v>0</v>
      </c>
      <c r="P813" s="125">
        <f>SUMIFS('Unit Detail'!$H$8:$H$400,'Unit Detail'!$D$8:$D$400,'Building Detail'!$B813,'Unit Detail'!$Z$8:$Z$400,3)</f>
        <v>0</v>
      </c>
      <c r="Q813" s="180">
        <f>SUMIFS('Unit Detail'!$H$8:$H$400,'Unit Detail'!$D$8:$D$400,'Building Detail'!$B813,'Unit Detail'!$Z$8:$Z$400,2)</f>
        <v>0</v>
      </c>
      <c r="R813" s="185">
        <f>SUMIF('Unit Detail'!$D$8:$D$400,$B813,'Unit Detail'!$H$8:$H$400)</f>
        <v>0</v>
      </c>
      <c r="S813" s="184">
        <f t="shared" si="68"/>
        <v>0</v>
      </c>
      <c r="T813" s="159" t="str">
        <f t="shared" si="72"/>
        <v/>
      </c>
      <c r="U813" s="162">
        <f>COUNTIFS('Unit Detail'!$Z$8:$Z$400,"1",'Unit Detail'!$D$8:$D$400,'Building Detail'!$B813)</f>
        <v>0</v>
      </c>
      <c r="V813" s="163">
        <f>COUNTIFS('Unit Detail'!$Z$8:$Z$400,"3",'Unit Detail'!$D$8:$D$400,'Building Detail'!$B813)</f>
        <v>0</v>
      </c>
      <c r="W813" s="163">
        <f>COUNTIFS('Unit Detail'!$Z$8:$Z$400,"2",'Unit Detail'!$D$8:$D$400,'Building Detail'!$B813)</f>
        <v>0</v>
      </c>
      <c r="X813" s="176">
        <f t="shared" si="69"/>
        <v>0</v>
      </c>
      <c r="Y813" s="159" t="str">
        <f t="shared" si="71"/>
        <v/>
      </c>
      <c r="Z813" s="338" t="str">
        <f t="shared" si="70"/>
        <v/>
      </c>
      <c r="AB813"/>
      <c r="AC813" s="14"/>
    </row>
    <row r="814" spans="2:29" x14ac:dyDescent="0.25">
      <c r="B814" s="334"/>
      <c r="C814" s="396"/>
      <c r="D814" s="396"/>
      <c r="E814" s="396"/>
      <c r="F814" s="396"/>
      <c r="G814" s="396"/>
      <c r="H814" s="227"/>
      <c r="I814" s="227"/>
      <c r="J814" s="227"/>
      <c r="K814" s="227"/>
      <c r="L814" s="227"/>
      <c r="M814" s="230"/>
      <c r="N814" s="231"/>
      <c r="O814" s="157">
        <f>SUMIFS('Unit Detail'!$H$8:$H$400,'Unit Detail'!$D$8:$D$400,'Building Detail'!$B814,'Unit Detail'!$Z$8:$Z$400,1)</f>
        <v>0</v>
      </c>
      <c r="P814" s="125">
        <f>SUMIFS('Unit Detail'!$H$8:$H$400,'Unit Detail'!$D$8:$D$400,'Building Detail'!$B814,'Unit Detail'!$Z$8:$Z$400,3)</f>
        <v>0</v>
      </c>
      <c r="Q814" s="180">
        <f>SUMIFS('Unit Detail'!$H$8:$H$400,'Unit Detail'!$D$8:$D$400,'Building Detail'!$B814,'Unit Detail'!$Z$8:$Z$400,2)</f>
        <v>0</v>
      </c>
      <c r="R814" s="185">
        <f>SUMIF('Unit Detail'!$D$8:$D$400,$B814,'Unit Detail'!$H$8:$H$400)</f>
        <v>0</v>
      </c>
      <c r="S814" s="184">
        <f t="shared" si="68"/>
        <v>0</v>
      </c>
      <c r="T814" s="159" t="str">
        <f t="shared" si="72"/>
        <v/>
      </c>
      <c r="U814" s="162">
        <f>COUNTIFS('Unit Detail'!$Z$8:$Z$400,"1",'Unit Detail'!$D$8:$D$400,'Building Detail'!$B814)</f>
        <v>0</v>
      </c>
      <c r="V814" s="163">
        <f>COUNTIFS('Unit Detail'!$Z$8:$Z$400,"3",'Unit Detail'!$D$8:$D$400,'Building Detail'!$B814)</f>
        <v>0</v>
      </c>
      <c r="W814" s="163">
        <f>COUNTIFS('Unit Detail'!$Z$8:$Z$400,"2",'Unit Detail'!$D$8:$D$400,'Building Detail'!$B814)</f>
        <v>0</v>
      </c>
      <c r="X814" s="176">
        <f t="shared" si="69"/>
        <v>0</v>
      </c>
      <c r="Y814" s="159" t="str">
        <f t="shared" si="71"/>
        <v/>
      </c>
      <c r="Z814" s="338" t="str">
        <f t="shared" si="70"/>
        <v/>
      </c>
      <c r="AB814"/>
      <c r="AC814" s="14"/>
    </row>
    <row r="815" spans="2:29" x14ac:dyDescent="0.25">
      <c r="B815" s="334"/>
      <c r="C815" s="396"/>
      <c r="D815" s="396"/>
      <c r="E815" s="396"/>
      <c r="F815" s="396"/>
      <c r="G815" s="396"/>
      <c r="H815" s="227"/>
      <c r="I815" s="227"/>
      <c r="J815" s="227"/>
      <c r="K815" s="227"/>
      <c r="L815" s="227"/>
      <c r="M815" s="230"/>
      <c r="N815" s="231"/>
      <c r="O815" s="157">
        <f>SUMIFS('Unit Detail'!$H$8:$H$400,'Unit Detail'!$D$8:$D$400,'Building Detail'!$B815,'Unit Detail'!$Z$8:$Z$400,1)</f>
        <v>0</v>
      </c>
      <c r="P815" s="125">
        <f>SUMIFS('Unit Detail'!$H$8:$H$400,'Unit Detail'!$D$8:$D$400,'Building Detail'!$B815,'Unit Detail'!$Z$8:$Z$400,3)</f>
        <v>0</v>
      </c>
      <c r="Q815" s="180">
        <f>SUMIFS('Unit Detail'!$H$8:$H$400,'Unit Detail'!$D$8:$D$400,'Building Detail'!$B815,'Unit Detail'!$Z$8:$Z$400,2)</f>
        <v>0</v>
      </c>
      <c r="R815" s="185">
        <f>SUMIF('Unit Detail'!$D$8:$D$400,$B815,'Unit Detail'!$H$8:$H$400)</f>
        <v>0</v>
      </c>
      <c r="S815" s="184">
        <f t="shared" si="68"/>
        <v>0</v>
      </c>
      <c r="T815" s="159" t="str">
        <f t="shared" si="72"/>
        <v/>
      </c>
      <c r="U815" s="162">
        <f>COUNTIFS('Unit Detail'!$Z$8:$Z$400,"1",'Unit Detail'!$D$8:$D$400,'Building Detail'!$B815)</f>
        <v>0</v>
      </c>
      <c r="V815" s="163">
        <f>COUNTIFS('Unit Detail'!$Z$8:$Z$400,"3",'Unit Detail'!$D$8:$D$400,'Building Detail'!$B815)</f>
        <v>0</v>
      </c>
      <c r="W815" s="163">
        <f>COUNTIFS('Unit Detail'!$Z$8:$Z$400,"2",'Unit Detail'!$D$8:$D$400,'Building Detail'!$B815)</f>
        <v>0</v>
      </c>
      <c r="X815" s="176">
        <f t="shared" si="69"/>
        <v>0</v>
      </c>
      <c r="Y815" s="159" t="str">
        <f t="shared" si="71"/>
        <v/>
      </c>
      <c r="Z815" s="338" t="str">
        <f t="shared" si="70"/>
        <v/>
      </c>
      <c r="AB815"/>
      <c r="AC815" s="14"/>
    </row>
    <row r="816" spans="2:29" x14ac:dyDescent="0.25">
      <c r="B816" s="334"/>
      <c r="C816" s="396"/>
      <c r="D816" s="396"/>
      <c r="E816" s="396"/>
      <c r="F816" s="396"/>
      <c r="G816" s="396"/>
      <c r="H816" s="227"/>
      <c r="I816" s="227"/>
      <c r="J816" s="227"/>
      <c r="K816" s="227"/>
      <c r="L816" s="227"/>
      <c r="M816" s="230"/>
      <c r="N816" s="231"/>
      <c r="O816" s="157">
        <f>SUMIFS('Unit Detail'!$H$8:$H$400,'Unit Detail'!$D$8:$D$400,'Building Detail'!$B816,'Unit Detail'!$Z$8:$Z$400,1)</f>
        <v>0</v>
      </c>
      <c r="P816" s="125">
        <f>SUMIFS('Unit Detail'!$H$8:$H$400,'Unit Detail'!$D$8:$D$400,'Building Detail'!$B816,'Unit Detail'!$Z$8:$Z$400,3)</f>
        <v>0</v>
      </c>
      <c r="Q816" s="180">
        <f>SUMIFS('Unit Detail'!$H$8:$H$400,'Unit Detail'!$D$8:$D$400,'Building Detail'!$B816,'Unit Detail'!$Z$8:$Z$400,2)</f>
        <v>0</v>
      </c>
      <c r="R816" s="185">
        <f>SUMIF('Unit Detail'!$D$8:$D$400,$B816,'Unit Detail'!$H$8:$H$400)</f>
        <v>0</v>
      </c>
      <c r="S816" s="184">
        <f t="shared" si="68"/>
        <v>0</v>
      </c>
      <c r="T816" s="159" t="str">
        <f t="shared" si="72"/>
        <v/>
      </c>
      <c r="U816" s="162">
        <f>COUNTIFS('Unit Detail'!$Z$8:$Z$400,"1",'Unit Detail'!$D$8:$D$400,'Building Detail'!$B816)</f>
        <v>0</v>
      </c>
      <c r="V816" s="163">
        <f>COUNTIFS('Unit Detail'!$Z$8:$Z$400,"3",'Unit Detail'!$D$8:$D$400,'Building Detail'!$B816)</f>
        <v>0</v>
      </c>
      <c r="W816" s="163">
        <f>COUNTIFS('Unit Detail'!$Z$8:$Z$400,"2",'Unit Detail'!$D$8:$D$400,'Building Detail'!$B816)</f>
        <v>0</v>
      </c>
      <c r="X816" s="176">
        <f t="shared" si="69"/>
        <v>0</v>
      </c>
      <c r="Y816" s="159" t="str">
        <f t="shared" si="71"/>
        <v/>
      </c>
      <c r="Z816" s="338" t="str">
        <f t="shared" si="70"/>
        <v/>
      </c>
      <c r="AB816"/>
      <c r="AC816" s="14"/>
    </row>
    <row r="817" spans="2:29" x14ac:dyDescent="0.25">
      <c r="B817" s="334"/>
      <c r="C817" s="396"/>
      <c r="D817" s="396"/>
      <c r="E817" s="396"/>
      <c r="F817" s="396"/>
      <c r="G817" s="396"/>
      <c r="H817" s="227"/>
      <c r="I817" s="227"/>
      <c r="J817" s="227"/>
      <c r="K817" s="227"/>
      <c r="L817" s="227"/>
      <c r="M817" s="230"/>
      <c r="N817" s="231"/>
      <c r="O817" s="157">
        <f>SUMIFS('Unit Detail'!$H$8:$H$400,'Unit Detail'!$D$8:$D$400,'Building Detail'!$B817,'Unit Detail'!$Z$8:$Z$400,1)</f>
        <v>0</v>
      </c>
      <c r="P817" s="125">
        <f>SUMIFS('Unit Detail'!$H$8:$H$400,'Unit Detail'!$D$8:$D$400,'Building Detail'!$B817,'Unit Detail'!$Z$8:$Z$400,3)</f>
        <v>0</v>
      </c>
      <c r="Q817" s="180">
        <f>SUMIFS('Unit Detail'!$H$8:$H$400,'Unit Detail'!$D$8:$D$400,'Building Detail'!$B817,'Unit Detail'!$Z$8:$Z$400,2)</f>
        <v>0</v>
      </c>
      <c r="R817" s="185">
        <f>SUMIF('Unit Detail'!$D$8:$D$400,$B817,'Unit Detail'!$H$8:$H$400)</f>
        <v>0</v>
      </c>
      <c r="S817" s="184">
        <f t="shared" si="68"/>
        <v>0</v>
      </c>
      <c r="T817" s="159" t="str">
        <f t="shared" si="72"/>
        <v/>
      </c>
      <c r="U817" s="162">
        <f>COUNTIFS('Unit Detail'!$Z$8:$Z$400,"1",'Unit Detail'!$D$8:$D$400,'Building Detail'!$B817)</f>
        <v>0</v>
      </c>
      <c r="V817" s="163">
        <f>COUNTIFS('Unit Detail'!$Z$8:$Z$400,"3",'Unit Detail'!$D$8:$D$400,'Building Detail'!$B817)</f>
        <v>0</v>
      </c>
      <c r="W817" s="163">
        <f>COUNTIFS('Unit Detail'!$Z$8:$Z$400,"2",'Unit Detail'!$D$8:$D$400,'Building Detail'!$B817)</f>
        <v>0</v>
      </c>
      <c r="X817" s="176">
        <f t="shared" si="69"/>
        <v>0</v>
      </c>
      <c r="Y817" s="159" t="str">
        <f t="shared" si="71"/>
        <v/>
      </c>
      <c r="Z817" s="338" t="str">
        <f t="shared" si="70"/>
        <v/>
      </c>
      <c r="AB817"/>
      <c r="AC817" s="14"/>
    </row>
    <row r="818" spans="2:29" x14ac:dyDescent="0.25">
      <c r="B818" s="334"/>
      <c r="C818" s="396"/>
      <c r="D818" s="396"/>
      <c r="E818" s="396"/>
      <c r="F818" s="396"/>
      <c r="G818" s="396"/>
      <c r="H818" s="227"/>
      <c r="I818" s="227"/>
      <c r="J818" s="227"/>
      <c r="K818" s="227"/>
      <c r="L818" s="227"/>
      <c r="M818" s="230"/>
      <c r="N818" s="231"/>
      <c r="O818" s="157">
        <f>SUMIFS('Unit Detail'!$H$8:$H$400,'Unit Detail'!$D$8:$D$400,'Building Detail'!$B818,'Unit Detail'!$Z$8:$Z$400,1)</f>
        <v>0</v>
      </c>
      <c r="P818" s="125">
        <f>SUMIFS('Unit Detail'!$H$8:$H$400,'Unit Detail'!$D$8:$D$400,'Building Detail'!$B818,'Unit Detail'!$Z$8:$Z$400,3)</f>
        <v>0</v>
      </c>
      <c r="Q818" s="180">
        <f>SUMIFS('Unit Detail'!$H$8:$H$400,'Unit Detail'!$D$8:$D$400,'Building Detail'!$B818,'Unit Detail'!$Z$8:$Z$400,2)</f>
        <v>0</v>
      </c>
      <c r="R818" s="185">
        <f>SUMIF('Unit Detail'!$D$8:$D$400,$B818,'Unit Detail'!$H$8:$H$400)</f>
        <v>0</v>
      </c>
      <c r="S818" s="184">
        <f t="shared" si="68"/>
        <v>0</v>
      </c>
      <c r="T818" s="159" t="str">
        <f t="shared" si="72"/>
        <v/>
      </c>
      <c r="U818" s="162">
        <f>COUNTIFS('Unit Detail'!$Z$8:$Z$400,"1",'Unit Detail'!$D$8:$D$400,'Building Detail'!$B818)</f>
        <v>0</v>
      </c>
      <c r="V818" s="163">
        <f>COUNTIFS('Unit Detail'!$Z$8:$Z$400,"3",'Unit Detail'!$D$8:$D$400,'Building Detail'!$B818)</f>
        <v>0</v>
      </c>
      <c r="W818" s="163">
        <f>COUNTIFS('Unit Detail'!$Z$8:$Z$400,"2",'Unit Detail'!$D$8:$D$400,'Building Detail'!$B818)</f>
        <v>0</v>
      </c>
      <c r="X818" s="176">
        <f t="shared" si="69"/>
        <v>0</v>
      </c>
      <c r="Y818" s="159" t="str">
        <f t="shared" si="71"/>
        <v/>
      </c>
      <c r="Z818" s="338" t="str">
        <f t="shared" si="70"/>
        <v/>
      </c>
      <c r="AB818"/>
      <c r="AC818" s="14"/>
    </row>
    <row r="819" spans="2:29" x14ac:dyDescent="0.25">
      <c r="B819" s="334"/>
      <c r="C819" s="396"/>
      <c r="D819" s="396"/>
      <c r="E819" s="396"/>
      <c r="F819" s="396"/>
      <c r="G819" s="396"/>
      <c r="H819" s="227"/>
      <c r="I819" s="227"/>
      <c r="J819" s="227"/>
      <c r="K819" s="227"/>
      <c r="L819" s="227"/>
      <c r="M819" s="230"/>
      <c r="N819" s="231"/>
      <c r="O819" s="157">
        <f>SUMIFS('Unit Detail'!$H$8:$H$400,'Unit Detail'!$D$8:$D$400,'Building Detail'!$B819,'Unit Detail'!$Z$8:$Z$400,1)</f>
        <v>0</v>
      </c>
      <c r="P819" s="125">
        <f>SUMIFS('Unit Detail'!$H$8:$H$400,'Unit Detail'!$D$8:$D$400,'Building Detail'!$B819,'Unit Detail'!$Z$8:$Z$400,3)</f>
        <v>0</v>
      </c>
      <c r="Q819" s="180">
        <f>SUMIFS('Unit Detail'!$H$8:$H$400,'Unit Detail'!$D$8:$D$400,'Building Detail'!$B819,'Unit Detail'!$Z$8:$Z$400,2)</f>
        <v>0</v>
      </c>
      <c r="R819" s="185">
        <f>SUMIF('Unit Detail'!$D$8:$D$400,$B819,'Unit Detail'!$H$8:$H$400)</f>
        <v>0</v>
      </c>
      <c r="S819" s="184">
        <f t="shared" si="68"/>
        <v>0</v>
      </c>
      <c r="T819" s="159" t="str">
        <f t="shared" si="72"/>
        <v/>
      </c>
      <c r="U819" s="162">
        <f>COUNTIFS('Unit Detail'!$Z$8:$Z$400,"1",'Unit Detail'!$D$8:$D$400,'Building Detail'!$B819)</f>
        <v>0</v>
      </c>
      <c r="V819" s="163">
        <f>COUNTIFS('Unit Detail'!$Z$8:$Z$400,"3",'Unit Detail'!$D$8:$D$400,'Building Detail'!$B819)</f>
        <v>0</v>
      </c>
      <c r="W819" s="163">
        <f>COUNTIFS('Unit Detail'!$Z$8:$Z$400,"2",'Unit Detail'!$D$8:$D$400,'Building Detail'!$B819)</f>
        <v>0</v>
      </c>
      <c r="X819" s="176">
        <f t="shared" si="69"/>
        <v>0</v>
      </c>
      <c r="Y819" s="159" t="str">
        <f t="shared" si="71"/>
        <v/>
      </c>
      <c r="Z819" s="338" t="str">
        <f t="shared" si="70"/>
        <v/>
      </c>
      <c r="AB819"/>
      <c r="AC819" s="14"/>
    </row>
    <row r="820" spans="2:29" x14ac:dyDescent="0.25">
      <c r="B820" s="334"/>
      <c r="C820" s="396"/>
      <c r="D820" s="396"/>
      <c r="E820" s="396"/>
      <c r="F820" s="396"/>
      <c r="G820" s="396"/>
      <c r="H820" s="227"/>
      <c r="I820" s="227"/>
      <c r="J820" s="227"/>
      <c r="K820" s="227"/>
      <c r="L820" s="227"/>
      <c r="M820" s="230"/>
      <c r="N820" s="231"/>
      <c r="O820" s="157">
        <f>SUMIFS('Unit Detail'!$H$8:$H$400,'Unit Detail'!$D$8:$D$400,'Building Detail'!$B820,'Unit Detail'!$Z$8:$Z$400,1)</f>
        <v>0</v>
      </c>
      <c r="P820" s="125">
        <f>SUMIFS('Unit Detail'!$H$8:$H$400,'Unit Detail'!$D$8:$D$400,'Building Detail'!$B820,'Unit Detail'!$Z$8:$Z$400,3)</f>
        <v>0</v>
      </c>
      <c r="Q820" s="180">
        <f>SUMIFS('Unit Detail'!$H$8:$H$400,'Unit Detail'!$D$8:$D$400,'Building Detail'!$B820,'Unit Detail'!$Z$8:$Z$400,2)</f>
        <v>0</v>
      </c>
      <c r="R820" s="185">
        <f>SUMIF('Unit Detail'!$D$8:$D$400,$B820,'Unit Detail'!$H$8:$H$400)</f>
        <v>0</v>
      </c>
      <c r="S820" s="184">
        <f t="shared" si="68"/>
        <v>0</v>
      </c>
      <c r="T820" s="159" t="str">
        <f t="shared" si="72"/>
        <v/>
      </c>
      <c r="U820" s="162">
        <f>COUNTIFS('Unit Detail'!$Z$8:$Z$400,"1",'Unit Detail'!$D$8:$D$400,'Building Detail'!$B820)</f>
        <v>0</v>
      </c>
      <c r="V820" s="163">
        <f>COUNTIFS('Unit Detail'!$Z$8:$Z$400,"3",'Unit Detail'!$D$8:$D$400,'Building Detail'!$B820)</f>
        <v>0</v>
      </c>
      <c r="W820" s="163">
        <f>COUNTIFS('Unit Detail'!$Z$8:$Z$400,"2",'Unit Detail'!$D$8:$D$400,'Building Detail'!$B820)</f>
        <v>0</v>
      </c>
      <c r="X820" s="176">
        <f t="shared" si="69"/>
        <v>0</v>
      </c>
      <c r="Y820" s="159" t="str">
        <f t="shared" si="71"/>
        <v/>
      </c>
      <c r="Z820" s="338" t="str">
        <f t="shared" si="70"/>
        <v/>
      </c>
      <c r="AB820"/>
      <c r="AC820" s="14"/>
    </row>
    <row r="821" spans="2:29" x14ac:dyDescent="0.25">
      <c r="B821" s="334"/>
      <c r="C821" s="396"/>
      <c r="D821" s="396"/>
      <c r="E821" s="396"/>
      <c r="F821" s="396"/>
      <c r="G821" s="396"/>
      <c r="H821" s="227"/>
      <c r="I821" s="227"/>
      <c r="J821" s="227"/>
      <c r="K821" s="227"/>
      <c r="L821" s="227"/>
      <c r="M821" s="230"/>
      <c r="N821" s="231"/>
      <c r="O821" s="157">
        <f>SUMIFS('Unit Detail'!$H$8:$H$400,'Unit Detail'!$D$8:$D$400,'Building Detail'!$B821,'Unit Detail'!$Z$8:$Z$400,1)</f>
        <v>0</v>
      </c>
      <c r="P821" s="125">
        <f>SUMIFS('Unit Detail'!$H$8:$H$400,'Unit Detail'!$D$8:$D$400,'Building Detail'!$B821,'Unit Detail'!$Z$8:$Z$400,3)</f>
        <v>0</v>
      </c>
      <c r="Q821" s="180">
        <f>SUMIFS('Unit Detail'!$H$8:$H$400,'Unit Detail'!$D$8:$D$400,'Building Detail'!$B821,'Unit Detail'!$Z$8:$Z$400,2)</f>
        <v>0</v>
      </c>
      <c r="R821" s="185">
        <f>SUMIF('Unit Detail'!$D$8:$D$400,$B821,'Unit Detail'!$H$8:$H$400)</f>
        <v>0</v>
      </c>
      <c r="S821" s="184">
        <f t="shared" si="68"/>
        <v>0</v>
      </c>
      <c r="T821" s="159" t="str">
        <f t="shared" si="72"/>
        <v/>
      </c>
      <c r="U821" s="162">
        <f>COUNTIFS('Unit Detail'!$Z$8:$Z$400,"1",'Unit Detail'!$D$8:$D$400,'Building Detail'!$B821)</f>
        <v>0</v>
      </c>
      <c r="V821" s="163">
        <f>COUNTIFS('Unit Detail'!$Z$8:$Z$400,"3",'Unit Detail'!$D$8:$D$400,'Building Detail'!$B821)</f>
        <v>0</v>
      </c>
      <c r="W821" s="163">
        <f>COUNTIFS('Unit Detail'!$Z$8:$Z$400,"2",'Unit Detail'!$D$8:$D$400,'Building Detail'!$B821)</f>
        <v>0</v>
      </c>
      <c r="X821" s="176">
        <f t="shared" si="69"/>
        <v>0</v>
      </c>
      <c r="Y821" s="159" t="str">
        <f t="shared" si="71"/>
        <v/>
      </c>
      <c r="Z821" s="338" t="str">
        <f t="shared" si="70"/>
        <v/>
      </c>
      <c r="AB821"/>
      <c r="AC821" s="14"/>
    </row>
    <row r="822" spans="2:29" x14ac:dyDescent="0.25">
      <c r="B822" s="334"/>
      <c r="C822" s="396"/>
      <c r="D822" s="396"/>
      <c r="E822" s="396"/>
      <c r="F822" s="396"/>
      <c r="G822" s="396"/>
      <c r="H822" s="227"/>
      <c r="I822" s="227"/>
      <c r="J822" s="227"/>
      <c r="K822" s="227"/>
      <c r="L822" s="227"/>
      <c r="M822" s="230"/>
      <c r="N822" s="231"/>
      <c r="O822" s="157">
        <f>SUMIFS('Unit Detail'!$H$8:$H$400,'Unit Detail'!$D$8:$D$400,'Building Detail'!$B822,'Unit Detail'!$Z$8:$Z$400,1)</f>
        <v>0</v>
      </c>
      <c r="P822" s="125">
        <f>SUMIFS('Unit Detail'!$H$8:$H$400,'Unit Detail'!$D$8:$D$400,'Building Detail'!$B822,'Unit Detail'!$Z$8:$Z$400,3)</f>
        <v>0</v>
      </c>
      <c r="Q822" s="180">
        <f>SUMIFS('Unit Detail'!$H$8:$H$400,'Unit Detail'!$D$8:$D$400,'Building Detail'!$B822,'Unit Detail'!$Z$8:$Z$400,2)</f>
        <v>0</v>
      </c>
      <c r="R822" s="185">
        <f>SUMIF('Unit Detail'!$D$8:$D$400,$B822,'Unit Detail'!$H$8:$H$400)</f>
        <v>0</v>
      </c>
      <c r="S822" s="184">
        <f t="shared" si="68"/>
        <v>0</v>
      </c>
      <c r="T822" s="159" t="str">
        <f t="shared" si="72"/>
        <v/>
      </c>
      <c r="U822" s="162">
        <f>COUNTIFS('Unit Detail'!$Z$8:$Z$400,"1",'Unit Detail'!$D$8:$D$400,'Building Detail'!$B822)</f>
        <v>0</v>
      </c>
      <c r="V822" s="163">
        <f>COUNTIFS('Unit Detail'!$Z$8:$Z$400,"3",'Unit Detail'!$D$8:$D$400,'Building Detail'!$B822)</f>
        <v>0</v>
      </c>
      <c r="W822" s="163">
        <f>COUNTIFS('Unit Detail'!$Z$8:$Z$400,"2",'Unit Detail'!$D$8:$D$400,'Building Detail'!$B822)</f>
        <v>0</v>
      </c>
      <c r="X822" s="176">
        <f t="shared" si="69"/>
        <v>0</v>
      </c>
      <c r="Y822" s="159" t="str">
        <f t="shared" si="71"/>
        <v/>
      </c>
      <c r="Z822" s="338" t="str">
        <f t="shared" si="70"/>
        <v/>
      </c>
      <c r="AB822"/>
      <c r="AC822" s="14"/>
    </row>
    <row r="823" spans="2:29" x14ac:dyDescent="0.25">
      <c r="B823" s="334"/>
      <c r="C823" s="396"/>
      <c r="D823" s="396"/>
      <c r="E823" s="396"/>
      <c r="F823" s="396"/>
      <c r="G823" s="396"/>
      <c r="H823" s="227"/>
      <c r="I823" s="227"/>
      <c r="J823" s="227"/>
      <c r="K823" s="227"/>
      <c r="L823" s="227"/>
      <c r="M823" s="230"/>
      <c r="N823" s="231"/>
      <c r="O823" s="157">
        <f>SUMIFS('Unit Detail'!$H$8:$H$400,'Unit Detail'!$D$8:$D$400,'Building Detail'!$B823,'Unit Detail'!$Z$8:$Z$400,1)</f>
        <v>0</v>
      </c>
      <c r="P823" s="125">
        <f>SUMIFS('Unit Detail'!$H$8:$H$400,'Unit Detail'!$D$8:$D$400,'Building Detail'!$B823,'Unit Detail'!$Z$8:$Z$400,3)</f>
        <v>0</v>
      </c>
      <c r="Q823" s="180">
        <f>SUMIFS('Unit Detail'!$H$8:$H$400,'Unit Detail'!$D$8:$D$400,'Building Detail'!$B823,'Unit Detail'!$Z$8:$Z$400,2)</f>
        <v>0</v>
      </c>
      <c r="R823" s="185">
        <f>SUMIF('Unit Detail'!$D$8:$D$400,$B823,'Unit Detail'!$H$8:$H$400)</f>
        <v>0</v>
      </c>
      <c r="S823" s="184">
        <f t="shared" si="68"/>
        <v>0</v>
      </c>
      <c r="T823" s="159" t="str">
        <f t="shared" si="72"/>
        <v/>
      </c>
      <c r="U823" s="162">
        <f>COUNTIFS('Unit Detail'!$Z$8:$Z$400,"1",'Unit Detail'!$D$8:$D$400,'Building Detail'!$B823)</f>
        <v>0</v>
      </c>
      <c r="V823" s="163">
        <f>COUNTIFS('Unit Detail'!$Z$8:$Z$400,"3",'Unit Detail'!$D$8:$D$400,'Building Detail'!$B823)</f>
        <v>0</v>
      </c>
      <c r="W823" s="163">
        <f>COUNTIFS('Unit Detail'!$Z$8:$Z$400,"2",'Unit Detail'!$D$8:$D$400,'Building Detail'!$B823)</f>
        <v>0</v>
      </c>
      <c r="X823" s="176">
        <f t="shared" si="69"/>
        <v>0</v>
      </c>
      <c r="Y823" s="159" t="str">
        <f t="shared" si="71"/>
        <v/>
      </c>
      <c r="Z823" s="338" t="str">
        <f t="shared" si="70"/>
        <v/>
      </c>
      <c r="AB823"/>
      <c r="AC823" s="14"/>
    </row>
    <row r="824" spans="2:29" x14ac:dyDescent="0.25">
      <c r="B824" s="334"/>
      <c r="C824" s="396"/>
      <c r="D824" s="396"/>
      <c r="E824" s="396"/>
      <c r="F824" s="396"/>
      <c r="G824" s="396"/>
      <c r="H824" s="227"/>
      <c r="I824" s="227"/>
      <c r="J824" s="227"/>
      <c r="K824" s="227"/>
      <c r="L824" s="227"/>
      <c r="M824" s="230"/>
      <c r="N824" s="231"/>
      <c r="O824" s="157">
        <f>SUMIFS('Unit Detail'!$H$8:$H$400,'Unit Detail'!$D$8:$D$400,'Building Detail'!$B824,'Unit Detail'!$Z$8:$Z$400,1)</f>
        <v>0</v>
      </c>
      <c r="P824" s="125">
        <f>SUMIFS('Unit Detail'!$H$8:$H$400,'Unit Detail'!$D$8:$D$400,'Building Detail'!$B824,'Unit Detail'!$Z$8:$Z$400,3)</f>
        <v>0</v>
      </c>
      <c r="Q824" s="180">
        <f>SUMIFS('Unit Detail'!$H$8:$H$400,'Unit Detail'!$D$8:$D$400,'Building Detail'!$B824,'Unit Detail'!$Z$8:$Z$400,2)</f>
        <v>0</v>
      </c>
      <c r="R824" s="185">
        <f>SUMIF('Unit Detail'!$D$8:$D$400,$B824,'Unit Detail'!$H$8:$H$400)</f>
        <v>0</v>
      </c>
      <c r="S824" s="184">
        <f t="shared" si="68"/>
        <v>0</v>
      </c>
      <c r="T824" s="159" t="str">
        <f t="shared" si="72"/>
        <v/>
      </c>
      <c r="U824" s="162">
        <f>COUNTIFS('Unit Detail'!$Z$8:$Z$400,"1",'Unit Detail'!$D$8:$D$400,'Building Detail'!$B824)</f>
        <v>0</v>
      </c>
      <c r="V824" s="163">
        <f>COUNTIFS('Unit Detail'!$Z$8:$Z$400,"3",'Unit Detail'!$D$8:$D$400,'Building Detail'!$B824)</f>
        <v>0</v>
      </c>
      <c r="W824" s="163">
        <f>COUNTIFS('Unit Detail'!$Z$8:$Z$400,"2",'Unit Detail'!$D$8:$D$400,'Building Detail'!$B824)</f>
        <v>0</v>
      </c>
      <c r="X824" s="176">
        <f t="shared" si="69"/>
        <v>0</v>
      </c>
      <c r="Y824" s="159" t="str">
        <f t="shared" si="71"/>
        <v/>
      </c>
      <c r="Z824" s="338" t="str">
        <f t="shared" si="70"/>
        <v/>
      </c>
      <c r="AB824"/>
      <c r="AC824" s="14"/>
    </row>
    <row r="825" spans="2:29" x14ac:dyDescent="0.25">
      <c r="B825" s="334"/>
      <c r="C825" s="396"/>
      <c r="D825" s="396"/>
      <c r="E825" s="396"/>
      <c r="F825" s="396"/>
      <c r="G825" s="396"/>
      <c r="H825" s="227"/>
      <c r="I825" s="227"/>
      <c r="J825" s="227"/>
      <c r="K825" s="227"/>
      <c r="L825" s="227"/>
      <c r="M825" s="230"/>
      <c r="N825" s="231"/>
      <c r="O825" s="157">
        <f>SUMIFS('Unit Detail'!$H$8:$H$400,'Unit Detail'!$D$8:$D$400,'Building Detail'!$B825,'Unit Detail'!$Z$8:$Z$400,1)</f>
        <v>0</v>
      </c>
      <c r="P825" s="125">
        <f>SUMIFS('Unit Detail'!$H$8:$H$400,'Unit Detail'!$D$8:$D$400,'Building Detail'!$B825,'Unit Detail'!$Z$8:$Z$400,3)</f>
        <v>0</v>
      </c>
      <c r="Q825" s="180">
        <f>SUMIFS('Unit Detail'!$H$8:$H$400,'Unit Detail'!$D$8:$D$400,'Building Detail'!$B825,'Unit Detail'!$Z$8:$Z$400,2)</f>
        <v>0</v>
      </c>
      <c r="R825" s="185">
        <f>SUMIF('Unit Detail'!$D$8:$D$400,$B825,'Unit Detail'!$H$8:$H$400)</f>
        <v>0</v>
      </c>
      <c r="S825" s="184">
        <f t="shared" si="68"/>
        <v>0</v>
      </c>
      <c r="T825" s="159" t="str">
        <f t="shared" si="72"/>
        <v/>
      </c>
      <c r="U825" s="162">
        <f>COUNTIFS('Unit Detail'!$Z$8:$Z$400,"1",'Unit Detail'!$D$8:$D$400,'Building Detail'!$B825)</f>
        <v>0</v>
      </c>
      <c r="V825" s="163">
        <f>COUNTIFS('Unit Detail'!$Z$8:$Z$400,"3",'Unit Detail'!$D$8:$D$400,'Building Detail'!$B825)</f>
        <v>0</v>
      </c>
      <c r="W825" s="163">
        <f>COUNTIFS('Unit Detail'!$Z$8:$Z$400,"2",'Unit Detail'!$D$8:$D$400,'Building Detail'!$B825)</f>
        <v>0</v>
      </c>
      <c r="X825" s="176">
        <f t="shared" si="69"/>
        <v>0</v>
      </c>
      <c r="Y825" s="159" t="str">
        <f t="shared" si="71"/>
        <v/>
      </c>
      <c r="Z825" s="338" t="str">
        <f t="shared" si="70"/>
        <v/>
      </c>
      <c r="AB825"/>
      <c r="AC825" s="14"/>
    </row>
    <row r="826" spans="2:29" x14ac:dyDescent="0.25">
      <c r="B826" s="334"/>
      <c r="C826" s="396"/>
      <c r="D826" s="396"/>
      <c r="E826" s="396"/>
      <c r="F826" s="396"/>
      <c r="G826" s="396"/>
      <c r="H826" s="227"/>
      <c r="I826" s="227"/>
      <c r="J826" s="227"/>
      <c r="K826" s="227"/>
      <c r="L826" s="227"/>
      <c r="M826" s="230"/>
      <c r="N826" s="231"/>
      <c r="O826" s="157">
        <f>SUMIFS('Unit Detail'!$H$8:$H$400,'Unit Detail'!$D$8:$D$400,'Building Detail'!$B826,'Unit Detail'!$Z$8:$Z$400,1)</f>
        <v>0</v>
      </c>
      <c r="P826" s="125">
        <f>SUMIFS('Unit Detail'!$H$8:$H$400,'Unit Detail'!$D$8:$D$400,'Building Detail'!$B826,'Unit Detail'!$Z$8:$Z$400,3)</f>
        <v>0</v>
      </c>
      <c r="Q826" s="180">
        <f>SUMIFS('Unit Detail'!$H$8:$H$400,'Unit Detail'!$D$8:$D$400,'Building Detail'!$B826,'Unit Detail'!$Z$8:$Z$400,2)</f>
        <v>0</v>
      </c>
      <c r="R826" s="185">
        <f>SUMIF('Unit Detail'!$D$8:$D$400,$B826,'Unit Detail'!$H$8:$H$400)</f>
        <v>0</v>
      </c>
      <c r="S826" s="184">
        <f t="shared" si="68"/>
        <v>0</v>
      </c>
      <c r="T826" s="159" t="str">
        <f t="shared" si="72"/>
        <v/>
      </c>
      <c r="U826" s="162">
        <f>COUNTIFS('Unit Detail'!$Z$8:$Z$400,"1",'Unit Detail'!$D$8:$D$400,'Building Detail'!$B826)</f>
        <v>0</v>
      </c>
      <c r="V826" s="163">
        <f>COUNTIFS('Unit Detail'!$Z$8:$Z$400,"3",'Unit Detail'!$D$8:$D$400,'Building Detail'!$B826)</f>
        <v>0</v>
      </c>
      <c r="W826" s="163">
        <f>COUNTIFS('Unit Detail'!$Z$8:$Z$400,"2",'Unit Detail'!$D$8:$D$400,'Building Detail'!$B826)</f>
        <v>0</v>
      </c>
      <c r="X826" s="176">
        <f t="shared" si="69"/>
        <v>0</v>
      </c>
      <c r="Y826" s="159" t="str">
        <f t="shared" si="71"/>
        <v/>
      </c>
      <c r="Z826" s="338" t="str">
        <f t="shared" si="70"/>
        <v/>
      </c>
      <c r="AB826"/>
      <c r="AC826" s="14"/>
    </row>
    <row r="827" spans="2:29" x14ac:dyDescent="0.25">
      <c r="B827" s="334"/>
      <c r="C827" s="396"/>
      <c r="D827" s="396"/>
      <c r="E827" s="396"/>
      <c r="F827" s="396"/>
      <c r="G827" s="396"/>
      <c r="H827" s="227"/>
      <c r="I827" s="227"/>
      <c r="J827" s="227"/>
      <c r="K827" s="227"/>
      <c r="L827" s="227"/>
      <c r="M827" s="230"/>
      <c r="N827" s="231"/>
      <c r="O827" s="157">
        <f>SUMIFS('Unit Detail'!$H$8:$H$400,'Unit Detail'!$D$8:$D$400,'Building Detail'!$B827,'Unit Detail'!$Z$8:$Z$400,1)</f>
        <v>0</v>
      </c>
      <c r="P827" s="125">
        <f>SUMIFS('Unit Detail'!$H$8:$H$400,'Unit Detail'!$D$8:$D$400,'Building Detail'!$B827,'Unit Detail'!$Z$8:$Z$400,3)</f>
        <v>0</v>
      </c>
      <c r="Q827" s="180">
        <f>SUMIFS('Unit Detail'!$H$8:$H$400,'Unit Detail'!$D$8:$D$400,'Building Detail'!$B827,'Unit Detail'!$Z$8:$Z$400,2)</f>
        <v>0</v>
      </c>
      <c r="R827" s="185">
        <f>SUMIF('Unit Detail'!$D$8:$D$400,$B827,'Unit Detail'!$H$8:$H$400)</f>
        <v>0</v>
      </c>
      <c r="S827" s="184">
        <f t="shared" si="68"/>
        <v>0</v>
      </c>
      <c r="T827" s="159" t="str">
        <f t="shared" si="72"/>
        <v/>
      </c>
      <c r="U827" s="162">
        <f>COUNTIFS('Unit Detail'!$Z$8:$Z$400,"1",'Unit Detail'!$D$8:$D$400,'Building Detail'!$B827)</f>
        <v>0</v>
      </c>
      <c r="V827" s="163">
        <f>COUNTIFS('Unit Detail'!$Z$8:$Z$400,"3",'Unit Detail'!$D$8:$D$400,'Building Detail'!$B827)</f>
        <v>0</v>
      </c>
      <c r="W827" s="163">
        <f>COUNTIFS('Unit Detail'!$Z$8:$Z$400,"2",'Unit Detail'!$D$8:$D$400,'Building Detail'!$B827)</f>
        <v>0</v>
      </c>
      <c r="X827" s="176">
        <f t="shared" si="69"/>
        <v>0</v>
      </c>
      <c r="Y827" s="159" t="str">
        <f t="shared" si="71"/>
        <v/>
      </c>
      <c r="Z827" s="338" t="str">
        <f t="shared" si="70"/>
        <v/>
      </c>
      <c r="AB827"/>
      <c r="AC827" s="14"/>
    </row>
    <row r="828" spans="2:29" x14ac:dyDescent="0.25">
      <c r="B828" s="334"/>
      <c r="C828" s="396"/>
      <c r="D828" s="396"/>
      <c r="E828" s="396"/>
      <c r="F828" s="396"/>
      <c r="G828" s="396"/>
      <c r="H828" s="227"/>
      <c r="I828" s="227"/>
      <c r="J828" s="227"/>
      <c r="K828" s="227"/>
      <c r="L828" s="227"/>
      <c r="M828" s="230"/>
      <c r="N828" s="231"/>
      <c r="O828" s="157">
        <f>SUMIFS('Unit Detail'!$H$8:$H$400,'Unit Detail'!$D$8:$D$400,'Building Detail'!$B828,'Unit Detail'!$Z$8:$Z$400,1)</f>
        <v>0</v>
      </c>
      <c r="P828" s="125">
        <f>SUMIFS('Unit Detail'!$H$8:$H$400,'Unit Detail'!$D$8:$D$400,'Building Detail'!$B828,'Unit Detail'!$Z$8:$Z$400,3)</f>
        <v>0</v>
      </c>
      <c r="Q828" s="180">
        <f>SUMIFS('Unit Detail'!$H$8:$H$400,'Unit Detail'!$D$8:$D$400,'Building Detail'!$B828,'Unit Detail'!$Z$8:$Z$400,2)</f>
        <v>0</v>
      </c>
      <c r="R828" s="185">
        <f>SUMIF('Unit Detail'!$D$8:$D$400,$B828,'Unit Detail'!$H$8:$H$400)</f>
        <v>0</v>
      </c>
      <c r="S828" s="184">
        <f t="shared" si="68"/>
        <v>0</v>
      </c>
      <c r="T828" s="159" t="str">
        <f t="shared" si="72"/>
        <v/>
      </c>
      <c r="U828" s="162">
        <f>COUNTIFS('Unit Detail'!$Z$8:$Z$400,"1",'Unit Detail'!$D$8:$D$400,'Building Detail'!$B828)</f>
        <v>0</v>
      </c>
      <c r="V828" s="163">
        <f>COUNTIFS('Unit Detail'!$Z$8:$Z$400,"3",'Unit Detail'!$D$8:$D$400,'Building Detail'!$B828)</f>
        <v>0</v>
      </c>
      <c r="W828" s="163">
        <f>COUNTIFS('Unit Detail'!$Z$8:$Z$400,"2",'Unit Detail'!$D$8:$D$400,'Building Detail'!$B828)</f>
        <v>0</v>
      </c>
      <c r="X828" s="176">
        <f t="shared" si="69"/>
        <v>0</v>
      </c>
      <c r="Y828" s="159" t="str">
        <f t="shared" si="71"/>
        <v/>
      </c>
      <c r="Z828" s="338" t="str">
        <f t="shared" si="70"/>
        <v/>
      </c>
      <c r="AB828"/>
      <c r="AC828" s="14"/>
    </row>
    <row r="829" spans="2:29" x14ac:dyDescent="0.25">
      <c r="B829" s="334"/>
      <c r="C829" s="396"/>
      <c r="D829" s="396"/>
      <c r="E829" s="396"/>
      <c r="F829" s="396"/>
      <c r="G829" s="396"/>
      <c r="H829" s="227"/>
      <c r="I829" s="227"/>
      <c r="J829" s="227"/>
      <c r="K829" s="227"/>
      <c r="L829" s="227"/>
      <c r="M829" s="230"/>
      <c r="N829" s="231"/>
      <c r="O829" s="157">
        <f>SUMIFS('Unit Detail'!$H$8:$H$400,'Unit Detail'!$D$8:$D$400,'Building Detail'!$B829,'Unit Detail'!$Z$8:$Z$400,1)</f>
        <v>0</v>
      </c>
      <c r="P829" s="125">
        <f>SUMIFS('Unit Detail'!$H$8:$H$400,'Unit Detail'!$D$8:$D$400,'Building Detail'!$B829,'Unit Detail'!$Z$8:$Z$400,3)</f>
        <v>0</v>
      </c>
      <c r="Q829" s="180">
        <f>SUMIFS('Unit Detail'!$H$8:$H$400,'Unit Detail'!$D$8:$D$400,'Building Detail'!$B829,'Unit Detail'!$Z$8:$Z$400,2)</f>
        <v>0</v>
      </c>
      <c r="R829" s="185">
        <f>SUMIF('Unit Detail'!$D$8:$D$400,$B829,'Unit Detail'!$H$8:$H$400)</f>
        <v>0</v>
      </c>
      <c r="S829" s="184">
        <f t="shared" si="68"/>
        <v>0</v>
      </c>
      <c r="T829" s="159" t="str">
        <f t="shared" si="72"/>
        <v/>
      </c>
      <c r="U829" s="162">
        <f>COUNTIFS('Unit Detail'!$Z$8:$Z$400,"1",'Unit Detail'!$D$8:$D$400,'Building Detail'!$B829)</f>
        <v>0</v>
      </c>
      <c r="V829" s="163">
        <f>COUNTIFS('Unit Detail'!$Z$8:$Z$400,"3",'Unit Detail'!$D$8:$D$400,'Building Detail'!$B829)</f>
        <v>0</v>
      </c>
      <c r="W829" s="163">
        <f>COUNTIFS('Unit Detail'!$Z$8:$Z$400,"2",'Unit Detail'!$D$8:$D$400,'Building Detail'!$B829)</f>
        <v>0</v>
      </c>
      <c r="X829" s="176">
        <f t="shared" si="69"/>
        <v>0</v>
      </c>
      <c r="Y829" s="159" t="str">
        <f t="shared" si="71"/>
        <v/>
      </c>
      <c r="Z829" s="338" t="str">
        <f t="shared" si="70"/>
        <v/>
      </c>
      <c r="AB829"/>
      <c r="AC829" s="14"/>
    </row>
    <row r="830" spans="2:29" x14ac:dyDescent="0.25">
      <c r="B830" s="334"/>
      <c r="C830" s="396"/>
      <c r="D830" s="396"/>
      <c r="E830" s="396"/>
      <c r="F830" s="396"/>
      <c r="G830" s="396"/>
      <c r="H830" s="227"/>
      <c r="I830" s="227"/>
      <c r="J830" s="227"/>
      <c r="K830" s="227"/>
      <c r="L830" s="227"/>
      <c r="M830" s="230"/>
      <c r="N830" s="231"/>
      <c r="O830" s="157">
        <f>SUMIFS('Unit Detail'!$H$8:$H$400,'Unit Detail'!$D$8:$D$400,'Building Detail'!$B830,'Unit Detail'!$Z$8:$Z$400,1)</f>
        <v>0</v>
      </c>
      <c r="P830" s="125">
        <f>SUMIFS('Unit Detail'!$H$8:$H$400,'Unit Detail'!$D$8:$D$400,'Building Detail'!$B830,'Unit Detail'!$Z$8:$Z$400,3)</f>
        <v>0</v>
      </c>
      <c r="Q830" s="180">
        <f>SUMIFS('Unit Detail'!$H$8:$H$400,'Unit Detail'!$D$8:$D$400,'Building Detail'!$B830,'Unit Detail'!$Z$8:$Z$400,2)</f>
        <v>0</v>
      </c>
      <c r="R830" s="185">
        <f>SUMIF('Unit Detail'!$D$8:$D$400,$B830,'Unit Detail'!$H$8:$H$400)</f>
        <v>0</v>
      </c>
      <c r="S830" s="184">
        <f t="shared" si="68"/>
        <v>0</v>
      </c>
      <c r="T830" s="159" t="str">
        <f t="shared" si="72"/>
        <v/>
      </c>
      <c r="U830" s="162">
        <f>COUNTIFS('Unit Detail'!$Z$8:$Z$400,"1",'Unit Detail'!$D$8:$D$400,'Building Detail'!$B830)</f>
        <v>0</v>
      </c>
      <c r="V830" s="163">
        <f>COUNTIFS('Unit Detail'!$Z$8:$Z$400,"3",'Unit Detail'!$D$8:$D$400,'Building Detail'!$B830)</f>
        <v>0</v>
      </c>
      <c r="W830" s="163">
        <f>COUNTIFS('Unit Detail'!$Z$8:$Z$400,"2",'Unit Detail'!$D$8:$D$400,'Building Detail'!$B830)</f>
        <v>0</v>
      </c>
      <c r="X830" s="176">
        <f t="shared" si="69"/>
        <v>0</v>
      </c>
      <c r="Y830" s="159" t="str">
        <f t="shared" si="71"/>
        <v/>
      </c>
      <c r="Z830" s="338" t="str">
        <f t="shared" si="70"/>
        <v/>
      </c>
      <c r="AB830"/>
      <c r="AC830" s="14"/>
    </row>
    <row r="831" spans="2:29" x14ac:dyDescent="0.25">
      <c r="B831" s="334"/>
      <c r="C831" s="396"/>
      <c r="D831" s="396"/>
      <c r="E831" s="396"/>
      <c r="F831" s="396"/>
      <c r="G831" s="396"/>
      <c r="H831" s="227"/>
      <c r="I831" s="227"/>
      <c r="J831" s="227"/>
      <c r="K831" s="227"/>
      <c r="L831" s="227"/>
      <c r="M831" s="230"/>
      <c r="N831" s="231"/>
      <c r="O831" s="157">
        <f>SUMIFS('Unit Detail'!$H$8:$H$400,'Unit Detail'!$D$8:$D$400,'Building Detail'!$B831,'Unit Detail'!$Z$8:$Z$400,1)</f>
        <v>0</v>
      </c>
      <c r="P831" s="125">
        <f>SUMIFS('Unit Detail'!$H$8:$H$400,'Unit Detail'!$D$8:$D$400,'Building Detail'!$B831,'Unit Detail'!$Z$8:$Z$400,3)</f>
        <v>0</v>
      </c>
      <c r="Q831" s="180">
        <f>SUMIFS('Unit Detail'!$H$8:$H$400,'Unit Detail'!$D$8:$D$400,'Building Detail'!$B831,'Unit Detail'!$Z$8:$Z$400,2)</f>
        <v>0</v>
      </c>
      <c r="R831" s="185">
        <f>SUMIF('Unit Detail'!$D$8:$D$400,$B831,'Unit Detail'!$H$8:$H$400)</f>
        <v>0</v>
      </c>
      <c r="S831" s="184">
        <f t="shared" si="68"/>
        <v>0</v>
      </c>
      <c r="T831" s="159" t="str">
        <f t="shared" si="72"/>
        <v/>
      </c>
      <c r="U831" s="162">
        <f>COUNTIFS('Unit Detail'!$Z$8:$Z$400,"1",'Unit Detail'!$D$8:$D$400,'Building Detail'!$B831)</f>
        <v>0</v>
      </c>
      <c r="V831" s="163">
        <f>COUNTIFS('Unit Detail'!$Z$8:$Z$400,"3",'Unit Detail'!$D$8:$D$400,'Building Detail'!$B831)</f>
        <v>0</v>
      </c>
      <c r="W831" s="163">
        <f>COUNTIFS('Unit Detail'!$Z$8:$Z$400,"2",'Unit Detail'!$D$8:$D$400,'Building Detail'!$B831)</f>
        <v>0</v>
      </c>
      <c r="X831" s="176">
        <f t="shared" si="69"/>
        <v>0</v>
      </c>
      <c r="Y831" s="159" t="str">
        <f t="shared" si="71"/>
        <v/>
      </c>
      <c r="Z831" s="338" t="str">
        <f t="shared" si="70"/>
        <v/>
      </c>
      <c r="AB831"/>
      <c r="AC831" s="14"/>
    </row>
    <row r="832" spans="2:29" x14ac:dyDescent="0.25">
      <c r="B832" s="334"/>
      <c r="C832" s="396"/>
      <c r="D832" s="396"/>
      <c r="E832" s="396"/>
      <c r="F832" s="396"/>
      <c r="G832" s="396"/>
      <c r="H832" s="227"/>
      <c r="I832" s="227"/>
      <c r="J832" s="227"/>
      <c r="K832" s="227"/>
      <c r="L832" s="227"/>
      <c r="M832" s="230"/>
      <c r="N832" s="231"/>
      <c r="O832" s="157">
        <f>SUMIFS('Unit Detail'!$H$8:$H$400,'Unit Detail'!$D$8:$D$400,'Building Detail'!$B832,'Unit Detail'!$Z$8:$Z$400,1)</f>
        <v>0</v>
      </c>
      <c r="P832" s="125">
        <f>SUMIFS('Unit Detail'!$H$8:$H$400,'Unit Detail'!$D$8:$D$400,'Building Detail'!$B832,'Unit Detail'!$Z$8:$Z$400,3)</f>
        <v>0</v>
      </c>
      <c r="Q832" s="180">
        <f>SUMIFS('Unit Detail'!$H$8:$H$400,'Unit Detail'!$D$8:$D$400,'Building Detail'!$B832,'Unit Detail'!$Z$8:$Z$400,2)</f>
        <v>0</v>
      </c>
      <c r="R832" s="185">
        <f>SUMIF('Unit Detail'!$D$8:$D$400,$B832,'Unit Detail'!$H$8:$H$400)</f>
        <v>0</v>
      </c>
      <c r="S832" s="184">
        <f t="shared" si="68"/>
        <v>0</v>
      </c>
      <c r="T832" s="159" t="str">
        <f t="shared" si="72"/>
        <v/>
      </c>
      <c r="U832" s="162">
        <f>COUNTIFS('Unit Detail'!$Z$8:$Z$400,"1",'Unit Detail'!$D$8:$D$400,'Building Detail'!$B832)</f>
        <v>0</v>
      </c>
      <c r="V832" s="163">
        <f>COUNTIFS('Unit Detail'!$Z$8:$Z$400,"3",'Unit Detail'!$D$8:$D$400,'Building Detail'!$B832)</f>
        <v>0</v>
      </c>
      <c r="W832" s="163">
        <f>COUNTIFS('Unit Detail'!$Z$8:$Z$400,"2",'Unit Detail'!$D$8:$D$400,'Building Detail'!$B832)</f>
        <v>0</v>
      </c>
      <c r="X832" s="176">
        <f t="shared" si="69"/>
        <v>0</v>
      </c>
      <c r="Y832" s="159" t="str">
        <f t="shared" si="71"/>
        <v/>
      </c>
      <c r="Z832" s="338" t="str">
        <f t="shared" si="70"/>
        <v/>
      </c>
      <c r="AB832"/>
      <c r="AC832" s="14"/>
    </row>
    <row r="833" spans="2:29" x14ac:dyDescent="0.25">
      <c r="B833" s="334"/>
      <c r="C833" s="396"/>
      <c r="D833" s="396"/>
      <c r="E833" s="396"/>
      <c r="F833" s="396"/>
      <c r="G833" s="396"/>
      <c r="H833" s="227"/>
      <c r="I833" s="227"/>
      <c r="J833" s="227"/>
      <c r="K833" s="227"/>
      <c r="L833" s="227"/>
      <c r="M833" s="230"/>
      <c r="N833" s="231"/>
      <c r="O833" s="157">
        <f>SUMIFS('Unit Detail'!$H$8:$H$400,'Unit Detail'!$D$8:$D$400,'Building Detail'!$B833,'Unit Detail'!$Z$8:$Z$400,1)</f>
        <v>0</v>
      </c>
      <c r="P833" s="125">
        <f>SUMIFS('Unit Detail'!$H$8:$H$400,'Unit Detail'!$D$8:$D$400,'Building Detail'!$B833,'Unit Detail'!$Z$8:$Z$400,3)</f>
        <v>0</v>
      </c>
      <c r="Q833" s="180">
        <f>SUMIFS('Unit Detail'!$H$8:$H$400,'Unit Detail'!$D$8:$D$400,'Building Detail'!$B833,'Unit Detail'!$Z$8:$Z$400,2)</f>
        <v>0</v>
      </c>
      <c r="R833" s="185">
        <f>SUMIF('Unit Detail'!$D$8:$D$400,$B833,'Unit Detail'!$H$8:$H$400)</f>
        <v>0</v>
      </c>
      <c r="S833" s="184">
        <f t="shared" si="68"/>
        <v>0</v>
      </c>
      <c r="T833" s="159" t="str">
        <f t="shared" si="72"/>
        <v/>
      </c>
      <c r="U833" s="162">
        <f>COUNTIFS('Unit Detail'!$Z$8:$Z$400,"1",'Unit Detail'!$D$8:$D$400,'Building Detail'!$B833)</f>
        <v>0</v>
      </c>
      <c r="V833" s="163">
        <f>COUNTIFS('Unit Detail'!$Z$8:$Z$400,"3",'Unit Detail'!$D$8:$D$400,'Building Detail'!$B833)</f>
        <v>0</v>
      </c>
      <c r="W833" s="163">
        <f>COUNTIFS('Unit Detail'!$Z$8:$Z$400,"2",'Unit Detail'!$D$8:$D$400,'Building Detail'!$B833)</f>
        <v>0</v>
      </c>
      <c r="X833" s="176">
        <f t="shared" si="69"/>
        <v>0</v>
      </c>
      <c r="Y833" s="159" t="str">
        <f t="shared" si="71"/>
        <v/>
      </c>
      <c r="Z833" s="338" t="str">
        <f t="shared" si="70"/>
        <v/>
      </c>
      <c r="AB833"/>
      <c r="AC833" s="14"/>
    </row>
    <row r="834" spans="2:29" x14ac:dyDescent="0.25">
      <c r="B834" s="334"/>
      <c r="C834" s="396"/>
      <c r="D834" s="396"/>
      <c r="E834" s="396"/>
      <c r="F834" s="396"/>
      <c r="G834" s="396"/>
      <c r="H834" s="227"/>
      <c r="I834" s="227"/>
      <c r="J834" s="227"/>
      <c r="K834" s="227"/>
      <c r="L834" s="227"/>
      <c r="M834" s="230"/>
      <c r="N834" s="231"/>
      <c r="O834" s="157">
        <f>SUMIFS('Unit Detail'!$H$8:$H$400,'Unit Detail'!$D$8:$D$400,'Building Detail'!$B834,'Unit Detail'!$Z$8:$Z$400,1)</f>
        <v>0</v>
      </c>
      <c r="P834" s="125">
        <f>SUMIFS('Unit Detail'!$H$8:$H$400,'Unit Detail'!$D$8:$D$400,'Building Detail'!$B834,'Unit Detail'!$Z$8:$Z$400,3)</f>
        <v>0</v>
      </c>
      <c r="Q834" s="180">
        <f>SUMIFS('Unit Detail'!$H$8:$H$400,'Unit Detail'!$D$8:$D$400,'Building Detail'!$B834,'Unit Detail'!$Z$8:$Z$400,2)</f>
        <v>0</v>
      </c>
      <c r="R834" s="185">
        <f>SUMIF('Unit Detail'!$D$8:$D$400,$B834,'Unit Detail'!$H$8:$H$400)</f>
        <v>0</v>
      </c>
      <c r="S834" s="184">
        <f t="shared" si="68"/>
        <v>0</v>
      </c>
      <c r="T834" s="159" t="str">
        <f t="shared" si="72"/>
        <v/>
      </c>
      <c r="U834" s="162">
        <f>COUNTIFS('Unit Detail'!$Z$8:$Z$400,"1",'Unit Detail'!$D$8:$D$400,'Building Detail'!$B834)</f>
        <v>0</v>
      </c>
      <c r="V834" s="163">
        <f>COUNTIFS('Unit Detail'!$Z$8:$Z$400,"3",'Unit Detail'!$D$8:$D$400,'Building Detail'!$B834)</f>
        <v>0</v>
      </c>
      <c r="W834" s="163">
        <f>COUNTIFS('Unit Detail'!$Z$8:$Z$400,"2",'Unit Detail'!$D$8:$D$400,'Building Detail'!$B834)</f>
        <v>0</v>
      </c>
      <c r="X834" s="176">
        <f t="shared" si="69"/>
        <v>0</v>
      </c>
      <c r="Y834" s="159" t="str">
        <f t="shared" si="71"/>
        <v/>
      </c>
      <c r="Z834" s="338" t="str">
        <f t="shared" si="70"/>
        <v/>
      </c>
      <c r="AB834"/>
      <c r="AC834" s="14"/>
    </row>
    <row r="835" spans="2:29" x14ac:dyDescent="0.25">
      <c r="B835" s="334"/>
      <c r="C835" s="396"/>
      <c r="D835" s="396"/>
      <c r="E835" s="396"/>
      <c r="F835" s="396"/>
      <c r="G835" s="396"/>
      <c r="H835" s="227"/>
      <c r="I835" s="227"/>
      <c r="J835" s="227"/>
      <c r="K835" s="227"/>
      <c r="L835" s="227"/>
      <c r="M835" s="230"/>
      <c r="N835" s="231"/>
      <c r="O835" s="157">
        <f>SUMIFS('Unit Detail'!$H$8:$H$400,'Unit Detail'!$D$8:$D$400,'Building Detail'!$B835,'Unit Detail'!$Z$8:$Z$400,1)</f>
        <v>0</v>
      </c>
      <c r="P835" s="125">
        <f>SUMIFS('Unit Detail'!$H$8:$H$400,'Unit Detail'!$D$8:$D$400,'Building Detail'!$B835,'Unit Detail'!$Z$8:$Z$400,3)</f>
        <v>0</v>
      </c>
      <c r="Q835" s="180">
        <f>SUMIFS('Unit Detail'!$H$8:$H$400,'Unit Detail'!$D$8:$D$400,'Building Detail'!$B835,'Unit Detail'!$Z$8:$Z$400,2)</f>
        <v>0</v>
      </c>
      <c r="R835" s="185">
        <f>SUMIF('Unit Detail'!$D$8:$D$400,$B835,'Unit Detail'!$H$8:$H$400)</f>
        <v>0</v>
      </c>
      <c r="S835" s="184">
        <f t="shared" ref="S835:S855" si="73">SUM(M835,N835,R835)</f>
        <v>0</v>
      </c>
      <c r="T835" s="159" t="str">
        <f t="shared" si="72"/>
        <v/>
      </c>
      <c r="U835" s="162">
        <f>COUNTIFS('Unit Detail'!$Z$8:$Z$400,"1",'Unit Detail'!$D$8:$D$400,'Building Detail'!$B835)</f>
        <v>0</v>
      </c>
      <c r="V835" s="163">
        <f>COUNTIFS('Unit Detail'!$Z$8:$Z$400,"3",'Unit Detail'!$D$8:$D$400,'Building Detail'!$B835)</f>
        <v>0</v>
      </c>
      <c r="W835" s="163">
        <f>COUNTIFS('Unit Detail'!$Z$8:$Z$400,"2",'Unit Detail'!$D$8:$D$400,'Building Detail'!$B835)</f>
        <v>0</v>
      </c>
      <c r="X835" s="176">
        <f t="shared" ref="X835:X855" si="74">SUM(U835:W835)</f>
        <v>0</v>
      </c>
      <c r="Y835" s="159" t="str">
        <f t="shared" si="71"/>
        <v/>
      </c>
      <c r="Z835" s="338" t="str">
        <f t="shared" si="70"/>
        <v/>
      </c>
      <c r="AB835"/>
      <c r="AC835" s="14"/>
    </row>
    <row r="836" spans="2:29" x14ac:dyDescent="0.25">
      <c r="B836" s="334"/>
      <c r="C836" s="396"/>
      <c r="D836" s="396"/>
      <c r="E836" s="396"/>
      <c r="F836" s="396"/>
      <c r="G836" s="396"/>
      <c r="H836" s="227"/>
      <c r="I836" s="227"/>
      <c r="J836" s="227"/>
      <c r="K836" s="227"/>
      <c r="L836" s="227"/>
      <c r="M836" s="230"/>
      <c r="N836" s="231"/>
      <c r="O836" s="157">
        <f>SUMIFS('Unit Detail'!$H$8:$H$400,'Unit Detail'!$D$8:$D$400,'Building Detail'!$B836,'Unit Detail'!$Z$8:$Z$400,1)</f>
        <v>0</v>
      </c>
      <c r="P836" s="125">
        <f>SUMIFS('Unit Detail'!$H$8:$H$400,'Unit Detail'!$D$8:$D$400,'Building Detail'!$B836,'Unit Detail'!$Z$8:$Z$400,3)</f>
        <v>0</v>
      </c>
      <c r="Q836" s="180">
        <f>SUMIFS('Unit Detail'!$H$8:$H$400,'Unit Detail'!$D$8:$D$400,'Building Detail'!$B836,'Unit Detail'!$Z$8:$Z$400,2)</f>
        <v>0</v>
      </c>
      <c r="R836" s="185">
        <f>SUMIF('Unit Detail'!$D$8:$D$400,$B836,'Unit Detail'!$H$8:$H$400)</f>
        <v>0</v>
      </c>
      <c r="S836" s="184">
        <f t="shared" si="73"/>
        <v>0</v>
      </c>
      <c r="T836" s="159" t="str">
        <f t="shared" si="72"/>
        <v/>
      </c>
      <c r="U836" s="162">
        <f>COUNTIFS('Unit Detail'!$Z$8:$Z$400,"1",'Unit Detail'!$D$8:$D$400,'Building Detail'!$B836)</f>
        <v>0</v>
      </c>
      <c r="V836" s="163">
        <f>COUNTIFS('Unit Detail'!$Z$8:$Z$400,"3",'Unit Detail'!$D$8:$D$400,'Building Detail'!$B836)</f>
        <v>0</v>
      </c>
      <c r="W836" s="163">
        <f>COUNTIFS('Unit Detail'!$Z$8:$Z$400,"2",'Unit Detail'!$D$8:$D$400,'Building Detail'!$B836)</f>
        <v>0</v>
      </c>
      <c r="X836" s="176">
        <f t="shared" si="74"/>
        <v>0</v>
      </c>
      <c r="Y836" s="159" t="str">
        <f t="shared" si="71"/>
        <v/>
      </c>
      <c r="Z836" s="338" t="str">
        <f t="shared" si="70"/>
        <v/>
      </c>
      <c r="AB836"/>
      <c r="AC836" s="14"/>
    </row>
    <row r="837" spans="2:29" x14ac:dyDescent="0.25">
      <c r="B837" s="334"/>
      <c r="C837" s="396"/>
      <c r="D837" s="396"/>
      <c r="E837" s="396"/>
      <c r="F837" s="396"/>
      <c r="G837" s="396"/>
      <c r="H837" s="227"/>
      <c r="I837" s="227"/>
      <c r="J837" s="227"/>
      <c r="K837" s="227"/>
      <c r="L837" s="227"/>
      <c r="M837" s="230"/>
      <c r="N837" s="231"/>
      <c r="O837" s="157">
        <f>SUMIFS('Unit Detail'!$H$8:$H$400,'Unit Detail'!$D$8:$D$400,'Building Detail'!$B837,'Unit Detail'!$Z$8:$Z$400,1)</f>
        <v>0</v>
      </c>
      <c r="P837" s="125">
        <f>SUMIFS('Unit Detail'!$H$8:$H$400,'Unit Detail'!$D$8:$D$400,'Building Detail'!$B837,'Unit Detail'!$Z$8:$Z$400,3)</f>
        <v>0</v>
      </c>
      <c r="Q837" s="180">
        <f>SUMIFS('Unit Detail'!$H$8:$H$400,'Unit Detail'!$D$8:$D$400,'Building Detail'!$B837,'Unit Detail'!$Z$8:$Z$400,2)</f>
        <v>0</v>
      </c>
      <c r="R837" s="185">
        <f>SUMIF('Unit Detail'!$D$8:$D$400,$B837,'Unit Detail'!$H$8:$H$400)</f>
        <v>0</v>
      </c>
      <c r="S837" s="184">
        <f t="shared" si="73"/>
        <v>0</v>
      </c>
      <c r="T837" s="159" t="str">
        <f t="shared" si="72"/>
        <v/>
      </c>
      <c r="U837" s="162">
        <f>COUNTIFS('Unit Detail'!$Z$8:$Z$400,"1",'Unit Detail'!$D$8:$D$400,'Building Detail'!$B837)</f>
        <v>0</v>
      </c>
      <c r="V837" s="163">
        <f>COUNTIFS('Unit Detail'!$Z$8:$Z$400,"3",'Unit Detail'!$D$8:$D$400,'Building Detail'!$B837)</f>
        <v>0</v>
      </c>
      <c r="W837" s="163">
        <f>COUNTIFS('Unit Detail'!$Z$8:$Z$400,"2",'Unit Detail'!$D$8:$D$400,'Building Detail'!$B837)</f>
        <v>0</v>
      </c>
      <c r="X837" s="176">
        <f t="shared" si="74"/>
        <v>0</v>
      </c>
      <c r="Y837" s="159" t="str">
        <f t="shared" si="71"/>
        <v/>
      </c>
      <c r="Z837" s="338" t="str">
        <f t="shared" si="70"/>
        <v/>
      </c>
      <c r="AB837"/>
      <c r="AC837" s="14"/>
    </row>
    <row r="838" spans="2:29" x14ac:dyDescent="0.25">
      <c r="B838" s="334"/>
      <c r="C838" s="396"/>
      <c r="D838" s="396"/>
      <c r="E838" s="396"/>
      <c r="F838" s="396"/>
      <c r="G838" s="396"/>
      <c r="H838" s="227"/>
      <c r="I838" s="227"/>
      <c r="J838" s="227"/>
      <c r="K838" s="227"/>
      <c r="L838" s="227"/>
      <c r="M838" s="230"/>
      <c r="N838" s="231"/>
      <c r="O838" s="157">
        <f>SUMIFS('Unit Detail'!$H$8:$H$400,'Unit Detail'!$D$8:$D$400,'Building Detail'!$B838,'Unit Detail'!$Z$8:$Z$400,1)</f>
        <v>0</v>
      </c>
      <c r="P838" s="125">
        <f>SUMIFS('Unit Detail'!$H$8:$H$400,'Unit Detail'!$D$8:$D$400,'Building Detail'!$B838,'Unit Detail'!$Z$8:$Z$400,3)</f>
        <v>0</v>
      </c>
      <c r="Q838" s="180">
        <f>SUMIFS('Unit Detail'!$H$8:$H$400,'Unit Detail'!$D$8:$D$400,'Building Detail'!$B838,'Unit Detail'!$Z$8:$Z$400,2)</f>
        <v>0</v>
      </c>
      <c r="R838" s="185">
        <f>SUMIF('Unit Detail'!$D$8:$D$400,$B838,'Unit Detail'!$H$8:$H$400)</f>
        <v>0</v>
      </c>
      <c r="S838" s="184">
        <f t="shared" si="73"/>
        <v>0</v>
      </c>
      <c r="T838" s="159" t="str">
        <f t="shared" si="72"/>
        <v/>
      </c>
      <c r="U838" s="162">
        <f>COUNTIFS('Unit Detail'!$Z$8:$Z$400,"1",'Unit Detail'!$D$8:$D$400,'Building Detail'!$B838)</f>
        <v>0</v>
      </c>
      <c r="V838" s="163">
        <f>COUNTIFS('Unit Detail'!$Z$8:$Z$400,"3",'Unit Detail'!$D$8:$D$400,'Building Detail'!$B838)</f>
        <v>0</v>
      </c>
      <c r="W838" s="163">
        <f>COUNTIFS('Unit Detail'!$Z$8:$Z$400,"2",'Unit Detail'!$D$8:$D$400,'Building Detail'!$B838)</f>
        <v>0</v>
      </c>
      <c r="X838" s="176">
        <f t="shared" si="74"/>
        <v>0</v>
      </c>
      <c r="Y838" s="159" t="str">
        <f t="shared" si="71"/>
        <v/>
      </c>
      <c r="Z838" s="338" t="str">
        <f t="shared" si="70"/>
        <v/>
      </c>
      <c r="AB838"/>
      <c r="AC838" s="14"/>
    </row>
    <row r="839" spans="2:29" x14ac:dyDescent="0.25">
      <c r="B839" s="334"/>
      <c r="C839" s="396"/>
      <c r="D839" s="396"/>
      <c r="E839" s="396"/>
      <c r="F839" s="396"/>
      <c r="G839" s="396"/>
      <c r="H839" s="227"/>
      <c r="I839" s="227"/>
      <c r="J839" s="227"/>
      <c r="K839" s="227"/>
      <c r="L839" s="227"/>
      <c r="M839" s="230"/>
      <c r="N839" s="231"/>
      <c r="O839" s="157">
        <f>SUMIFS('Unit Detail'!$H$8:$H$400,'Unit Detail'!$D$8:$D$400,'Building Detail'!$B839,'Unit Detail'!$Z$8:$Z$400,1)</f>
        <v>0</v>
      </c>
      <c r="P839" s="125">
        <f>SUMIFS('Unit Detail'!$H$8:$H$400,'Unit Detail'!$D$8:$D$400,'Building Detail'!$B839,'Unit Detail'!$Z$8:$Z$400,3)</f>
        <v>0</v>
      </c>
      <c r="Q839" s="180">
        <f>SUMIFS('Unit Detail'!$H$8:$H$400,'Unit Detail'!$D$8:$D$400,'Building Detail'!$B839,'Unit Detail'!$Z$8:$Z$400,2)</f>
        <v>0</v>
      </c>
      <c r="R839" s="185">
        <f>SUMIF('Unit Detail'!$D$8:$D$400,$B839,'Unit Detail'!$H$8:$H$400)</f>
        <v>0</v>
      </c>
      <c r="S839" s="184">
        <f t="shared" si="73"/>
        <v>0</v>
      </c>
      <c r="T839" s="159" t="str">
        <f t="shared" si="72"/>
        <v/>
      </c>
      <c r="U839" s="162">
        <f>COUNTIFS('Unit Detail'!$Z$8:$Z$400,"1",'Unit Detail'!$D$8:$D$400,'Building Detail'!$B839)</f>
        <v>0</v>
      </c>
      <c r="V839" s="163">
        <f>COUNTIFS('Unit Detail'!$Z$8:$Z$400,"3",'Unit Detail'!$D$8:$D$400,'Building Detail'!$B839)</f>
        <v>0</v>
      </c>
      <c r="W839" s="163">
        <f>COUNTIFS('Unit Detail'!$Z$8:$Z$400,"2",'Unit Detail'!$D$8:$D$400,'Building Detail'!$B839)</f>
        <v>0</v>
      </c>
      <c r="X839" s="176">
        <f t="shared" si="74"/>
        <v>0</v>
      </c>
      <c r="Y839" s="159" t="str">
        <f t="shared" si="71"/>
        <v/>
      </c>
      <c r="Z839" s="338" t="str">
        <f t="shared" si="70"/>
        <v/>
      </c>
      <c r="AB839"/>
      <c r="AC839" s="14"/>
    </row>
    <row r="840" spans="2:29" x14ac:dyDescent="0.25">
      <c r="B840" s="334"/>
      <c r="C840" s="396"/>
      <c r="D840" s="396"/>
      <c r="E840" s="396"/>
      <c r="F840" s="396"/>
      <c r="G840" s="396"/>
      <c r="H840" s="227"/>
      <c r="I840" s="227"/>
      <c r="J840" s="227"/>
      <c r="K840" s="227"/>
      <c r="L840" s="227"/>
      <c r="M840" s="230"/>
      <c r="N840" s="231"/>
      <c r="O840" s="157">
        <f>SUMIFS('Unit Detail'!$H$8:$H$400,'Unit Detail'!$D$8:$D$400,'Building Detail'!$B840,'Unit Detail'!$Z$8:$Z$400,1)</f>
        <v>0</v>
      </c>
      <c r="P840" s="125">
        <f>SUMIFS('Unit Detail'!$H$8:$H$400,'Unit Detail'!$D$8:$D$400,'Building Detail'!$B840,'Unit Detail'!$Z$8:$Z$400,3)</f>
        <v>0</v>
      </c>
      <c r="Q840" s="180">
        <f>SUMIFS('Unit Detail'!$H$8:$H$400,'Unit Detail'!$D$8:$D$400,'Building Detail'!$B840,'Unit Detail'!$Z$8:$Z$400,2)</f>
        <v>0</v>
      </c>
      <c r="R840" s="185">
        <f>SUMIF('Unit Detail'!$D$8:$D$400,$B840,'Unit Detail'!$H$8:$H$400)</f>
        <v>0</v>
      </c>
      <c r="S840" s="184">
        <f t="shared" si="73"/>
        <v>0</v>
      </c>
      <c r="T840" s="159" t="str">
        <f t="shared" si="72"/>
        <v/>
      </c>
      <c r="U840" s="162">
        <f>COUNTIFS('Unit Detail'!$Z$8:$Z$400,"1",'Unit Detail'!$D$8:$D$400,'Building Detail'!$B840)</f>
        <v>0</v>
      </c>
      <c r="V840" s="163">
        <f>COUNTIFS('Unit Detail'!$Z$8:$Z$400,"3",'Unit Detail'!$D$8:$D$400,'Building Detail'!$B840)</f>
        <v>0</v>
      </c>
      <c r="W840" s="163">
        <f>COUNTIFS('Unit Detail'!$Z$8:$Z$400,"2",'Unit Detail'!$D$8:$D$400,'Building Detail'!$B840)</f>
        <v>0</v>
      </c>
      <c r="X840" s="176">
        <f t="shared" si="74"/>
        <v>0</v>
      </c>
      <c r="Y840" s="159" t="str">
        <f t="shared" si="71"/>
        <v/>
      </c>
      <c r="Z840" s="338" t="str">
        <f t="shared" si="70"/>
        <v/>
      </c>
      <c r="AB840"/>
      <c r="AC840" s="14"/>
    </row>
    <row r="841" spans="2:29" x14ac:dyDescent="0.25">
      <c r="B841" s="334"/>
      <c r="C841" s="396"/>
      <c r="D841" s="396"/>
      <c r="E841" s="396"/>
      <c r="F841" s="396"/>
      <c r="G841" s="396"/>
      <c r="H841" s="227"/>
      <c r="I841" s="227"/>
      <c r="J841" s="227"/>
      <c r="K841" s="227"/>
      <c r="L841" s="227"/>
      <c r="M841" s="230"/>
      <c r="N841" s="231"/>
      <c r="O841" s="157">
        <f>SUMIFS('Unit Detail'!$H$8:$H$400,'Unit Detail'!$D$8:$D$400,'Building Detail'!$B841,'Unit Detail'!$Z$8:$Z$400,1)</f>
        <v>0</v>
      </c>
      <c r="P841" s="125">
        <f>SUMIFS('Unit Detail'!$H$8:$H$400,'Unit Detail'!$D$8:$D$400,'Building Detail'!$B841,'Unit Detail'!$Z$8:$Z$400,3)</f>
        <v>0</v>
      </c>
      <c r="Q841" s="180">
        <f>SUMIFS('Unit Detail'!$H$8:$H$400,'Unit Detail'!$D$8:$D$400,'Building Detail'!$B841,'Unit Detail'!$Z$8:$Z$400,2)</f>
        <v>0</v>
      </c>
      <c r="R841" s="185">
        <f>SUMIF('Unit Detail'!$D$8:$D$400,$B841,'Unit Detail'!$H$8:$H$400)</f>
        <v>0</v>
      </c>
      <c r="S841" s="184">
        <f t="shared" si="73"/>
        <v>0</v>
      </c>
      <c r="T841" s="159" t="str">
        <f t="shared" si="72"/>
        <v/>
      </c>
      <c r="U841" s="162">
        <f>COUNTIFS('Unit Detail'!$Z$8:$Z$400,"1",'Unit Detail'!$D$8:$D$400,'Building Detail'!$B841)</f>
        <v>0</v>
      </c>
      <c r="V841" s="163">
        <f>COUNTIFS('Unit Detail'!$Z$8:$Z$400,"3",'Unit Detail'!$D$8:$D$400,'Building Detail'!$B841)</f>
        <v>0</v>
      </c>
      <c r="W841" s="163">
        <f>COUNTIFS('Unit Detail'!$Z$8:$Z$400,"2",'Unit Detail'!$D$8:$D$400,'Building Detail'!$B841)</f>
        <v>0</v>
      </c>
      <c r="X841" s="176">
        <f t="shared" si="74"/>
        <v>0</v>
      </c>
      <c r="Y841" s="159" t="str">
        <f t="shared" si="71"/>
        <v/>
      </c>
      <c r="Z841" s="338" t="str">
        <f t="shared" si="70"/>
        <v/>
      </c>
      <c r="AB841"/>
      <c r="AC841" s="14"/>
    </row>
    <row r="842" spans="2:29" x14ac:dyDescent="0.25">
      <c r="B842" s="334"/>
      <c r="C842" s="396"/>
      <c r="D842" s="396"/>
      <c r="E842" s="396"/>
      <c r="F842" s="396"/>
      <c r="G842" s="396"/>
      <c r="H842" s="227"/>
      <c r="I842" s="227"/>
      <c r="J842" s="227"/>
      <c r="K842" s="227"/>
      <c r="L842" s="227"/>
      <c r="M842" s="230"/>
      <c r="N842" s="231"/>
      <c r="O842" s="157">
        <f>SUMIFS('Unit Detail'!$H$8:$H$400,'Unit Detail'!$D$8:$D$400,'Building Detail'!$B842,'Unit Detail'!$Z$8:$Z$400,1)</f>
        <v>0</v>
      </c>
      <c r="P842" s="125">
        <f>SUMIFS('Unit Detail'!$H$8:$H$400,'Unit Detail'!$D$8:$D$400,'Building Detail'!$B842,'Unit Detail'!$Z$8:$Z$400,3)</f>
        <v>0</v>
      </c>
      <c r="Q842" s="180">
        <f>SUMIFS('Unit Detail'!$H$8:$H$400,'Unit Detail'!$D$8:$D$400,'Building Detail'!$B842,'Unit Detail'!$Z$8:$Z$400,2)</f>
        <v>0</v>
      </c>
      <c r="R842" s="185">
        <f>SUMIF('Unit Detail'!$D$8:$D$400,$B842,'Unit Detail'!$H$8:$H$400)</f>
        <v>0</v>
      </c>
      <c r="S842" s="184">
        <f t="shared" si="73"/>
        <v>0</v>
      </c>
      <c r="T842" s="159" t="str">
        <f t="shared" si="72"/>
        <v/>
      </c>
      <c r="U842" s="162">
        <f>COUNTIFS('Unit Detail'!$Z$8:$Z$400,"1",'Unit Detail'!$D$8:$D$400,'Building Detail'!$B842)</f>
        <v>0</v>
      </c>
      <c r="V842" s="163">
        <f>COUNTIFS('Unit Detail'!$Z$8:$Z$400,"3",'Unit Detail'!$D$8:$D$400,'Building Detail'!$B842)</f>
        <v>0</v>
      </c>
      <c r="W842" s="163">
        <f>COUNTIFS('Unit Detail'!$Z$8:$Z$400,"2",'Unit Detail'!$D$8:$D$400,'Building Detail'!$B842)</f>
        <v>0</v>
      </c>
      <c r="X842" s="176">
        <f t="shared" si="74"/>
        <v>0</v>
      </c>
      <c r="Y842" s="159" t="str">
        <f t="shared" si="71"/>
        <v/>
      </c>
      <c r="Z842" s="338" t="str">
        <f t="shared" si="70"/>
        <v/>
      </c>
      <c r="AB842"/>
      <c r="AC842" s="14"/>
    </row>
    <row r="843" spans="2:29" x14ac:dyDescent="0.25">
      <c r="B843" s="334"/>
      <c r="C843" s="396"/>
      <c r="D843" s="396"/>
      <c r="E843" s="396"/>
      <c r="F843" s="396"/>
      <c r="G843" s="396"/>
      <c r="H843" s="227"/>
      <c r="I843" s="227"/>
      <c r="J843" s="227"/>
      <c r="K843" s="227"/>
      <c r="L843" s="227"/>
      <c r="M843" s="230"/>
      <c r="N843" s="231"/>
      <c r="O843" s="157">
        <f>SUMIFS('Unit Detail'!$H$8:$H$400,'Unit Detail'!$D$8:$D$400,'Building Detail'!$B843,'Unit Detail'!$Z$8:$Z$400,1)</f>
        <v>0</v>
      </c>
      <c r="P843" s="125">
        <f>SUMIFS('Unit Detail'!$H$8:$H$400,'Unit Detail'!$D$8:$D$400,'Building Detail'!$B843,'Unit Detail'!$Z$8:$Z$400,3)</f>
        <v>0</v>
      </c>
      <c r="Q843" s="180">
        <f>SUMIFS('Unit Detail'!$H$8:$H$400,'Unit Detail'!$D$8:$D$400,'Building Detail'!$B843,'Unit Detail'!$Z$8:$Z$400,2)</f>
        <v>0</v>
      </c>
      <c r="R843" s="185">
        <f>SUMIF('Unit Detail'!$D$8:$D$400,$B843,'Unit Detail'!$H$8:$H$400)</f>
        <v>0</v>
      </c>
      <c r="S843" s="184">
        <f t="shared" si="73"/>
        <v>0</v>
      </c>
      <c r="T843" s="159" t="str">
        <f t="shared" si="72"/>
        <v/>
      </c>
      <c r="U843" s="162">
        <f>COUNTIFS('Unit Detail'!$Z$8:$Z$400,"1",'Unit Detail'!$D$8:$D$400,'Building Detail'!$B843)</f>
        <v>0</v>
      </c>
      <c r="V843" s="163">
        <f>COUNTIFS('Unit Detail'!$Z$8:$Z$400,"3",'Unit Detail'!$D$8:$D$400,'Building Detail'!$B843)</f>
        <v>0</v>
      </c>
      <c r="W843" s="163">
        <f>COUNTIFS('Unit Detail'!$Z$8:$Z$400,"2",'Unit Detail'!$D$8:$D$400,'Building Detail'!$B843)</f>
        <v>0</v>
      </c>
      <c r="X843" s="176">
        <f t="shared" si="74"/>
        <v>0</v>
      </c>
      <c r="Y843" s="159" t="str">
        <f t="shared" si="71"/>
        <v/>
      </c>
      <c r="Z843" s="338" t="str">
        <f t="shared" si="70"/>
        <v/>
      </c>
      <c r="AB843"/>
      <c r="AC843" s="14"/>
    </row>
    <row r="844" spans="2:29" x14ac:dyDescent="0.25">
      <c r="B844" s="334"/>
      <c r="C844" s="396"/>
      <c r="D844" s="396"/>
      <c r="E844" s="396"/>
      <c r="F844" s="396"/>
      <c r="G844" s="396"/>
      <c r="H844" s="227"/>
      <c r="I844" s="227"/>
      <c r="J844" s="227"/>
      <c r="K844" s="227"/>
      <c r="L844" s="227"/>
      <c r="M844" s="230"/>
      <c r="N844" s="231"/>
      <c r="O844" s="157">
        <f>SUMIFS('Unit Detail'!$H$8:$H$400,'Unit Detail'!$D$8:$D$400,'Building Detail'!$B844,'Unit Detail'!$Z$8:$Z$400,1)</f>
        <v>0</v>
      </c>
      <c r="P844" s="125">
        <f>SUMIFS('Unit Detail'!$H$8:$H$400,'Unit Detail'!$D$8:$D$400,'Building Detail'!$B844,'Unit Detail'!$Z$8:$Z$400,3)</f>
        <v>0</v>
      </c>
      <c r="Q844" s="180">
        <f>SUMIFS('Unit Detail'!$H$8:$H$400,'Unit Detail'!$D$8:$D$400,'Building Detail'!$B844,'Unit Detail'!$Z$8:$Z$400,2)</f>
        <v>0</v>
      </c>
      <c r="R844" s="185">
        <f>SUMIF('Unit Detail'!$D$8:$D$400,$B844,'Unit Detail'!$H$8:$H$400)</f>
        <v>0</v>
      </c>
      <c r="S844" s="184">
        <f t="shared" si="73"/>
        <v>0</v>
      </c>
      <c r="T844" s="159" t="str">
        <f t="shared" si="72"/>
        <v/>
      </c>
      <c r="U844" s="162">
        <f>COUNTIFS('Unit Detail'!$Z$8:$Z$400,"1",'Unit Detail'!$D$8:$D$400,'Building Detail'!$B844)</f>
        <v>0</v>
      </c>
      <c r="V844" s="163">
        <f>COUNTIFS('Unit Detail'!$Z$8:$Z$400,"3",'Unit Detail'!$D$8:$D$400,'Building Detail'!$B844)</f>
        <v>0</v>
      </c>
      <c r="W844" s="163">
        <f>COUNTIFS('Unit Detail'!$Z$8:$Z$400,"2",'Unit Detail'!$D$8:$D$400,'Building Detail'!$B844)</f>
        <v>0</v>
      </c>
      <c r="X844" s="176">
        <f t="shared" si="74"/>
        <v>0</v>
      </c>
      <c r="Y844" s="159" t="str">
        <f t="shared" si="71"/>
        <v/>
      </c>
      <c r="Z844" s="338" t="str">
        <f t="shared" si="70"/>
        <v/>
      </c>
      <c r="AB844"/>
      <c r="AC844" s="14"/>
    </row>
    <row r="845" spans="2:29" x14ac:dyDescent="0.25">
      <c r="B845" s="334"/>
      <c r="C845" s="396"/>
      <c r="D845" s="396"/>
      <c r="E845" s="396"/>
      <c r="F845" s="396"/>
      <c r="G845" s="396"/>
      <c r="H845" s="227"/>
      <c r="I845" s="227"/>
      <c r="J845" s="227"/>
      <c r="K845" s="227"/>
      <c r="L845" s="227"/>
      <c r="M845" s="230"/>
      <c r="N845" s="231"/>
      <c r="O845" s="157">
        <f>SUMIFS('Unit Detail'!$H$8:$H$400,'Unit Detail'!$D$8:$D$400,'Building Detail'!$B845,'Unit Detail'!$Z$8:$Z$400,1)</f>
        <v>0</v>
      </c>
      <c r="P845" s="125">
        <f>SUMIFS('Unit Detail'!$H$8:$H$400,'Unit Detail'!$D$8:$D$400,'Building Detail'!$B845,'Unit Detail'!$Z$8:$Z$400,3)</f>
        <v>0</v>
      </c>
      <c r="Q845" s="180">
        <f>SUMIFS('Unit Detail'!$H$8:$H$400,'Unit Detail'!$D$8:$D$400,'Building Detail'!$B845,'Unit Detail'!$Z$8:$Z$400,2)</f>
        <v>0</v>
      </c>
      <c r="R845" s="185">
        <f>SUMIF('Unit Detail'!$D$8:$D$400,$B845,'Unit Detail'!$H$8:$H$400)</f>
        <v>0</v>
      </c>
      <c r="S845" s="184">
        <f t="shared" si="73"/>
        <v>0</v>
      </c>
      <c r="T845" s="159" t="str">
        <f t="shared" si="72"/>
        <v/>
      </c>
      <c r="U845" s="162">
        <f>COUNTIFS('Unit Detail'!$Z$8:$Z$400,"1",'Unit Detail'!$D$8:$D$400,'Building Detail'!$B845)</f>
        <v>0</v>
      </c>
      <c r="V845" s="163">
        <f>COUNTIFS('Unit Detail'!$Z$8:$Z$400,"3",'Unit Detail'!$D$8:$D$400,'Building Detail'!$B845)</f>
        <v>0</v>
      </c>
      <c r="W845" s="163">
        <f>COUNTIFS('Unit Detail'!$Z$8:$Z$400,"2",'Unit Detail'!$D$8:$D$400,'Building Detail'!$B845)</f>
        <v>0</v>
      </c>
      <c r="X845" s="176">
        <f t="shared" si="74"/>
        <v>0</v>
      </c>
      <c r="Y845" s="159" t="str">
        <f t="shared" si="71"/>
        <v/>
      </c>
      <c r="Z845" s="338" t="str">
        <f t="shared" si="70"/>
        <v/>
      </c>
      <c r="AB845"/>
      <c r="AC845" s="14"/>
    </row>
    <row r="846" spans="2:29" x14ac:dyDescent="0.25">
      <c r="B846" s="334"/>
      <c r="C846" s="396"/>
      <c r="D846" s="396"/>
      <c r="E846" s="396"/>
      <c r="F846" s="396"/>
      <c r="G846" s="396"/>
      <c r="H846" s="227"/>
      <c r="I846" s="227"/>
      <c r="J846" s="227"/>
      <c r="K846" s="227"/>
      <c r="L846" s="227"/>
      <c r="M846" s="230"/>
      <c r="N846" s="231"/>
      <c r="O846" s="157">
        <f>SUMIFS('Unit Detail'!$H$8:$H$400,'Unit Detail'!$D$8:$D$400,'Building Detail'!$B846,'Unit Detail'!$Z$8:$Z$400,1)</f>
        <v>0</v>
      </c>
      <c r="P846" s="125">
        <f>SUMIFS('Unit Detail'!$H$8:$H$400,'Unit Detail'!$D$8:$D$400,'Building Detail'!$B846,'Unit Detail'!$Z$8:$Z$400,3)</f>
        <v>0</v>
      </c>
      <c r="Q846" s="180">
        <f>SUMIFS('Unit Detail'!$H$8:$H$400,'Unit Detail'!$D$8:$D$400,'Building Detail'!$B846,'Unit Detail'!$Z$8:$Z$400,2)</f>
        <v>0</v>
      </c>
      <c r="R846" s="185">
        <f>SUMIF('Unit Detail'!$D$8:$D$400,$B846,'Unit Detail'!$H$8:$H$400)</f>
        <v>0</v>
      </c>
      <c r="S846" s="184">
        <f t="shared" si="73"/>
        <v>0</v>
      </c>
      <c r="T846" s="159" t="str">
        <f t="shared" si="72"/>
        <v/>
      </c>
      <c r="U846" s="162">
        <f>COUNTIFS('Unit Detail'!$Z$8:$Z$400,"1",'Unit Detail'!$D$8:$D$400,'Building Detail'!$B846)</f>
        <v>0</v>
      </c>
      <c r="V846" s="163">
        <f>COUNTIFS('Unit Detail'!$Z$8:$Z$400,"3",'Unit Detail'!$D$8:$D$400,'Building Detail'!$B846)</f>
        <v>0</v>
      </c>
      <c r="W846" s="163">
        <f>COUNTIFS('Unit Detail'!$Z$8:$Z$400,"2",'Unit Detail'!$D$8:$D$400,'Building Detail'!$B846)</f>
        <v>0</v>
      </c>
      <c r="X846" s="176">
        <f t="shared" si="74"/>
        <v>0</v>
      </c>
      <c r="Y846" s="159" t="str">
        <f t="shared" si="71"/>
        <v/>
      </c>
      <c r="Z846" s="338" t="str">
        <f t="shared" si="70"/>
        <v/>
      </c>
      <c r="AB846"/>
      <c r="AC846" s="14"/>
    </row>
    <row r="847" spans="2:29" x14ac:dyDescent="0.25">
      <c r="B847" s="334"/>
      <c r="C847" s="396"/>
      <c r="D847" s="396"/>
      <c r="E847" s="396"/>
      <c r="F847" s="396"/>
      <c r="G847" s="396"/>
      <c r="H847" s="227"/>
      <c r="I847" s="227"/>
      <c r="J847" s="227"/>
      <c r="K847" s="227"/>
      <c r="L847" s="227"/>
      <c r="M847" s="230"/>
      <c r="N847" s="231"/>
      <c r="O847" s="157">
        <f>SUMIFS('Unit Detail'!$H$8:$H$400,'Unit Detail'!$D$8:$D$400,'Building Detail'!$B847,'Unit Detail'!$Z$8:$Z$400,1)</f>
        <v>0</v>
      </c>
      <c r="P847" s="125">
        <f>SUMIFS('Unit Detail'!$H$8:$H$400,'Unit Detail'!$D$8:$D$400,'Building Detail'!$B847,'Unit Detail'!$Z$8:$Z$400,3)</f>
        <v>0</v>
      </c>
      <c r="Q847" s="180">
        <f>SUMIFS('Unit Detail'!$H$8:$H$400,'Unit Detail'!$D$8:$D$400,'Building Detail'!$B847,'Unit Detail'!$Z$8:$Z$400,2)</f>
        <v>0</v>
      </c>
      <c r="R847" s="185">
        <f>SUMIF('Unit Detail'!$D$8:$D$400,$B847,'Unit Detail'!$H$8:$H$400)</f>
        <v>0</v>
      </c>
      <c r="S847" s="184">
        <f t="shared" si="73"/>
        <v>0</v>
      </c>
      <c r="T847" s="159" t="str">
        <f t="shared" si="72"/>
        <v/>
      </c>
      <c r="U847" s="162">
        <f>COUNTIFS('Unit Detail'!$Z$8:$Z$400,"1",'Unit Detail'!$D$8:$D$400,'Building Detail'!$B847)</f>
        <v>0</v>
      </c>
      <c r="V847" s="163">
        <f>COUNTIFS('Unit Detail'!$Z$8:$Z$400,"3",'Unit Detail'!$D$8:$D$400,'Building Detail'!$B847)</f>
        <v>0</v>
      </c>
      <c r="W847" s="163">
        <f>COUNTIFS('Unit Detail'!$Z$8:$Z$400,"2",'Unit Detail'!$D$8:$D$400,'Building Detail'!$B847)</f>
        <v>0</v>
      </c>
      <c r="X847" s="176">
        <f t="shared" si="74"/>
        <v>0</v>
      </c>
      <c r="Y847" s="159" t="str">
        <f t="shared" si="71"/>
        <v/>
      </c>
      <c r="Z847" s="338" t="str">
        <f t="shared" si="70"/>
        <v/>
      </c>
      <c r="AB847"/>
      <c r="AC847" s="14"/>
    </row>
    <row r="848" spans="2:29" x14ac:dyDescent="0.25">
      <c r="B848" s="334"/>
      <c r="C848" s="396"/>
      <c r="D848" s="396"/>
      <c r="E848" s="396"/>
      <c r="F848" s="396"/>
      <c r="G848" s="396"/>
      <c r="H848" s="227"/>
      <c r="I848" s="227"/>
      <c r="J848" s="227"/>
      <c r="K848" s="227"/>
      <c r="L848" s="227"/>
      <c r="M848" s="230"/>
      <c r="N848" s="231"/>
      <c r="O848" s="157">
        <f>SUMIFS('Unit Detail'!$H$8:$H$400,'Unit Detail'!$D$8:$D$400,'Building Detail'!$B848,'Unit Detail'!$Z$8:$Z$400,1)</f>
        <v>0</v>
      </c>
      <c r="P848" s="125">
        <f>SUMIFS('Unit Detail'!$H$8:$H$400,'Unit Detail'!$D$8:$D$400,'Building Detail'!$B848,'Unit Detail'!$Z$8:$Z$400,3)</f>
        <v>0</v>
      </c>
      <c r="Q848" s="180">
        <f>SUMIFS('Unit Detail'!$H$8:$H$400,'Unit Detail'!$D$8:$D$400,'Building Detail'!$B848,'Unit Detail'!$Z$8:$Z$400,2)</f>
        <v>0</v>
      </c>
      <c r="R848" s="185">
        <f>SUMIF('Unit Detail'!$D$8:$D$400,$B848,'Unit Detail'!$H$8:$H$400)</f>
        <v>0</v>
      </c>
      <c r="S848" s="184">
        <f t="shared" si="73"/>
        <v>0</v>
      </c>
      <c r="T848" s="159" t="str">
        <f t="shared" si="72"/>
        <v/>
      </c>
      <c r="U848" s="162">
        <f>COUNTIFS('Unit Detail'!$Z$8:$Z$400,"1",'Unit Detail'!$D$8:$D$400,'Building Detail'!$B848)</f>
        <v>0</v>
      </c>
      <c r="V848" s="163">
        <f>COUNTIFS('Unit Detail'!$Z$8:$Z$400,"3",'Unit Detail'!$D$8:$D$400,'Building Detail'!$B848)</f>
        <v>0</v>
      </c>
      <c r="W848" s="163">
        <f>COUNTIFS('Unit Detail'!$Z$8:$Z$400,"2",'Unit Detail'!$D$8:$D$400,'Building Detail'!$B848)</f>
        <v>0</v>
      </c>
      <c r="X848" s="176">
        <f t="shared" si="74"/>
        <v>0</v>
      </c>
      <c r="Y848" s="159" t="str">
        <f t="shared" si="71"/>
        <v/>
      </c>
      <c r="Z848" s="338" t="str">
        <f t="shared" si="70"/>
        <v/>
      </c>
      <c r="AB848"/>
      <c r="AC848" s="14"/>
    </row>
    <row r="849" spans="2:29" x14ac:dyDescent="0.25">
      <c r="B849" s="334"/>
      <c r="C849" s="396"/>
      <c r="D849" s="396"/>
      <c r="E849" s="396"/>
      <c r="F849" s="396"/>
      <c r="G849" s="396"/>
      <c r="H849" s="227"/>
      <c r="I849" s="227"/>
      <c r="J849" s="227"/>
      <c r="K849" s="227"/>
      <c r="L849" s="227"/>
      <c r="M849" s="230"/>
      <c r="N849" s="231"/>
      <c r="O849" s="157">
        <f>SUMIFS('Unit Detail'!$H$8:$H$400,'Unit Detail'!$D$8:$D$400,'Building Detail'!$B849,'Unit Detail'!$Z$8:$Z$400,1)</f>
        <v>0</v>
      </c>
      <c r="P849" s="125">
        <f>SUMIFS('Unit Detail'!$H$8:$H$400,'Unit Detail'!$D$8:$D$400,'Building Detail'!$B849,'Unit Detail'!$Z$8:$Z$400,3)</f>
        <v>0</v>
      </c>
      <c r="Q849" s="180">
        <f>SUMIFS('Unit Detail'!$H$8:$H$400,'Unit Detail'!$D$8:$D$400,'Building Detail'!$B849,'Unit Detail'!$Z$8:$Z$400,2)</f>
        <v>0</v>
      </c>
      <c r="R849" s="185">
        <f>SUMIF('Unit Detail'!$D$8:$D$400,$B849,'Unit Detail'!$H$8:$H$400)</f>
        <v>0</v>
      </c>
      <c r="S849" s="184">
        <f t="shared" si="73"/>
        <v>0</v>
      </c>
      <c r="T849" s="159" t="str">
        <f t="shared" si="72"/>
        <v/>
      </c>
      <c r="U849" s="162">
        <f>COUNTIFS('Unit Detail'!$Z$8:$Z$400,"1",'Unit Detail'!$D$8:$D$400,'Building Detail'!$B849)</f>
        <v>0</v>
      </c>
      <c r="V849" s="163">
        <f>COUNTIFS('Unit Detail'!$Z$8:$Z$400,"3",'Unit Detail'!$D$8:$D$400,'Building Detail'!$B849)</f>
        <v>0</v>
      </c>
      <c r="W849" s="163">
        <f>COUNTIFS('Unit Detail'!$Z$8:$Z$400,"2",'Unit Detail'!$D$8:$D$400,'Building Detail'!$B849)</f>
        <v>0</v>
      </c>
      <c r="X849" s="176">
        <f t="shared" si="74"/>
        <v>0</v>
      </c>
      <c r="Y849" s="159" t="str">
        <f t="shared" si="71"/>
        <v/>
      </c>
      <c r="Z849" s="338" t="str">
        <f t="shared" si="70"/>
        <v/>
      </c>
      <c r="AB849"/>
      <c r="AC849" s="14"/>
    </row>
    <row r="850" spans="2:29" x14ac:dyDescent="0.25">
      <c r="B850" s="334"/>
      <c r="C850" s="396"/>
      <c r="D850" s="396"/>
      <c r="E850" s="396"/>
      <c r="F850" s="396"/>
      <c r="G850" s="396"/>
      <c r="H850" s="227"/>
      <c r="I850" s="227"/>
      <c r="J850" s="227"/>
      <c r="K850" s="227"/>
      <c r="L850" s="227"/>
      <c r="M850" s="230"/>
      <c r="N850" s="231"/>
      <c r="O850" s="157">
        <f>SUMIFS('Unit Detail'!$H$8:$H$400,'Unit Detail'!$D$8:$D$400,'Building Detail'!$B850,'Unit Detail'!$Z$8:$Z$400,1)</f>
        <v>0</v>
      </c>
      <c r="P850" s="125">
        <f>SUMIFS('Unit Detail'!$H$8:$H$400,'Unit Detail'!$D$8:$D$400,'Building Detail'!$B850,'Unit Detail'!$Z$8:$Z$400,3)</f>
        <v>0</v>
      </c>
      <c r="Q850" s="180">
        <f>SUMIFS('Unit Detail'!$H$8:$H$400,'Unit Detail'!$D$8:$D$400,'Building Detail'!$B850,'Unit Detail'!$Z$8:$Z$400,2)</f>
        <v>0</v>
      </c>
      <c r="R850" s="185">
        <f>SUMIF('Unit Detail'!$D$8:$D$400,$B850,'Unit Detail'!$H$8:$H$400)</f>
        <v>0</v>
      </c>
      <c r="S850" s="184">
        <f t="shared" si="73"/>
        <v>0</v>
      </c>
      <c r="T850" s="159" t="str">
        <f t="shared" si="72"/>
        <v/>
      </c>
      <c r="U850" s="162">
        <f>COUNTIFS('Unit Detail'!$Z$8:$Z$400,"1",'Unit Detail'!$D$8:$D$400,'Building Detail'!$B850)</f>
        <v>0</v>
      </c>
      <c r="V850" s="163">
        <f>COUNTIFS('Unit Detail'!$Z$8:$Z$400,"3",'Unit Detail'!$D$8:$D$400,'Building Detail'!$B850)</f>
        <v>0</v>
      </c>
      <c r="W850" s="163">
        <f>COUNTIFS('Unit Detail'!$Z$8:$Z$400,"2",'Unit Detail'!$D$8:$D$400,'Building Detail'!$B850)</f>
        <v>0</v>
      </c>
      <c r="X850" s="176">
        <f t="shared" si="74"/>
        <v>0</v>
      </c>
      <c r="Y850" s="159" t="str">
        <f t="shared" si="71"/>
        <v/>
      </c>
      <c r="Z850" s="338" t="str">
        <f t="shared" ref="Z850:Z855" si="75">IF(Y850&lt;T850,Y850,T850)</f>
        <v/>
      </c>
      <c r="AB850"/>
      <c r="AC850" s="14"/>
    </row>
    <row r="851" spans="2:29" x14ac:dyDescent="0.25">
      <c r="B851" s="334"/>
      <c r="C851" s="396"/>
      <c r="D851" s="396"/>
      <c r="E851" s="396"/>
      <c r="F851" s="396"/>
      <c r="G851" s="396"/>
      <c r="H851" s="227"/>
      <c r="I851" s="227"/>
      <c r="J851" s="227"/>
      <c r="K851" s="227"/>
      <c r="L851" s="227"/>
      <c r="M851" s="230"/>
      <c r="N851" s="231"/>
      <c r="O851" s="157">
        <f>SUMIFS('Unit Detail'!$H$8:$H$400,'Unit Detail'!$D$8:$D$400,'Building Detail'!$B851,'Unit Detail'!$Z$8:$Z$400,1)</f>
        <v>0</v>
      </c>
      <c r="P851" s="125">
        <f>SUMIFS('Unit Detail'!$H$8:$H$400,'Unit Detail'!$D$8:$D$400,'Building Detail'!$B851,'Unit Detail'!$Z$8:$Z$400,3)</f>
        <v>0</v>
      </c>
      <c r="Q851" s="180">
        <f>SUMIFS('Unit Detail'!$H$8:$H$400,'Unit Detail'!$D$8:$D$400,'Building Detail'!$B851,'Unit Detail'!$Z$8:$Z$400,2)</f>
        <v>0</v>
      </c>
      <c r="R851" s="185">
        <f>SUMIF('Unit Detail'!$D$8:$D$400,$B851,'Unit Detail'!$H$8:$H$400)</f>
        <v>0</v>
      </c>
      <c r="S851" s="184">
        <f t="shared" si="73"/>
        <v>0</v>
      </c>
      <c r="T851" s="159" t="str">
        <f t="shared" si="72"/>
        <v/>
      </c>
      <c r="U851" s="162">
        <f>COUNTIFS('Unit Detail'!$Z$8:$Z$400,"1",'Unit Detail'!$D$8:$D$400,'Building Detail'!$B851)</f>
        <v>0</v>
      </c>
      <c r="V851" s="163">
        <f>COUNTIFS('Unit Detail'!$Z$8:$Z$400,"3",'Unit Detail'!$D$8:$D$400,'Building Detail'!$B851)</f>
        <v>0</v>
      </c>
      <c r="W851" s="163">
        <f>COUNTIFS('Unit Detail'!$Z$8:$Z$400,"2",'Unit Detail'!$D$8:$D$400,'Building Detail'!$B851)</f>
        <v>0</v>
      </c>
      <c r="X851" s="176">
        <f t="shared" si="74"/>
        <v>0</v>
      </c>
      <c r="Y851" s="159" t="str">
        <f t="shared" ref="Y851:Y855" si="76">IF(B851="","",IF($P$15=0,1,U851/X851))</f>
        <v/>
      </c>
      <c r="Z851" s="338" t="str">
        <f t="shared" si="75"/>
        <v/>
      </c>
      <c r="AB851"/>
      <c r="AC851" s="14"/>
    </row>
    <row r="852" spans="2:29" x14ac:dyDescent="0.25">
      <c r="B852" s="334"/>
      <c r="C852" s="396"/>
      <c r="D852" s="396"/>
      <c r="E852" s="396"/>
      <c r="F852" s="396"/>
      <c r="G852" s="396"/>
      <c r="H852" s="227"/>
      <c r="I852" s="227"/>
      <c r="J852" s="227"/>
      <c r="K852" s="227"/>
      <c r="L852" s="227"/>
      <c r="M852" s="230"/>
      <c r="N852" s="231"/>
      <c r="O852" s="157">
        <f>SUMIFS('Unit Detail'!$H$8:$H$400,'Unit Detail'!$D$8:$D$400,'Building Detail'!$B852,'Unit Detail'!$Z$8:$Z$400,1)</f>
        <v>0</v>
      </c>
      <c r="P852" s="125">
        <f>SUMIFS('Unit Detail'!$H$8:$H$400,'Unit Detail'!$D$8:$D$400,'Building Detail'!$B852,'Unit Detail'!$Z$8:$Z$400,3)</f>
        <v>0</v>
      </c>
      <c r="Q852" s="180">
        <f>SUMIFS('Unit Detail'!$H$8:$H$400,'Unit Detail'!$D$8:$D$400,'Building Detail'!$B852,'Unit Detail'!$Z$8:$Z$400,2)</f>
        <v>0</v>
      </c>
      <c r="R852" s="185">
        <f>SUMIF('Unit Detail'!$D$8:$D$400,$B852,'Unit Detail'!$H$8:$H$400)</f>
        <v>0</v>
      </c>
      <c r="S852" s="184">
        <f t="shared" si="73"/>
        <v>0</v>
      </c>
      <c r="T852" s="159" t="str">
        <f t="shared" si="72"/>
        <v/>
      </c>
      <c r="U852" s="162">
        <f>COUNTIFS('Unit Detail'!$Z$8:$Z$400,"1",'Unit Detail'!$D$8:$D$400,'Building Detail'!$B852)</f>
        <v>0</v>
      </c>
      <c r="V852" s="163">
        <f>COUNTIFS('Unit Detail'!$Z$8:$Z$400,"3",'Unit Detail'!$D$8:$D$400,'Building Detail'!$B852)</f>
        <v>0</v>
      </c>
      <c r="W852" s="163">
        <f>COUNTIFS('Unit Detail'!$Z$8:$Z$400,"2",'Unit Detail'!$D$8:$D$400,'Building Detail'!$B852)</f>
        <v>0</v>
      </c>
      <c r="X852" s="176">
        <f t="shared" si="74"/>
        <v>0</v>
      </c>
      <c r="Y852" s="159" t="str">
        <f t="shared" si="76"/>
        <v/>
      </c>
      <c r="Z852" s="338" t="str">
        <f t="shared" si="75"/>
        <v/>
      </c>
      <c r="AB852"/>
      <c r="AC852" s="14"/>
    </row>
    <row r="853" spans="2:29" x14ac:dyDescent="0.25">
      <c r="B853" s="334"/>
      <c r="C853" s="396"/>
      <c r="D853" s="396"/>
      <c r="E853" s="396"/>
      <c r="F853" s="396"/>
      <c r="G853" s="396"/>
      <c r="H853" s="227"/>
      <c r="I853" s="227"/>
      <c r="J853" s="227"/>
      <c r="K853" s="227"/>
      <c r="L853" s="227"/>
      <c r="M853" s="230"/>
      <c r="N853" s="231"/>
      <c r="O853" s="157">
        <f>SUMIFS('Unit Detail'!$H$8:$H$400,'Unit Detail'!$D$8:$D$400,'Building Detail'!$B853,'Unit Detail'!$Z$8:$Z$400,1)</f>
        <v>0</v>
      </c>
      <c r="P853" s="125">
        <f>SUMIFS('Unit Detail'!$H$8:$H$400,'Unit Detail'!$D$8:$D$400,'Building Detail'!$B853,'Unit Detail'!$Z$8:$Z$400,3)</f>
        <v>0</v>
      </c>
      <c r="Q853" s="180">
        <f>SUMIFS('Unit Detail'!$H$8:$H$400,'Unit Detail'!$D$8:$D$400,'Building Detail'!$B853,'Unit Detail'!$Z$8:$Z$400,2)</f>
        <v>0</v>
      </c>
      <c r="R853" s="185">
        <f>SUMIF('Unit Detail'!$D$8:$D$400,$B853,'Unit Detail'!$H$8:$H$400)</f>
        <v>0</v>
      </c>
      <c r="S853" s="184">
        <f t="shared" si="73"/>
        <v>0</v>
      </c>
      <c r="T853" s="159" t="str">
        <f t="shared" ref="T853:T855" si="77">IF(B853="","",IF($P$15=0,1,O853/R853))</f>
        <v/>
      </c>
      <c r="U853" s="162">
        <f>COUNTIFS('Unit Detail'!$Z$8:$Z$400,"1",'Unit Detail'!$D$8:$D$400,'Building Detail'!$B853)</f>
        <v>0</v>
      </c>
      <c r="V853" s="163">
        <f>COUNTIFS('Unit Detail'!$Z$8:$Z$400,"3",'Unit Detail'!$D$8:$D$400,'Building Detail'!$B853)</f>
        <v>0</v>
      </c>
      <c r="W853" s="163">
        <f>COUNTIFS('Unit Detail'!$Z$8:$Z$400,"2",'Unit Detail'!$D$8:$D$400,'Building Detail'!$B853)</f>
        <v>0</v>
      </c>
      <c r="X853" s="176">
        <f t="shared" si="74"/>
        <v>0</v>
      </c>
      <c r="Y853" s="159" t="str">
        <f t="shared" si="76"/>
        <v/>
      </c>
      <c r="Z853" s="338" t="str">
        <f t="shared" si="75"/>
        <v/>
      </c>
      <c r="AB853"/>
      <c r="AC853" s="14"/>
    </row>
    <row r="854" spans="2:29" x14ac:dyDescent="0.25">
      <c r="B854" s="334"/>
      <c r="C854" s="396"/>
      <c r="D854" s="396"/>
      <c r="E854" s="396"/>
      <c r="F854" s="396"/>
      <c r="G854" s="396"/>
      <c r="H854" s="227"/>
      <c r="I854" s="227"/>
      <c r="J854" s="227"/>
      <c r="K854" s="227"/>
      <c r="L854" s="227"/>
      <c r="M854" s="230"/>
      <c r="N854" s="231"/>
      <c r="O854" s="157">
        <f>SUMIFS('Unit Detail'!$H$8:$H$400,'Unit Detail'!$D$8:$D$400,'Building Detail'!$B854,'Unit Detail'!$Z$8:$Z$400,1)</f>
        <v>0</v>
      </c>
      <c r="P854" s="125">
        <f>SUMIFS('Unit Detail'!$H$8:$H$400,'Unit Detail'!$D$8:$D$400,'Building Detail'!$B854,'Unit Detail'!$Z$8:$Z$400,3)</f>
        <v>0</v>
      </c>
      <c r="Q854" s="180">
        <f>SUMIFS('Unit Detail'!$H$8:$H$400,'Unit Detail'!$D$8:$D$400,'Building Detail'!$B854,'Unit Detail'!$Z$8:$Z$400,2)</f>
        <v>0</v>
      </c>
      <c r="R854" s="185">
        <f>SUMIF('Unit Detail'!$D$8:$D$400,$B854,'Unit Detail'!$H$8:$H$400)</f>
        <v>0</v>
      </c>
      <c r="S854" s="184">
        <f t="shared" si="73"/>
        <v>0</v>
      </c>
      <c r="T854" s="159" t="str">
        <f t="shared" si="77"/>
        <v/>
      </c>
      <c r="U854" s="162">
        <f>COUNTIFS('Unit Detail'!$Z$8:$Z$400,"1",'Unit Detail'!$D$8:$D$400,'Building Detail'!$B854)</f>
        <v>0</v>
      </c>
      <c r="V854" s="163">
        <f>COUNTIFS('Unit Detail'!$Z$8:$Z$400,"3",'Unit Detail'!$D$8:$D$400,'Building Detail'!$B854)</f>
        <v>0</v>
      </c>
      <c r="W854" s="163">
        <f>COUNTIFS('Unit Detail'!$Z$8:$Z$400,"2",'Unit Detail'!$D$8:$D$400,'Building Detail'!$B854)</f>
        <v>0</v>
      </c>
      <c r="X854" s="176">
        <f t="shared" si="74"/>
        <v>0</v>
      </c>
      <c r="Y854" s="159" t="str">
        <f t="shared" si="76"/>
        <v/>
      </c>
      <c r="Z854" s="338" t="str">
        <f t="shared" si="75"/>
        <v/>
      </c>
      <c r="AB854"/>
      <c r="AC854" s="14"/>
    </row>
    <row r="855" spans="2:29" x14ac:dyDescent="0.25">
      <c r="B855" s="334"/>
      <c r="C855" s="396"/>
      <c r="D855" s="396"/>
      <c r="E855" s="396"/>
      <c r="F855" s="396"/>
      <c r="G855" s="396"/>
      <c r="H855" s="227"/>
      <c r="I855" s="227"/>
      <c r="J855" s="227"/>
      <c r="K855" s="227"/>
      <c r="L855" s="227"/>
      <c r="M855" s="230"/>
      <c r="N855" s="231"/>
      <c r="O855" s="157">
        <f>SUMIFS('Unit Detail'!$H$8:$H$400,'Unit Detail'!$D$8:$D$400,'Building Detail'!$B855,'Unit Detail'!$Z$8:$Z$400,1)</f>
        <v>0</v>
      </c>
      <c r="P855" s="125">
        <f>SUMIFS('Unit Detail'!$H$8:$H$400,'Unit Detail'!$D$8:$D$400,'Building Detail'!$B855,'Unit Detail'!$Z$8:$Z$400,3)</f>
        <v>0</v>
      </c>
      <c r="Q855" s="180">
        <f>SUMIFS('Unit Detail'!$H$8:$H$400,'Unit Detail'!$D$8:$D$400,'Building Detail'!$B855,'Unit Detail'!$Z$8:$Z$400,2)</f>
        <v>0</v>
      </c>
      <c r="R855" s="186">
        <f>SUMIF('Unit Detail'!$D$8:$D$400,$B855,'Unit Detail'!$H$8:$H$400)</f>
        <v>0</v>
      </c>
      <c r="S855" s="187">
        <f t="shared" si="73"/>
        <v>0</v>
      </c>
      <c r="T855" s="159" t="str">
        <f t="shared" si="77"/>
        <v/>
      </c>
      <c r="U855" s="162">
        <f>COUNTIFS('Unit Detail'!$Z$8:$Z$400,"1",'Unit Detail'!$D$8:$D$400,'Building Detail'!$B855)</f>
        <v>0</v>
      </c>
      <c r="V855" s="163">
        <f>COUNTIFS('Unit Detail'!$Z$8:$Z$400,"3",'Unit Detail'!$D$8:$D$400,'Building Detail'!$B855)</f>
        <v>0</v>
      </c>
      <c r="W855" s="163">
        <f>COUNTIFS('Unit Detail'!$Z$8:$Z$400,"2",'Unit Detail'!$D$8:$D$400,'Building Detail'!$B855)</f>
        <v>0</v>
      </c>
      <c r="X855" s="177">
        <f t="shared" si="74"/>
        <v>0</v>
      </c>
      <c r="Y855" s="159" t="str">
        <f t="shared" si="76"/>
        <v/>
      </c>
      <c r="Z855" s="338" t="str">
        <f t="shared" si="75"/>
        <v/>
      </c>
      <c r="AB855"/>
      <c r="AC855" s="14"/>
    </row>
  </sheetData>
  <sheetProtection algorithmName="SHA-512" hashValue="MQFB5J1OEs4eIdAsg9NI8PTyQdPRTh7yIeNTdGcEQuJjKjo6mghQrWk5U+deYGs9yMHQoUm6hTOuy84YR7zUUA==" saltValue="LwWRIRE0YJBH0ardtlzR1g==" spinCount="100000" sheet="1" objects="1" scenarios="1" selectLockedCells="1"/>
  <mergeCells count="856">
    <mergeCell ref="O16:T16"/>
    <mergeCell ref="U16:Y16"/>
    <mergeCell ref="Z15:Z17"/>
    <mergeCell ref="C167:G167"/>
    <mergeCell ref="O8:R8"/>
    <mergeCell ref="O9:R9"/>
    <mergeCell ref="O10:R10"/>
    <mergeCell ref="O11:R11"/>
    <mergeCell ref="O12:R12"/>
    <mergeCell ref="C164:G164"/>
    <mergeCell ref="C165:G165"/>
    <mergeCell ref="C166:G166"/>
    <mergeCell ref="C142:G142"/>
    <mergeCell ref="C143:G143"/>
    <mergeCell ref="C144:G144"/>
    <mergeCell ref="C145:G145"/>
    <mergeCell ref="C146:G146"/>
    <mergeCell ref="C137:G137"/>
    <mergeCell ref="C138:G138"/>
    <mergeCell ref="C139:G139"/>
    <mergeCell ref="C140:G140"/>
    <mergeCell ref="C141:G141"/>
    <mergeCell ref="C132:G132"/>
    <mergeCell ref="C129:G129"/>
    <mergeCell ref="O7:R7"/>
    <mergeCell ref="C162:G162"/>
    <mergeCell ref="C163:G163"/>
    <mergeCell ref="C157:G157"/>
    <mergeCell ref="C158:G158"/>
    <mergeCell ref="C159:G159"/>
    <mergeCell ref="C160:G160"/>
    <mergeCell ref="C161:G161"/>
    <mergeCell ref="C152:G152"/>
    <mergeCell ref="C153:G153"/>
    <mergeCell ref="C154:G154"/>
    <mergeCell ref="C155:G155"/>
    <mergeCell ref="C156:G156"/>
    <mergeCell ref="C147:G147"/>
    <mergeCell ref="C148:G148"/>
    <mergeCell ref="C149:G149"/>
    <mergeCell ref="C150:G150"/>
    <mergeCell ref="C151:G151"/>
    <mergeCell ref="C133:G133"/>
    <mergeCell ref="C134:G134"/>
    <mergeCell ref="C135:G135"/>
    <mergeCell ref="C136:G136"/>
    <mergeCell ref="C127:G127"/>
    <mergeCell ref="C128:G128"/>
    <mergeCell ref="C130:G130"/>
    <mergeCell ref="C131:G131"/>
    <mergeCell ref="C122:G122"/>
    <mergeCell ref="C123:G123"/>
    <mergeCell ref="C124:G124"/>
    <mergeCell ref="C125:G125"/>
    <mergeCell ref="C126:G126"/>
    <mergeCell ref="C117:G117"/>
    <mergeCell ref="C118:G118"/>
    <mergeCell ref="C119:G119"/>
    <mergeCell ref="C120:G120"/>
    <mergeCell ref="C121:G121"/>
    <mergeCell ref="C112:G112"/>
    <mergeCell ref="C113:G113"/>
    <mergeCell ref="C114:G114"/>
    <mergeCell ref="C115:G115"/>
    <mergeCell ref="C116:G116"/>
    <mergeCell ref="C107:G107"/>
    <mergeCell ref="C108:G108"/>
    <mergeCell ref="C109:G109"/>
    <mergeCell ref="C110:G110"/>
    <mergeCell ref="C111:G111"/>
    <mergeCell ref="C102:G102"/>
    <mergeCell ref="C103:G103"/>
    <mergeCell ref="C104:G104"/>
    <mergeCell ref="C105:G105"/>
    <mergeCell ref="C106:G106"/>
    <mergeCell ref="C97:G97"/>
    <mergeCell ref="C98:G98"/>
    <mergeCell ref="C99:G99"/>
    <mergeCell ref="C100:G100"/>
    <mergeCell ref="C101:G101"/>
    <mergeCell ref="C92:G92"/>
    <mergeCell ref="C93:G93"/>
    <mergeCell ref="C94:G94"/>
    <mergeCell ref="C95:G95"/>
    <mergeCell ref="C96:G96"/>
    <mergeCell ref="C87:G87"/>
    <mergeCell ref="C88:G88"/>
    <mergeCell ref="C89:G89"/>
    <mergeCell ref="C90:G90"/>
    <mergeCell ref="C91:G91"/>
    <mergeCell ref="C82:G82"/>
    <mergeCell ref="C83:G83"/>
    <mergeCell ref="C84:G84"/>
    <mergeCell ref="C85:G85"/>
    <mergeCell ref="C86:G86"/>
    <mergeCell ref="C78:G78"/>
    <mergeCell ref="C79:G79"/>
    <mergeCell ref="C80:G80"/>
    <mergeCell ref="C81:G81"/>
    <mergeCell ref="C73:G73"/>
    <mergeCell ref="C74:G74"/>
    <mergeCell ref="C75:G75"/>
    <mergeCell ref="C76:G76"/>
    <mergeCell ref="C77:G77"/>
    <mergeCell ref="C69:G69"/>
    <mergeCell ref="C70:G70"/>
    <mergeCell ref="C71:G71"/>
    <mergeCell ref="C72:G72"/>
    <mergeCell ref="C64:G64"/>
    <mergeCell ref="C65:G65"/>
    <mergeCell ref="C66:G66"/>
    <mergeCell ref="C67:G67"/>
    <mergeCell ref="C59:G59"/>
    <mergeCell ref="C60:G60"/>
    <mergeCell ref="C61:G61"/>
    <mergeCell ref="C62:G62"/>
    <mergeCell ref="C63:G63"/>
    <mergeCell ref="C55:G55"/>
    <mergeCell ref="C56:G56"/>
    <mergeCell ref="C57:G57"/>
    <mergeCell ref="C58:G58"/>
    <mergeCell ref="C49:G49"/>
    <mergeCell ref="C50:G50"/>
    <mergeCell ref="C51:G51"/>
    <mergeCell ref="C52:G52"/>
    <mergeCell ref="C53:G53"/>
    <mergeCell ref="C46:G46"/>
    <mergeCell ref="C47:G47"/>
    <mergeCell ref="C48:G48"/>
    <mergeCell ref="C39:G39"/>
    <mergeCell ref="C40:G40"/>
    <mergeCell ref="C41:G41"/>
    <mergeCell ref="C42:G42"/>
    <mergeCell ref="C43:G43"/>
    <mergeCell ref="C54:G54"/>
    <mergeCell ref="C37:G37"/>
    <mergeCell ref="C38:G38"/>
    <mergeCell ref="C29:G29"/>
    <mergeCell ref="C30:G30"/>
    <mergeCell ref="C31:G31"/>
    <mergeCell ref="C32:G32"/>
    <mergeCell ref="C33:G33"/>
    <mergeCell ref="C44:G44"/>
    <mergeCell ref="C45:G45"/>
    <mergeCell ref="E3:N3"/>
    <mergeCell ref="E2:N2"/>
    <mergeCell ref="B11:G11"/>
    <mergeCell ref="B10:G10"/>
    <mergeCell ref="B9:G9"/>
    <mergeCell ref="B8:G8"/>
    <mergeCell ref="B7:G7"/>
    <mergeCell ref="B12:G12"/>
    <mergeCell ref="C68:G68"/>
    <mergeCell ref="C17:G17"/>
    <mergeCell ref="C24:G24"/>
    <mergeCell ref="C25:G25"/>
    <mergeCell ref="C26:G26"/>
    <mergeCell ref="C27:G27"/>
    <mergeCell ref="C28:G28"/>
    <mergeCell ref="C18:G18"/>
    <mergeCell ref="C21:G21"/>
    <mergeCell ref="C20:G20"/>
    <mergeCell ref="C19:G19"/>
    <mergeCell ref="C22:G22"/>
    <mergeCell ref="C23:G23"/>
    <mergeCell ref="C34:G34"/>
    <mergeCell ref="C35:G35"/>
    <mergeCell ref="C36:G36"/>
    <mergeCell ref="C168:G168"/>
    <mergeCell ref="C169:G169"/>
    <mergeCell ref="C170:G170"/>
    <mergeCell ref="C171:G171"/>
    <mergeCell ref="C172:G172"/>
    <mergeCell ref="C173:G173"/>
    <mergeCell ref="C174:G174"/>
    <mergeCell ref="C175:G175"/>
    <mergeCell ref="C176:G176"/>
    <mergeCell ref="C177:G177"/>
    <mergeCell ref="C178:G178"/>
    <mergeCell ref="C179:G179"/>
    <mergeCell ref="C180:G180"/>
    <mergeCell ref="C181:G181"/>
    <mergeCell ref="C182:G182"/>
    <mergeCell ref="C183:G183"/>
    <mergeCell ref="C184:G184"/>
    <mergeCell ref="C185:G185"/>
    <mergeCell ref="C186:G186"/>
    <mergeCell ref="C187:G187"/>
    <mergeCell ref="C188:G188"/>
    <mergeCell ref="C189:G189"/>
    <mergeCell ref="C190:G190"/>
    <mergeCell ref="C191:G191"/>
    <mergeCell ref="C192:G192"/>
    <mergeCell ref="C193:G193"/>
    <mergeCell ref="C194:G194"/>
    <mergeCell ref="C195:G195"/>
    <mergeCell ref="C196:G196"/>
    <mergeCell ref="C197:G197"/>
    <mergeCell ref="C198:G198"/>
    <mergeCell ref="C199:G199"/>
    <mergeCell ref="C200:G200"/>
    <mergeCell ref="C201:G201"/>
    <mergeCell ref="C202:G202"/>
    <mergeCell ref="C203:G203"/>
    <mergeCell ref="C204:G204"/>
    <mergeCell ref="C205:G205"/>
    <mergeCell ref="C206:G206"/>
    <mergeCell ref="C207:G207"/>
    <mergeCell ref="C208:G208"/>
    <mergeCell ref="C209:G209"/>
    <mergeCell ref="C210:G210"/>
    <mergeCell ref="C211:G211"/>
    <mergeCell ref="C212:G212"/>
    <mergeCell ref="C213:G213"/>
    <mergeCell ref="C214:G214"/>
    <mergeCell ref="C215:G215"/>
    <mergeCell ref="C216:G216"/>
    <mergeCell ref="C217:G217"/>
    <mergeCell ref="C218:G218"/>
    <mergeCell ref="C219:G219"/>
    <mergeCell ref="C220:G220"/>
    <mergeCell ref="C221:G221"/>
    <mergeCell ref="C222:G222"/>
    <mergeCell ref="C223:G223"/>
    <mergeCell ref="C224:G224"/>
    <mergeCell ref="C225:G225"/>
    <mergeCell ref="C226:G226"/>
    <mergeCell ref="C227:G227"/>
    <mergeCell ref="C228:G228"/>
    <mergeCell ref="C229:G229"/>
    <mergeCell ref="C230:G230"/>
    <mergeCell ref="C231:G231"/>
    <mergeCell ref="C232:G232"/>
    <mergeCell ref="C233:G233"/>
    <mergeCell ref="C234:G234"/>
    <mergeCell ref="C235:G235"/>
    <mergeCell ref="C236:G236"/>
    <mergeCell ref="C237:G237"/>
    <mergeCell ref="C238:G238"/>
    <mergeCell ref="C239:G239"/>
    <mergeCell ref="C240:G240"/>
    <mergeCell ref="C241:G241"/>
    <mergeCell ref="C242:G242"/>
    <mergeCell ref="C243:G243"/>
    <mergeCell ref="C244:G244"/>
    <mergeCell ref="C245:G245"/>
    <mergeCell ref="C246:G246"/>
    <mergeCell ref="C247:G247"/>
    <mergeCell ref="C248:G248"/>
    <mergeCell ref="C249:G249"/>
    <mergeCell ref="C250:G250"/>
    <mergeCell ref="C251:G251"/>
    <mergeCell ref="C252:G252"/>
    <mergeCell ref="C253:G253"/>
    <mergeCell ref="C254:G254"/>
    <mergeCell ref="C255:G255"/>
    <mergeCell ref="C256:G256"/>
    <mergeCell ref="C257:G257"/>
    <mergeCell ref="C258:G258"/>
    <mergeCell ref="C259:G259"/>
    <mergeCell ref="C260:G260"/>
    <mergeCell ref="C261:G261"/>
    <mergeCell ref="C262:G262"/>
    <mergeCell ref="C263:G263"/>
    <mergeCell ref="C264:G264"/>
    <mergeCell ref="C265:G265"/>
    <mergeCell ref="C266:G266"/>
    <mergeCell ref="C267:G267"/>
    <mergeCell ref="C268:G268"/>
    <mergeCell ref="C269:G269"/>
    <mergeCell ref="C270:G270"/>
    <mergeCell ref="C271:G271"/>
    <mergeCell ref="C272:G272"/>
    <mergeCell ref="C273:G273"/>
    <mergeCell ref="C274:G274"/>
    <mergeCell ref="C275:G275"/>
    <mergeCell ref="C276:G276"/>
    <mergeCell ref="C277:G277"/>
    <mergeCell ref="C278:G278"/>
    <mergeCell ref="C279:G279"/>
    <mergeCell ref="C280:G280"/>
    <mergeCell ref="C281:G281"/>
    <mergeCell ref="C282:G282"/>
    <mergeCell ref="C283:G283"/>
    <mergeCell ref="C284:G284"/>
    <mergeCell ref="C285:G285"/>
    <mergeCell ref="C286:G286"/>
    <mergeCell ref="C287:G287"/>
    <mergeCell ref="C288:G288"/>
    <mergeCell ref="C289:G289"/>
    <mergeCell ref="C290:G290"/>
    <mergeCell ref="C291:G291"/>
    <mergeCell ref="C292:G292"/>
    <mergeCell ref="C293:G293"/>
    <mergeCell ref="C294:G294"/>
    <mergeCell ref="C295:G295"/>
    <mergeCell ref="C296:G296"/>
    <mergeCell ref="C297:G297"/>
    <mergeCell ref="C298:G298"/>
    <mergeCell ref="C299:G299"/>
    <mergeCell ref="C300:G300"/>
    <mergeCell ref="C301:G301"/>
    <mergeCell ref="C302:G302"/>
    <mergeCell ref="C303:G303"/>
    <mergeCell ref="C304:G304"/>
    <mergeCell ref="C305:G305"/>
    <mergeCell ref="C306:G306"/>
    <mergeCell ref="C307:G307"/>
    <mergeCell ref="C308:G308"/>
    <mergeCell ref="C309:G309"/>
    <mergeCell ref="C310:G310"/>
    <mergeCell ref="C311:G311"/>
    <mergeCell ref="C312:G312"/>
    <mergeCell ref="C313:G313"/>
    <mergeCell ref="C314:G314"/>
    <mergeCell ref="C315:G315"/>
    <mergeCell ref="C316:G316"/>
    <mergeCell ref="C317:G317"/>
    <mergeCell ref="C318:G318"/>
    <mergeCell ref="C319:G319"/>
    <mergeCell ref="C320:G320"/>
    <mergeCell ref="C321:G321"/>
    <mergeCell ref="C322:G322"/>
    <mergeCell ref="C323:G323"/>
    <mergeCell ref="C324:G324"/>
    <mergeCell ref="C325:G325"/>
    <mergeCell ref="C326:G326"/>
    <mergeCell ref="C327:G327"/>
    <mergeCell ref="C328:G328"/>
    <mergeCell ref="C329:G329"/>
    <mergeCell ref="C330:G330"/>
    <mergeCell ref="C331:G331"/>
    <mergeCell ref="C332:G332"/>
    <mergeCell ref="C333:G333"/>
    <mergeCell ref="C334:G334"/>
    <mergeCell ref="C335:G335"/>
    <mergeCell ref="C336:G336"/>
    <mergeCell ref="C337:G337"/>
    <mergeCell ref="C338:G338"/>
    <mergeCell ref="C339:G339"/>
    <mergeCell ref="C340:G340"/>
    <mergeCell ref="C341:G341"/>
    <mergeCell ref="C342:G342"/>
    <mergeCell ref="C343:G343"/>
    <mergeCell ref="C344:G344"/>
    <mergeCell ref="C345:G345"/>
    <mergeCell ref="C346:G346"/>
    <mergeCell ref="C347:G347"/>
    <mergeCell ref="C348:G348"/>
    <mergeCell ref="C349:G349"/>
    <mergeCell ref="C350:G350"/>
    <mergeCell ref="C351:G351"/>
    <mergeCell ref="C352:G352"/>
    <mergeCell ref="C353:G353"/>
    <mergeCell ref="C354:G354"/>
    <mergeCell ref="C355:G355"/>
    <mergeCell ref="C356:G356"/>
    <mergeCell ref="C357:G357"/>
    <mergeCell ref="C358:G358"/>
    <mergeCell ref="C359:G359"/>
    <mergeCell ref="C360:G360"/>
    <mergeCell ref="C361:G361"/>
    <mergeCell ref="C362:G362"/>
    <mergeCell ref="C363:G363"/>
    <mergeCell ref="C364:G364"/>
    <mergeCell ref="C365:G365"/>
    <mergeCell ref="C366:G366"/>
    <mergeCell ref="C367:G367"/>
    <mergeCell ref="C368:G368"/>
    <mergeCell ref="C369:G369"/>
    <mergeCell ref="C370:G370"/>
    <mergeCell ref="C371:G371"/>
    <mergeCell ref="C372:G372"/>
    <mergeCell ref="C373:G373"/>
    <mergeCell ref="C374:G374"/>
    <mergeCell ref="C375:G375"/>
    <mergeCell ref="C376:G376"/>
    <mergeCell ref="C377:G377"/>
    <mergeCell ref="C378:G378"/>
    <mergeCell ref="C379:G379"/>
    <mergeCell ref="C380:G380"/>
    <mergeCell ref="C381:G381"/>
    <mergeCell ref="C382:G382"/>
    <mergeCell ref="C383:G383"/>
    <mergeCell ref="C384:G384"/>
    <mergeCell ref="C385:G385"/>
    <mergeCell ref="C386:G386"/>
    <mergeCell ref="C387:G387"/>
    <mergeCell ref="C388:G388"/>
    <mergeCell ref="C389:G389"/>
    <mergeCell ref="C390:G390"/>
    <mergeCell ref="C391:G391"/>
    <mergeCell ref="C392:G392"/>
    <mergeCell ref="C393:G393"/>
    <mergeCell ref="C394:G394"/>
    <mergeCell ref="C395:G395"/>
    <mergeCell ref="C396:G396"/>
    <mergeCell ref="C397:G397"/>
    <mergeCell ref="C398:G398"/>
    <mergeCell ref="C399:G399"/>
    <mergeCell ref="C400:G400"/>
    <mergeCell ref="C401:G401"/>
    <mergeCell ref="C402:G402"/>
    <mergeCell ref="C403:G403"/>
    <mergeCell ref="C404:G404"/>
    <mergeCell ref="C405:G405"/>
    <mergeCell ref="C406:G406"/>
    <mergeCell ref="C407:G407"/>
    <mergeCell ref="C408:G408"/>
    <mergeCell ref="C409:G409"/>
    <mergeCell ref="C410:G410"/>
    <mergeCell ref="C411:G411"/>
    <mergeCell ref="C412:G412"/>
    <mergeCell ref="C413:G413"/>
    <mergeCell ref="C414:G414"/>
    <mergeCell ref="C415:G415"/>
    <mergeCell ref="C416:G416"/>
    <mergeCell ref="C417:G417"/>
    <mergeCell ref="C418:G418"/>
    <mergeCell ref="C419:G419"/>
    <mergeCell ref="C420:G420"/>
    <mergeCell ref="C421:G421"/>
    <mergeCell ref="C422:G422"/>
    <mergeCell ref="C423:G423"/>
    <mergeCell ref="C424:G424"/>
    <mergeCell ref="C425:G425"/>
    <mergeCell ref="C426:G426"/>
    <mergeCell ref="C427:G427"/>
    <mergeCell ref="C428:G428"/>
    <mergeCell ref="C429:G429"/>
    <mergeCell ref="C430:G430"/>
    <mergeCell ref="C431:G431"/>
    <mergeCell ref="C432:G432"/>
    <mergeCell ref="C433:G433"/>
    <mergeCell ref="C434:G434"/>
    <mergeCell ref="C435:G435"/>
    <mergeCell ref="C436:G436"/>
    <mergeCell ref="C437:G437"/>
    <mergeCell ref="C438:G438"/>
    <mergeCell ref="C439:G439"/>
    <mergeCell ref="C440:G440"/>
    <mergeCell ref="C441:G441"/>
    <mergeCell ref="C442:G442"/>
    <mergeCell ref="C443:G443"/>
    <mergeCell ref="C444:G444"/>
    <mergeCell ref="C445:G445"/>
    <mergeCell ref="C446:G446"/>
    <mergeCell ref="C447:G447"/>
    <mergeCell ref="C448:G448"/>
    <mergeCell ref="C449:G449"/>
    <mergeCell ref="C450:G450"/>
    <mergeCell ref="C451:G451"/>
    <mergeCell ref="C452:G452"/>
    <mergeCell ref="C453:G453"/>
    <mergeCell ref="C454:G454"/>
    <mergeCell ref="C455:G455"/>
    <mergeCell ref="C456:G456"/>
    <mergeCell ref="C457:G457"/>
    <mergeCell ref="C458:G458"/>
    <mergeCell ref="C459:G459"/>
    <mergeCell ref="C460:G460"/>
    <mergeCell ref="C461:G461"/>
    <mergeCell ref="C462:G462"/>
    <mergeCell ref="C463:G463"/>
    <mergeCell ref="C464:G464"/>
    <mergeCell ref="C465:G465"/>
    <mergeCell ref="C466:G466"/>
    <mergeCell ref="C467:G467"/>
    <mergeCell ref="C468:G468"/>
    <mergeCell ref="C469:G469"/>
    <mergeCell ref="C470:G470"/>
    <mergeCell ref="C471:G471"/>
    <mergeCell ref="C472:G472"/>
    <mergeCell ref="C473:G473"/>
    <mergeCell ref="C474:G474"/>
    <mergeCell ref="C475:G475"/>
    <mergeCell ref="C476:G476"/>
    <mergeCell ref="C477:G477"/>
    <mergeCell ref="C478:G478"/>
    <mergeCell ref="C479:G479"/>
    <mergeCell ref="C480:G480"/>
    <mergeCell ref="C481:G481"/>
    <mergeCell ref="C482:G482"/>
    <mergeCell ref="C483:G483"/>
    <mergeCell ref="C484:G484"/>
    <mergeCell ref="C485:G485"/>
    <mergeCell ref="C486:G486"/>
    <mergeCell ref="C487:G487"/>
    <mergeCell ref="C488:G488"/>
    <mergeCell ref="C489:G489"/>
    <mergeCell ref="C490:G490"/>
    <mergeCell ref="C491:G491"/>
    <mergeCell ref="C492:G492"/>
    <mergeCell ref="C493:G493"/>
    <mergeCell ref="C494:G494"/>
    <mergeCell ref="C495:G495"/>
    <mergeCell ref="C496:G496"/>
    <mergeCell ref="C497:G497"/>
    <mergeCell ref="C498:G498"/>
    <mergeCell ref="C499:G499"/>
    <mergeCell ref="C500:G500"/>
    <mergeCell ref="C501:G501"/>
    <mergeCell ref="C502:G502"/>
    <mergeCell ref="C503:G503"/>
    <mergeCell ref="C504:G504"/>
    <mergeCell ref="C505:G505"/>
    <mergeCell ref="C506:G506"/>
    <mergeCell ref="C507:G507"/>
    <mergeCell ref="C508:G508"/>
    <mergeCell ref="C509:G509"/>
    <mergeCell ref="C510:G510"/>
    <mergeCell ref="C511:G511"/>
    <mergeCell ref="C512:G512"/>
    <mergeCell ref="C513:G513"/>
    <mergeCell ref="C514:G514"/>
    <mergeCell ref="C515:G515"/>
    <mergeCell ref="C516:G516"/>
    <mergeCell ref="C517:G517"/>
    <mergeCell ref="C518:G518"/>
    <mergeCell ref="C519:G519"/>
    <mergeCell ref="C520:G520"/>
    <mergeCell ref="C521:G521"/>
    <mergeCell ref="C522:G522"/>
    <mergeCell ref="C523:G523"/>
    <mergeCell ref="C524:G524"/>
    <mergeCell ref="C525:G525"/>
    <mergeCell ref="C526:G526"/>
    <mergeCell ref="C527:G527"/>
    <mergeCell ref="C528:G528"/>
    <mergeCell ref="C529:G529"/>
    <mergeCell ref="C530:G530"/>
    <mergeCell ref="C531:G531"/>
    <mergeCell ref="C532:G532"/>
    <mergeCell ref="C533:G533"/>
    <mergeCell ref="C534:G534"/>
    <mergeCell ref="C535:G535"/>
    <mergeCell ref="C536:G536"/>
    <mergeCell ref="C537:G537"/>
    <mergeCell ref="C538:G538"/>
    <mergeCell ref="C539:G539"/>
    <mergeCell ref="C540:G540"/>
    <mergeCell ref="C541:G541"/>
    <mergeCell ref="C542:G542"/>
    <mergeCell ref="C543:G543"/>
    <mergeCell ref="C544:G544"/>
    <mergeCell ref="C545:G545"/>
    <mergeCell ref="C546:G546"/>
    <mergeCell ref="C547:G547"/>
    <mergeCell ref="C548:G548"/>
    <mergeCell ref="C549:G549"/>
    <mergeCell ref="C550:G550"/>
    <mergeCell ref="C551:G551"/>
    <mergeCell ref="C552:G552"/>
    <mergeCell ref="C553:G553"/>
    <mergeCell ref="C554:G554"/>
    <mergeCell ref="C555:G555"/>
    <mergeCell ref="C556:G556"/>
    <mergeCell ref="C557:G557"/>
    <mergeCell ref="C558:G558"/>
    <mergeCell ref="C559:G559"/>
    <mergeCell ref="C560:G560"/>
    <mergeCell ref="C561:G561"/>
    <mergeCell ref="C562:G562"/>
    <mergeCell ref="C563:G563"/>
    <mergeCell ref="C564:G564"/>
    <mergeCell ref="C565:G565"/>
    <mergeCell ref="C566:G566"/>
    <mergeCell ref="C567:G567"/>
    <mergeCell ref="C568:G568"/>
    <mergeCell ref="C569:G569"/>
    <mergeCell ref="C570:G570"/>
    <mergeCell ref="C571:G571"/>
    <mergeCell ref="C572:G572"/>
    <mergeCell ref="C573:G573"/>
    <mergeCell ref="C574:G574"/>
    <mergeCell ref="C575:G575"/>
    <mergeCell ref="C576:G576"/>
    <mergeCell ref="C577:G577"/>
    <mergeCell ref="C578:G578"/>
    <mergeCell ref="C579:G579"/>
    <mergeCell ref="C580:G580"/>
    <mergeCell ref="C581:G581"/>
    <mergeCell ref="C582:G582"/>
    <mergeCell ref="C583:G583"/>
    <mergeCell ref="C584:G584"/>
    <mergeCell ref="C585:G585"/>
    <mergeCell ref="C586:G586"/>
    <mergeCell ref="C587:G587"/>
    <mergeCell ref="C588:G588"/>
    <mergeCell ref="C589:G589"/>
    <mergeCell ref="C590:G590"/>
    <mergeCell ref="C591:G591"/>
    <mergeCell ref="C592:G592"/>
    <mergeCell ref="C593:G593"/>
    <mergeCell ref="C594:G594"/>
    <mergeCell ref="C595:G595"/>
    <mergeCell ref="C596:G596"/>
    <mergeCell ref="C597:G597"/>
    <mergeCell ref="C598:G598"/>
    <mergeCell ref="C599:G599"/>
    <mergeCell ref="C600:G600"/>
    <mergeCell ref="C601:G601"/>
    <mergeCell ref="C602:G602"/>
    <mergeCell ref="C603:G603"/>
    <mergeCell ref="C604:G604"/>
    <mergeCell ref="C605:G605"/>
    <mergeCell ref="C606:G606"/>
    <mergeCell ref="C607:G607"/>
    <mergeCell ref="C608:G608"/>
    <mergeCell ref="C609:G609"/>
    <mergeCell ref="C610:G610"/>
    <mergeCell ref="C611:G611"/>
    <mergeCell ref="C612:G612"/>
    <mergeCell ref="C613:G613"/>
    <mergeCell ref="C614:G614"/>
    <mergeCell ref="C615:G615"/>
    <mergeCell ref="C616:G616"/>
    <mergeCell ref="C617:G617"/>
    <mergeCell ref="C618:G618"/>
    <mergeCell ref="C619:G619"/>
    <mergeCell ref="C620:G620"/>
    <mergeCell ref="C621:G621"/>
    <mergeCell ref="C622:G622"/>
    <mergeCell ref="C623:G623"/>
    <mergeCell ref="C624:G624"/>
    <mergeCell ref="C625:G625"/>
    <mergeCell ref="C626:G626"/>
    <mergeCell ref="C627:G627"/>
    <mergeCell ref="C628:G628"/>
    <mergeCell ref="C629:G629"/>
    <mergeCell ref="C630:G630"/>
    <mergeCell ref="C631:G631"/>
    <mergeCell ref="C632:G632"/>
    <mergeCell ref="C633:G633"/>
    <mergeCell ref="C634:G634"/>
    <mergeCell ref="C635:G635"/>
    <mergeCell ref="C636:G636"/>
    <mergeCell ref="C637:G637"/>
    <mergeCell ref="C638:G638"/>
    <mergeCell ref="C639:G639"/>
    <mergeCell ref="C640:G640"/>
    <mergeCell ref="C641:G641"/>
    <mergeCell ref="C642:G642"/>
    <mergeCell ref="C643:G643"/>
    <mergeCell ref="C644:G644"/>
    <mergeCell ref="C645:G645"/>
    <mergeCell ref="C646:G646"/>
    <mergeCell ref="C647:G647"/>
    <mergeCell ref="C648:G648"/>
    <mergeCell ref="C649:G649"/>
    <mergeCell ref="C650:G650"/>
    <mergeCell ref="C651:G651"/>
    <mergeCell ref="C652:G652"/>
    <mergeCell ref="C653:G653"/>
    <mergeCell ref="C654:G654"/>
    <mergeCell ref="C655:G655"/>
    <mergeCell ref="C656:G656"/>
    <mergeCell ref="C657:G657"/>
    <mergeCell ref="C658:G658"/>
    <mergeCell ref="C659:G659"/>
    <mergeCell ref="C660:G660"/>
    <mergeCell ref="C661:G661"/>
    <mergeCell ref="C662:G662"/>
    <mergeCell ref="C663:G663"/>
    <mergeCell ref="C664:G664"/>
    <mergeCell ref="C665:G665"/>
    <mergeCell ref="C666:G666"/>
    <mergeCell ref="C667:G667"/>
    <mergeCell ref="C668:G668"/>
    <mergeCell ref="C669:G669"/>
    <mergeCell ref="C670:G670"/>
    <mergeCell ref="C671:G671"/>
    <mergeCell ref="C672:G672"/>
    <mergeCell ref="C673:G673"/>
    <mergeCell ref="C674:G674"/>
    <mergeCell ref="C675:G675"/>
    <mergeCell ref="C676:G676"/>
    <mergeCell ref="C677:G677"/>
    <mergeCell ref="C678:G678"/>
    <mergeCell ref="C679:G679"/>
    <mergeCell ref="C680:G680"/>
    <mergeCell ref="C681:G681"/>
    <mergeCell ref="C682:G682"/>
    <mergeCell ref="C683:G683"/>
    <mergeCell ref="C684:G684"/>
    <mergeCell ref="C685:G685"/>
    <mergeCell ref="C686:G686"/>
    <mergeCell ref="C687:G687"/>
    <mergeCell ref="C688:G688"/>
    <mergeCell ref="C689:G689"/>
    <mergeCell ref="C690:G690"/>
    <mergeCell ref="C691:G691"/>
    <mergeCell ref="C692:G692"/>
    <mergeCell ref="C693:G693"/>
    <mergeCell ref="C694:G694"/>
    <mergeCell ref="C695:G695"/>
    <mergeCell ref="C696:G696"/>
    <mergeCell ref="C697:G697"/>
    <mergeCell ref="C698:G698"/>
    <mergeCell ref="C699:G699"/>
    <mergeCell ref="C700:G700"/>
    <mergeCell ref="C701:G701"/>
    <mergeCell ref="C702:G702"/>
    <mergeCell ref="C703:G703"/>
    <mergeCell ref="C704:G704"/>
    <mergeCell ref="C705:G705"/>
    <mergeCell ref="C706:G706"/>
    <mergeCell ref="C707:G707"/>
    <mergeCell ref="C708:G708"/>
    <mergeCell ref="C709:G709"/>
    <mergeCell ref="C710:G710"/>
    <mergeCell ref="C711:G711"/>
    <mergeCell ref="C712:G712"/>
    <mergeCell ref="C713:G713"/>
    <mergeCell ref="C714:G714"/>
    <mergeCell ref="C715:G715"/>
    <mergeCell ref="C716:G716"/>
    <mergeCell ref="C717:G717"/>
    <mergeCell ref="C718:G718"/>
    <mergeCell ref="C719:G719"/>
    <mergeCell ref="C720:G720"/>
    <mergeCell ref="C721:G721"/>
    <mergeCell ref="C722:G722"/>
    <mergeCell ref="C723:G723"/>
    <mergeCell ref="C724:G724"/>
    <mergeCell ref="C725:G725"/>
    <mergeCell ref="C726:G726"/>
    <mergeCell ref="C727:G727"/>
    <mergeCell ref="C728:G728"/>
    <mergeCell ref="C729:G729"/>
    <mergeCell ref="C730:G730"/>
    <mergeCell ref="C731:G731"/>
    <mergeCell ref="C732:G732"/>
    <mergeCell ref="C733:G733"/>
    <mergeCell ref="C734:G734"/>
    <mergeCell ref="C735:G735"/>
    <mergeCell ref="C736:G736"/>
    <mergeCell ref="C737:G737"/>
    <mergeCell ref="C738:G738"/>
    <mergeCell ref="C739:G739"/>
    <mergeCell ref="C740:G740"/>
    <mergeCell ref="C741:G741"/>
    <mergeCell ref="C742:G742"/>
    <mergeCell ref="C743:G743"/>
    <mergeCell ref="C744:G744"/>
    <mergeCell ref="C745:G745"/>
    <mergeCell ref="C746:G746"/>
    <mergeCell ref="C747:G747"/>
    <mergeCell ref="C748:G748"/>
    <mergeCell ref="C749:G749"/>
    <mergeCell ref="C750:G750"/>
    <mergeCell ref="C751:G751"/>
    <mergeCell ref="C752:G752"/>
    <mergeCell ref="C753:G753"/>
    <mergeCell ref="C754:G754"/>
    <mergeCell ref="C755:G755"/>
    <mergeCell ref="C756:G756"/>
    <mergeCell ref="C757:G757"/>
    <mergeCell ref="C758:G758"/>
    <mergeCell ref="C759:G759"/>
    <mergeCell ref="C760:G760"/>
    <mergeCell ref="C761:G761"/>
    <mergeCell ref="C762:G762"/>
    <mergeCell ref="C763:G763"/>
    <mergeCell ref="C764:G764"/>
    <mergeCell ref="C765:G765"/>
    <mergeCell ref="C766:G766"/>
    <mergeCell ref="C767:G767"/>
    <mergeCell ref="C768:G768"/>
    <mergeCell ref="C769:G769"/>
    <mergeCell ref="C770:G770"/>
    <mergeCell ref="C771:G771"/>
    <mergeCell ref="C772:G772"/>
    <mergeCell ref="C773:G773"/>
    <mergeCell ref="C774:G774"/>
    <mergeCell ref="C775:G775"/>
    <mergeCell ref="C776:G776"/>
    <mergeCell ref="C777:G777"/>
    <mergeCell ref="C778:G778"/>
    <mergeCell ref="C779:G779"/>
    <mergeCell ref="C780:G780"/>
    <mergeCell ref="C781:G781"/>
    <mergeCell ref="C782:G782"/>
    <mergeCell ref="C783:G783"/>
    <mergeCell ref="C784:G784"/>
    <mergeCell ref="C785:G785"/>
    <mergeCell ref="C786:G786"/>
    <mergeCell ref="C787:G787"/>
    <mergeCell ref="C788:G788"/>
    <mergeCell ref="C789:G789"/>
    <mergeCell ref="C790:G790"/>
    <mergeCell ref="C791:G791"/>
    <mergeCell ref="C792:G792"/>
    <mergeCell ref="C793:G793"/>
    <mergeCell ref="C794:G794"/>
    <mergeCell ref="C795:G795"/>
    <mergeCell ref="C796:G796"/>
    <mergeCell ref="C797:G797"/>
    <mergeCell ref="C798:G798"/>
    <mergeCell ref="C799:G799"/>
    <mergeCell ref="C800:G800"/>
    <mergeCell ref="C801:G801"/>
    <mergeCell ref="C802:G802"/>
    <mergeCell ref="C803:G803"/>
    <mergeCell ref="C804:G804"/>
    <mergeCell ref="C805:G805"/>
    <mergeCell ref="C806:G806"/>
    <mergeCell ref="C807:G807"/>
    <mergeCell ref="C808:G808"/>
    <mergeCell ref="C809:G809"/>
    <mergeCell ref="C810:G810"/>
    <mergeCell ref="C811:G811"/>
    <mergeCell ref="C812:G812"/>
    <mergeCell ref="C813:G813"/>
    <mergeCell ref="C814:G814"/>
    <mergeCell ref="C815:G815"/>
    <mergeCell ref="C816:G816"/>
    <mergeCell ref="C817:G817"/>
    <mergeCell ref="C818:G818"/>
    <mergeCell ref="C819:G819"/>
    <mergeCell ref="C820:G820"/>
    <mergeCell ref="C821:G821"/>
    <mergeCell ref="C822:G822"/>
    <mergeCell ref="C823:G823"/>
    <mergeCell ref="C824:G824"/>
    <mergeCell ref="C825:G825"/>
    <mergeCell ref="C826:G826"/>
    <mergeCell ref="C827:G827"/>
    <mergeCell ref="C828:G828"/>
    <mergeCell ref="C829:G829"/>
    <mergeCell ref="C830:G830"/>
    <mergeCell ref="C831:G831"/>
    <mergeCell ref="C832:G832"/>
    <mergeCell ref="C833:G833"/>
    <mergeCell ref="C834:G834"/>
    <mergeCell ref="C835:G835"/>
    <mergeCell ref="C836:G836"/>
    <mergeCell ref="C837:G837"/>
    <mergeCell ref="C838:G838"/>
    <mergeCell ref="C839:G839"/>
    <mergeCell ref="C840:G840"/>
    <mergeCell ref="C841:G841"/>
    <mergeCell ref="C842:G842"/>
    <mergeCell ref="C852:G852"/>
    <mergeCell ref="C853:G853"/>
    <mergeCell ref="C854:G854"/>
    <mergeCell ref="C855:G855"/>
    <mergeCell ref="C843:G843"/>
    <mergeCell ref="C844:G844"/>
    <mergeCell ref="C845:G845"/>
    <mergeCell ref="C846:G846"/>
    <mergeCell ref="C847:G847"/>
    <mergeCell ref="C848:G848"/>
    <mergeCell ref="C849:G849"/>
    <mergeCell ref="C850:G850"/>
    <mergeCell ref="C851:G851"/>
  </mergeCells>
  <conditionalFormatting sqref="Y1:Y14 Z15:Z855 T18:T855">
    <cfRule type="containsErrors" dxfId="10" priority="38">
      <formula>ISERROR(T1)</formula>
    </cfRule>
  </conditionalFormatting>
  <conditionalFormatting sqref="Y18:Y855">
    <cfRule type="containsErrors" dxfId="9" priority="35">
      <formula>ISERROR(Y18)</formula>
    </cfRule>
  </conditionalFormatting>
  <conditionalFormatting sqref="O8:R12 B8:K12 B18:N855">
    <cfRule type="containsBlanks" dxfId="8" priority="41">
      <formula>LEN(TRIM(B8))=0</formula>
    </cfRule>
  </conditionalFormatting>
  <conditionalFormatting sqref="L8:M12">
    <cfRule type="containsBlanks" dxfId="7" priority="42">
      <formula>LEN(TRIM(L8))=0</formula>
    </cfRule>
  </conditionalFormatting>
  <conditionalFormatting sqref="E2:N3">
    <cfRule type="cellIs" dxfId="6" priority="1" operator="equal">
      <formula>0</formula>
    </cfRule>
  </conditionalFormatting>
  <dataValidations count="2">
    <dataValidation type="list" allowBlank="1" showInputMessage="1" showErrorMessage="1" sqref="L18 L19:L392 L393:L855">
      <formula1>Credit_Type</formula1>
    </dataValidation>
    <dataValidation type="list" allowBlank="1" showInputMessage="1" showErrorMessage="1" sqref="K8:K12 K18:K1048576">
      <formula1>Yes_NO</formula1>
    </dataValidation>
  </dataValidations>
  <pageMargins left="0.25" right="0.25" top="0.75" bottom="0.75" header="0.3" footer="0.3"/>
  <pageSetup scale="53" fitToHeight="0" orientation="landscape" r:id="rId1"/>
  <rowBreaks count="1" manualBreakCount="1">
    <brk id="64" min="1"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F400"/>
  <sheetViews>
    <sheetView showGridLines="0" showRowColHeaders="0" zoomScaleNormal="100" workbookViewId="0">
      <pane ySplit="7" topLeftCell="A8" activePane="bottomLeft" state="frozen"/>
      <selection activeCell="L6" sqref="L6:P6"/>
      <selection pane="bottomLeft" activeCell="B8" sqref="B8"/>
    </sheetView>
  </sheetViews>
  <sheetFormatPr defaultRowHeight="15" x14ac:dyDescent="0.25"/>
  <cols>
    <col min="1" max="1" width="2" style="4" customWidth="1"/>
    <col min="2" max="2" width="4" style="4" customWidth="1"/>
    <col min="3" max="3" width="11.28515625" style="100" customWidth="1"/>
    <col min="4" max="4" width="11.42578125" style="4" hidden="1" customWidth="1"/>
    <col min="5" max="5" width="10.85546875" style="4" customWidth="1"/>
    <col min="6" max="7" width="3.5703125" style="4" customWidth="1"/>
    <col min="8" max="8" width="9.140625" style="4"/>
    <col min="9" max="9" width="9.5703125" style="4" bestFit="1" customWidth="1"/>
    <col min="10" max="11" width="9.140625" style="4"/>
    <col min="12" max="14" width="3.5703125" style="4" customWidth="1"/>
    <col min="15" max="25" width="2.5703125" style="4" customWidth="1"/>
    <col min="26" max="26" width="18.28515625" style="4" hidden="1" customWidth="1"/>
    <col min="27" max="27" width="10.140625" style="101" bestFit="1" customWidth="1"/>
    <col min="28" max="30" width="2.5703125" style="4" customWidth="1"/>
    <col min="31" max="16384" width="9.140625" style="4"/>
  </cols>
  <sheetData>
    <row r="1" spans="2:32" ht="23.25" x14ac:dyDescent="0.35">
      <c r="B1" s="41" t="s">
        <v>89</v>
      </c>
    </row>
    <row r="2" spans="2:32" ht="15.75" x14ac:dyDescent="0.25">
      <c r="B2" s="95" t="s">
        <v>84</v>
      </c>
      <c r="C2" s="96"/>
      <c r="D2" s="95"/>
      <c r="E2" s="99"/>
      <c r="F2" s="398">
        <f>'Development Summary'!F2</f>
        <v>0</v>
      </c>
      <c r="G2" s="398"/>
      <c r="H2" s="398"/>
      <c r="I2" s="398"/>
      <c r="J2" s="398"/>
      <c r="K2" s="398"/>
      <c r="L2" s="398"/>
      <c r="M2" s="398"/>
      <c r="N2" s="398"/>
      <c r="O2" s="398"/>
    </row>
    <row r="3" spans="2:32" ht="15.75" x14ac:dyDescent="0.25">
      <c r="B3" s="97" t="s">
        <v>85</v>
      </c>
      <c r="C3" s="98"/>
      <c r="D3" s="98"/>
      <c r="E3" s="98"/>
      <c r="F3" s="397">
        <f>'Development Summary'!F3</f>
        <v>0</v>
      </c>
      <c r="G3" s="397"/>
      <c r="H3" s="397"/>
      <c r="I3" s="397"/>
      <c r="J3" s="397"/>
      <c r="K3" s="397"/>
      <c r="L3" s="397"/>
      <c r="M3" s="397"/>
      <c r="N3" s="397"/>
      <c r="O3" s="397"/>
    </row>
    <row r="4" spans="2:32" ht="3.75" customHeight="1" x14ac:dyDescent="0.25">
      <c r="B4" s="97"/>
      <c r="C4" s="98"/>
      <c r="D4" s="98"/>
      <c r="E4" s="98"/>
      <c r="F4" s="124"/>
      <c r="G4" s="124"/>
      <c r="H4" s="124"/>
      <c r="I4" s="124"/>
      <c r="J4" s="124"/>
      <c r="K4" s="124"/>
      <c r="L4" s="124"/>
      <c r="M4" s="124"/>
      <c r="N4" s="124"/>
      <c r="O4" s="124"/>
    </row>
    <row r="5" spans="2:32" ht="15.75" thickBot="1" x14ac:dyDescent="0.3">
      <c r="B5" s="103" t="s">
        <v>111</v>
      </c>
      <c r="C5" s="103"/>
      <c r="D5" s="103"/>
      <c r="E5" s="103"/>
      <c r="F5" s="103"/>
      <c r="G5" s="103"/>
      <c r="H5" s="103"/>
      <c r="I5" s="103"/>
      <c r="J5" s="103"/>
      <c r="K5" s="103"/>
      <c r="L5" s="103"/>
      <c r="M5" s="103"/>
      <c r="N5" s="103"/>
      <c r="O5" s="103"/>
      <c r="P5" s="103"/>
      <c r="Q5" s="103"/>
      <c r="R5" s="103"/>
      <c r="S5" s="103"/>
      <c r="T5" s="103"/>
      <c r="U5" s="103"/>
      <c r="V5" s="103"/>
      <c r="W5" s="103"/>
      <c r="X5" s="103"/>
      <c r="Y5" s="103"/>
      <c r="Z5" s="103"/>
      <c r="AA5" s="195"/>
      <c r="AB5" s="103"/>
      <c r="AC5" s="103"/>
      <c r="AD5" s="103"/>
      <c r="AE5" s="102"/>
      <c r="AF5" s="102"/>
    </row>
    <row r="6" spans="2:32" s="2" customFormat="1" ht="29.25" customHeight="1" thickBot="1" x14ac:dyDescent="0.25">
      <c r="B6" s="428" t="s">
        <v>87</v>
      </c>
      <c r="C6" s="426"/>
      <c r="D6" s="426"/>
      <c r="E6" s="426"/>
      <c r="F6" s="426"/>
      <c r="G6" s="426"/>
      <c r="H6" s="426"/>
      <c r="I6" s="426"/>
      <c r="J6" s="426"/>
      <c r="K6" s="427"/>
      <c r="L6" s="428" t="s">
        <v>88</v>
      </c>
      <c r="M6" s="426"/>
      <c r="N6" s="427"/>
      <c r="O6" s="426" t="s">
        <v>98</v>
      </c>
      <c r="P6" s="426"/>
      <c r="Q6" s="426"/>
      <c r="R6" s="426"/>
      <c r="S6" s="426"/>
      <c r="T6" s="426"/>
      <c r="U6" s="426"/>
      <c r="V6" s="426"/>
      <c r="W6" s="426"/>
      <c r="X6" s="426"/>
      <c r="Y6" s="427"/>
      <c r="Z6" s="208" t="s">
        <v>10</v>
      </c>
      <c r="AA6" s="429" t="s">
        <v>116</v>
      </c>
      <c r="AB6" s="431" t="s">
        <v>99</v>
      </c>
      <c r="AC6" s="432"/>
      <c r="AD6" s="433"/>
      <c r="AE6" s="424" t="s">
        <v>68</v>
      </c>
    </row>
    <row r="7" spans="2:32" s="2" customFormat="1" ht="81" customHeight="1" thickBot="1" x14ac:dyDescent="0.25">
      <c r="B7" s="196" t="s">
        <v>15</v>
      </c>
      <c r="C7" s="197" t="s">
        <v>9</v>
      </c>
      <c r="D7" s="210"/>
      <c r="E7" s="198" t="s">
        <v>86</v>
      </c>
      <c r="F7" s="198" t="s">
        <v>1</v>
      </c>
      <c r="G7" s="198" t="s">
        <v>31</v>
      </c>
      <c r="H7" s="199" t="s">
        <v>2</v>
      </c>
      <c r="I7" s="199" t="s">
        <v>6</v>
      </c>
      <c r="J7" s="199" t="s">
        <v>5</v>
      </c>
      <c r="K7" s="200" t="s">
        <v>8</v>
      </c>
      <c r="L7" s="201" t="s">
        <v>24</v>
      </c>
      <c r="M7" s="198" t="s">
        <v>20</v>
      </c>
      <c r="N7" s="202" t="s">
        <v>12</v>
      </c>
      <c r="O7" s="201" t="s">
        <v>3</v>
      </c>
      <c r="P7" s="198" t="s">
        <v>25</v>
      </c>
      <c r="Q7" s="198" t="s">
        <v>4</v>
      </c>
      <c r="R7" s="198" t="s">
        <v>28</v>
      </c>
      <c r="S7" s="198" t="s">
        <v>29</v>
      </c>
      <c r="T7" s="198" t="s">
        <v>30</v>
      </c>
      <c r="U7" s="198" t="s">
        <v>94</v>
      </c>
      <c r="V7" s="198" t="s">
        <v>13</v>
      </c>
      <c r="W7" s="198" t="s">
        <v>27</v>
      </c>
      <c r="X7" s="198" t="s">
        <v>69</v>
      </c>
      <c r="Y7" s="202" t="s">
        <v>26</v>
      </c>
      <c r="Z7" s="209"/>
      <c r="AA7" s="430"/>
      <c r="AB7" s="255" t="s">
        <v>65</v>
      </c>
      <c r="AC7" s="122" t="s">
        <v>66</v>
      </c>
      <c r="AD7" s="123" t="s">
        <v>67</v>
      </c>
      <c r="AE7" s="425"/>
      <c r="AF7" s="254"/>
    </row>
    <row r="8" spans="2:32" s="2" customFormat="1" ht="12.75" x14ac:dyDescent="0.2">
      <c r="B8" s="104"/>
      <c r="C8" s="233"/>
      <c r="D8" s="105" t="e">
        <f>IF(ISBLANK(C8),#REF!,C8)</f>
        <v>#REF!</v>
      </c>
      <c r="E8" s="236"/>
      <c r="F8" s="236"/>
      <c r="G8" s="236"/>
      <c r="H8" s="236"/>
      <c r="I8" s="237"/>
      <c r="J8" s="237"/>
      <c r="K8" s="244">
        <f t="shared" ref="K8:K71" si="0">I8+J8</f>
        <v>0</v>
      </c>
      <c r="L8" s="238"/>
      <c r="M8" s="239"/>
      <c r="N8" s="240"/>
      <c r="O8" s="239"/>
      <c r="P8" s="239"/>
      <c r="Q8" s="239"/>
      <c r="R8" s="239"/>
      <c r="S8" s="239"/>
      <c r="T8" s="239"/>
      <c r="U8" s="239"/>
      <c r="V8" s="239"/>
      <c r="W8" s="239"/>
      <c r="X8" s="239"/>
      <c r="Y8" s="240"/>
      <c r="Z8" s="109" t="str">
        <f>IF(NOT(ISBLANK(L8)),1,IF(NOT(ISBLANK(N8)),2,IF(NOT(ISBLANK(M8)),3,"")))</f>
        <v/>
      </c>
      <c r="AA8" s="249"/>
      <c r="AB8" s="256"/>
      <c r="AC8" s="257"/>
      <c r="AD8" s="258"/>
    </row>
    <row r="9" spans="2:32" s="2" customFormat="1" ht="12.75" x14ac:dyDescent="0.2">
      <c r="B9" s="106" t="str">
        <f>IF(ISBLANK(F9),"",B8+1)</f>
        <v/>
      </c>
      <c r="C9" s="234"/>
      <c r="D9" s="107" t="e">
        <f t="shared" ref="D9:D72" si="1">IF(ISBLANK(C9),D8,C9)</f>
        <v>#REF!</v>
      </c>
      <c r="E9" s="236"/>
      <c r="F9" s="236"/>
      <c r="G9" s="236"/>
      <c r="H9" s="236"/>
      <c r="I9" s="237"/>
      <c r="J9" s="237"/>
      <c r="K9" s="244">
        <f t="shared" si="0"/>
        <v>0</v>
      </c>
      <c r="L9" s="241"/>
      <c r="M9" s="237"/>
      <c r="N9" s="242"/>
      <c r="O9" s="237"/>
      <c r="P9" s="237"/>
      <c r="Q9" s="237"/>
      <c r="R9" s="237"/>
      <c r="S9" s="237"/>
      <c r="T9" s="237"/>
      <c r="U9" s="237"/>
      <c r="V9" s="237"/>
      <c r="W9" s="237"/>
      <c r="X9" s="237"/>
      <c r="Y9" s="242"/>
      <c r="Z9" s="109" t="str">
        <f>IF(NOT(ISBLANK(L9)),1,IF(NOT(ISBLANK(N9)),2,IF(NOT(ISBLANK(M9)),3,"")))</f>
        <v/>
      </c>
      <c r="AA9" s="250"/>
      <c r="AB9" s="251"/>
      <c r="AC9" s="243"/>
      <c r="AD9" s="244"/>
    </row>
    <row r="10" spans="2:32" s="2" customFormat="1" ht="12.75" x14ac:dyDescent="0.2">
      <c r="B10" s="106" t="str">
        <f t="shared" ref="B10:B73" si="2">IF(ISBLANK(F10),"",B9+1)</f>
        <v/>
      </c>
      <c r="C10" s="234"/>
      <c r="D10" s="107" t="e">
        <f t="shared" si="1"/>
        <v>#REF!</v>
      </c>
      <c r="E10" s="236"/>
      <c r="F10" s="236"/>
      <c r="G10" s="236"/>
      <c r="H10" s="236"/>
      <c r="I10" s="237"/>
      <c r="J10" s="237"/>
      <c r="K10" s="244">
        <f t="shared" si="0"/>
        <v>0</v>
      </c>
      <c r="L10" s="241"/>
      <c r="M10" s="237"/>
      <c r="N10" s="242"/>
      <c r="O10" s="237"/>
      <c r="P10" s="237"/>
      <c r="Q10" s="237"/>
      <c r="R10" s="237"/>
      <c r="S10" s="237"/>
      <c r="T10" s="237"/>
      <c r="U10" s="237"/>
      <c r="V10" s="237"/>
      <c r="W10" s="237"/>
      <c r="X10" s="237"/>
      <c r="Y10" s="242"/>
      <c r="Z10" s="109" t="str">
        <f t="shared" ref="Z10:Z73" si="3">IF(NOT(ISBLANK(L10)),1,IF(NOT(ISBLANK(N10)),2,IF(NOT(ISBLANK(M10)),3,"")))</f>
        <v/>
      </c>
      <c r="AA10" s="250"/>
      <c r="AB10" s="251"/>
      <c r="AC10" s="243"/>
      <c r="AD10" s="244"/>
    </row>
    <row r="11" spans="2:32" s="2" customFormat="1" ht="12.75" x14ac:dyDescent="0.2">
      <c r="B11" s="106" t="str">
        <f t="shared" si="2"/>
        <v/>
      </c>
      <c r="C11" s="234"/>
      <c r="D11" s="107" t="e">
        <f t="shared" si="1"/>
        <v>#REF!</v>
      </c>
      <c r="E11" s="236"/>
      <c r="F11" s="236"/>
      <c r="G11" s="236"/>
      <c r="H11" s="236"/>
      <c r="I11" s="237"/>
      <c r="J11" s="237"/>
      <c r="K11" s="244">
        <f t="shared" si="0"/>
        <v>0</v>
      </c>
      <c r="L11" s="241"/>
      <c r="M11" s="237"/>
      <c r="N11" s="242"/>
      <c r="O11" s="237"/>
      <c r="P11" s="237"/>
      <c r="Q11" s="237"/>
      <c r="R11" s="237"/>
      <c r="S11" s="237"/>
      <c r="T11" s="237"/>
      <c r="U11" s="237"/>
      <c r="V11" s="237"/>
      <c r="W11" s="237"/>
      <c r="X11" s="237"/>
      <c r="Y11" s="242"/>
      <c r="Z11" s="109" t="str">
        <f t="shared" si="3"/>
        <v/>
      </c>
      <c r="AA11" s="250"/>
      <c r="AB11" s="251"/>
      <c r="AC11" s="243"/>
      <c r="AD11" s="244"/>
    </row>
    <row r="12" spans="2:32" s="2" customFormat="1" ht="12.75" x14ac:dyDescent="0.2">
      <c r="B12" s="106" t="str">
        <f t="shared" si="2"/>
        <v/>
      </c>
      <c r="C12" s="234"/>
      <c r="D12" s="107" t="e">
        <f t="shared" si="1"/>
        <v>#REF!</v>
      </c>
      <c r="E12" s="236"/>
      <c r="F12" s="236"/>
      <c r="G12" s="236"/>
      <c r="H12" s="236"/>
      <c r="I12" s="237"/>
      <c r="J12" s="237"/>
      <c r="K12" s="244">
        <f t="shared" si="0"/>
        <v>0</v>
      </c>
      <c r="L12" s="241"/>
      <c r="M12" s="237"/>
      <c r="N12" s="242"/>
      <c r="O12" s="237"/>
      <c r="P12" s="237"/>
      <c r="Q12" s="237"/>
      <c r="R12" s="237"/>
      <c r="S12" s="237"/>
      <c r="T12" s="237"/>
      <c r="U12" s="237"/>
      <c r="V12" s="237"/>
      <c r="W12" s="237"/>
      <c r="X12" s="237"/>
      <c r="Y12" s="242"/>
      <c r="Z12" s="109" t="str">
        <f t="shared" si="3"/>
        <v/>
      </c>
      <c r="AA12" s="250"/>
      <c r="AB12" s="251"/>
      <c r="AC12" s="243"/>
      <c r="AD12" s="244"/>
    </row>
    <row r="13" spans="2:32" s="2" customFormat="1" ht="12.75" x14ac:dyDescent="0.2">
      <c r="B13" s="106" t="str">
        <f t="shared" si="2"/>
        <v/>
      </c>
      <c r="C13" s="234"/>
      <c r="D13" s="107" t="e">
        <f t="shared" si="1"/>
        <v>#REF!</v>
      </c>
      <c r="E13" s="236"/>
      <c r="F13" s="236"/>
      <c r="G13" s="236"/>
      <c r="H13" s="236"/>
      <c r="I13" s="237"/>
      <c r="J13" s="237"/>
      <c r="K13" s="244">
        <f t="shared" si="0"/>
        <v>0</v>
      </c>
      <c r="L13" s="241"/>
      <c r="M13" s="237"/>
      <c r="N13" s="242"/>
      <c r="O13" s="237"/>
      <c r="P13" s="237"/>
      <c r="Q13" s="237"/>
      <c r="R13" s="237"/>
      <c r="S13" s="237"/>
      <c r="T13" s="237"/>
      <c r="U13" s="237"/>
      <c r="V13" s="237"/>
      <c r="W13" s="237"/>
      <c r="X13" s="237"/>
      <c r="Y13" s="242"/>
      <c r="Z13" s="109" t="str">
        <f t="shared" si="3"/>
        <v/>
      </c>
      <c r="AA13" s="250"/>
      <c r="AB13" s="251"/>
      <c r="AC13" s="243"/>
      <c r="AD13" s="244"/>
    </row>
    <row r="14" spans="2:32" s="2" customFormat="1" ht="12.75" x14ac:dyDescent="0.2">
      <c r="B14" s="106" t="str">
        <f t="shared" si="2"/>
        <v/>
      </c>
      <c r="C14" s="234"/>
      <c r="D14" s="107" t="e">
        <f t="shared" si="1"/>
        <v>#REF!</v>
      </c>
      <c r="E14" s="236"/>
      <c r="F14" s="236"/>
      <c r="G14" s="236"/>
      <c r="H14" s="236"/>
      <c r="I14" s="237"/>
      <c r="J14" s="237"/>
      <c r="K14" s="244">
        <f t="shared" si="0"/>
        <v>0</v>
      </c>
      <c r="L14" s="241"/>
      <c r="M14" s="237"/>
      <c r="N14" s="242"/>
      <c r="O14" s="237"/>
      <c r="P14" s="237"/>
      <c r="Q14" s="237"/>
      <c r="R14" s="237"/>
      <c r="S14" s="237"/>
      <c r="T14" s="237"/>
      <c r="U14" s="237"/>
      <c r="V14" s="237"/>
      <c r="W14" s="237"/>
      <c r="X14" s="237"/>
      <c r="Y14" s="242"/>
      <c r="Z14" s="109" t="str">
        <f t="shared" si="3"/>
        <v/>
      </c>
      <c r="AA14" s="250"/>
      <c r="AB14" s="251"/>
      <c r="AC14" s="243"/>
      <c r="AD14" s="244"/>
    </row>
    <row r="15" spans="2:32" s="2" customFormat="1" ht="12.75" x14ac:dyDescent="0.2">
      <c r="B15" s="106" t="str">
        <f t="shared" si="2"/>
        <v/>
      </c>
      <c r="C15" s="234"/>
      <c r="D15" s="107" t="e">
        <f t="shared" si="1"/>
        <v>#REF!</v>
      </c>
      <c r="E15" s="236"/>
      <c r="F15" s="236"/>
      <c r="G15" s="236"/>
      <c r="H15" s="236"/>
      <c r="I15" s="237"/>
      <c r="J15" s="237"/>
      <c r="K15" s="244">
        <f t="shared" si="0"/>
        <v>0</v>
      </c>
      <c r="L15" s="241"/>
      <c r="M15" s="237"/>
      <c r="N15" s="242"/>
      <c r="O15" s="237"/>
      <c r="P15" s="237"/>
      <c r="Q15" s="237"/>
      <c r="R15" s="237"/>
      <c r="S15" s="237"/>
      <c r="T15" s="237"/>
      <c r="U15" s="237"/>
      <c r="V15" s="237"/>
      <c r="W15" s="237"/>
      <c r="X15" s="237"/>
      <c r="Y15" s="242"/>
      <c r="Z15" s="109" t="str">
        <f t="shared" si="3"/>
        <v/>
      </c>
      <c r="AA15" s="250"/>
      <c r="AB15" s="251"/>
      <c r="AC15" s="243"/>
      <c r="AD15" s="244"/>
    </row>
    <row r="16" spans="2:32" s="2" customFormat="1" ht="12.75" x14ac:dyDescent="0.2">
      <c r="B16" s="106" t="str">
        <f t="shared" si="2"/>
        <v/>
      </c>
      <c r="C16" s="234"/>
      <c r="D16" s="107" t="e">
        <f t="shared" si="1"/>
        <v>#REF!</v>
      </c>
      <c r="E16" s="236"/>
      <c r="F16" s="236"/>
      <c r="G16" s="236"/>
      <c r="H16" s="236"/>
      <c r="I16" s="237"/>
      <c r="J16" s="237"/>
      <c r="K16" s="244">
        <f t="shared" si="0"/>
        <v>0</v>
      </c>
      <c r="L16" s="241"/>
      <c r="M16" s="237"/>
      <c r="N16" s="242"/>
      <c r="O16" s="237"/>
      <c r="P16" s="237"/>
      <c r="Q16" s="237"/>
      <c r="R16" s="237"/>
      <c r="S16" s="237"/>
      <c r="T16" s="237"/>
      <c r="U16" s="237"/>
      <c r="V16" s="237"/>
      <c r="W16" s="237"/>
      <c r="X16" s="237"/>
      <c r="Y16" s="242"/>
      <c r="Z16" s="109" t="str">
        <f t="shared" si="3"/>
        <v/>
      </c>
      <c r="AA16" s="250"/>
      <c r="AB16" s="251"/>
      <c r="AC16" s="243"/>
      <c r="AD16" s="244"/>
    </row>
    <row r="17" spans="2:30" s="2" customFormat="1" ht="12.75" x14ac:dyDescent="0.2">
      <c r="B17" s="106" t="str">
        <f t="shared" si="2"/>
        <v/>
      </c>
      <c r="C17" s="234"/>
      <c r="D17" s="107" t="e">
        <f t="shared" si="1"/>
        <v>#REF!</v>
      </c>
      <c r="E17" s="236"/>
      <c r="F17" s="236"/>
      <c r="G17" s="236"/>
      <c r="H17" s="236"/>
      <c r="I17" s="237"/>
      <c r="J17" s="237"/>
      <c r="K17" s="244">
        <f t="shared" si="0"/>
        <v>0</v>
      </c>
      <c r="L17" s="241"/>
      <c r="M17" s="237"/>
      <c r="N17" s="242"/>
      <c r="O17" s="237"/>
      <c r="P17" s="237"/>
      <c r="Q17" s="237"/>
      <c r="R17" s="237"/>
      <c r="S17" s="237"/>
      <c r="T17" s="237"/>
      <c r="U17" s="237"/>
      <c r="V17" s="237"/>
      <c r="W17" s="237"/>
      <c r="X17" s="237"/>
      <c r="Y17" s="242"/>
      <c r="Z17" s="109" t="str">
        <f t="shared" si="3"/>
        <v/>
      </c>
      <c r="AA17" s="250"/>
      <c r="AB17" s="251"/>
      <c r="AC17" s="243"/>
      <c r="AD17" s="244"/>
    </row>
    <row r="18" spans="2:30" s="2" customFormat="1" ht="12.75" x14ac:dyDescent="0.2">
      <c r="B18" s="106" t="str">
        <f t="shared" si="2"/>
        <v/>
      </c>
      <c r="C18" s="234"/>
      <c r="D18" s="107" t="e">
        <f t="shared" si="1"/>
        <v>#REF!</v>
      </c>
      <c r="E18" s="236"/>
      <c r="F18" s="236"/>
      <c r="G18" s="236"/>
      <c r="H18" s="236"/>
      <c r="I18" s="237"/>
      <c r="J18" s="237"/>
      <c r="K18" s="244">
        <f t="shared" si="0"/>
        <v>0</v>
      </c>
      <c r="L18" s="241"/>
      <c r="M18" s="237"/>
      <c r="N18" s="242"/>
      <c r="O18" s="237"/>
      <c r="P18" s="237"/>
      <c r="Q18" s="237"/>
      <c r="R18" s="237"/>
      <c r="S18" s="237"/>
      <c r="T18" s="237"/>
      <c r="U18" s="237"/>
      <c r="V18" s="237"/>
      <c r="W18" s="237"/>
      <c r="X18" s="237"/>
      <c r="Y18" s="242"/>
      <c r="Z18" s="109" t="str">
        <f t="shared" si="3"/>
        <v/>
      </c>
      <c r="AA18" s="250"/>
      <c r="AB18" s="251"/>
      <c r="AC18" s="243"/>
      <c r="AD18" s="244"/>
    </row>
    <row r="19" spans="2:30" s="2" customFormat="1" ht="12.75" x14ac:dyDescent="0.2">
      <c r="B19" s="106" t="str">
        <f t="shared" si="2"/>
        <v/>
      </c>
      <c r="C19" s="234"/>
      <c r="D19" s="107" t="e">
        <f t="shared" si="1"/>
        <v>#REF!</v>
      </c>
      <c r="E19" s="236"/>
      <c r="F19" s="236"/>
      <c r="G19" s="236"/>
      <c r="H19" s="236"/>
      <c r="I19" s="237"/>
      <c r="J19" s="237"/>
      <c r="K19" s="244">
        <f t="shared" si="0"/>
        <v>0</v>
      </c>
      <c r="L19" s="241"/>
      <c r="M19" s="237"/>
      <c r="N19" s="242"/>
      <c r="O19" s="237"/>
      <c r="P19" s="237"/>
      <c r="Q19" s="237"/>
      <c r="R19" s="237"/>
      <c r="S19" s="237"/>
      <c r="T19" s="237"/>
      <c r="U19" s="237"/>
      <c r="V19" s="237"/>
      <c r="W19" s="237"/>
      <c r="X19" s="237"/>
      <c r="Y19" s="242"/>
      <c r="Z19" s="109" t="str">
        <f t="shared" si="3"/>
        <v/>
      </c>
      <c r="AA19" s="250"/>
      <c r="AB19" s="251"/>
      <c r="AC19" s="243"/>
      <c r="AD19" s="244"/>
    </row>
    <row r="20" spans="2:30" s="2" customFormat="1" ht="12.75" x14ac:dyDescent="0.2">
      <c r="B20" s="106" t="str">
        <f t="shared" si="2"/>
        <v/>
      </c>
      <c r="C20" s="234"/>
      <c r="D20" s="107" t="e">
        <f t="shared" si="1"/>
        <v>#REF!</v>
      </c>
      <c r="E20" s="236"/>
      <c r="F20" s="236"/>
      <c r="G20" s="236"/>
      <c r="H20" s="236"/>
      <c r="I20" s="237"/>
      <c r="J20" s="237"/>
      <c r="K20" s="244">
        <f t="shared" si="0"/>
        <v>0</v>
      </c>
      <c r="L20" s="241"/>
      <c r="M20" s="237"/>
      <c r="N20" s="242"/>
      <c r="O20" s="237"/>
      <c r="P20" s="237"/>
      <c r="Q20" s="237"/>
      <c r="R20" s="237"/>
      <c r="S20" s="237"/>
      <c r="T20" s="237"/>
      <c r="U20" s="237"/>
      <c r="V20" s="237"/>
      <c r="W20" s="237"/>
      <c r="X20" s="237"/>
      <c r="Y20" s="242"/>
      <c r="Z20" s="109" t="str">
        <f t="shared" si="3"/>
        <v/>
      </c>
      <c r="AA20" s="250"/>
      <c r="AB20" s="251"/>
      <c r="AC20" s="243"/>
      <c r="AD20" s="244"/>
    </row>
    <row r="21" spans="2:30" s="2" customFormat="1" ht="12.75" x14ac:dyDescent="0.2">
      <c r="B21" s="106" t="str">
        <f t="shared" si="2"/>
        <v/>
      </c>
      <c r="C21" s="234"/>
      <c r="D21" s="107" t="e">
        <f t="shared" si="1"/>
        <v>#REF!</v>
      </c>
      <c r="E21" s="236"/>
      <c r="F21" s="236"/>
      <c r="G21" s="236"/>
      <c r="H21" s="236"/>
      <c r="I21" s="237"/>
      <c r="J21" s="237"/>
      <c r="K21" s="244">
        <f t="shared" si="0"/>
        <v>0</v>
      </c>
      <c r="L21" s="241"/>
      <c r="M21" s="237"/>
      <c r="N21" s="242"/>
      <c r="O21" s="237"/>
      <c r="P21" s="237"/>
      <c r="Q21" s="237"/>
      <c r="R21" s="237"/>
      <c r="S21" s="237"/>
      <c r="T21" s="237"/>
      <c r="U21" s="237"/>
      <c r="V21" s="237"/>
      <c r="W21" s="237"/>
      <c r="X21" s="237"/>
      <c r="Y21" s="242"/>
      <c r="Z21" s="109" t="str">
        <f t="shared" si="3"/>
        <v/>
      </c>
      <c r="AA21" s="250"/>
      <c r="AB21" s="251"/>
      <c r="AC21" s="243"/>
      <c r="AD21" s="244"/>
    </row>
    <row r="22" spans="2:30" s="2" customFormat="1" ht="12.75" x14ac:dyDescent="0.2">
      <c r="B22" s="106" t="str">
        <f t="shared" si="2"/>
        <v/>
      </c>
      <c r="C22" s="234"/>
      <c r="D22" s="107" t="e">
        <f t="shared" si="1"/>
        <v>#REF!</v>
      </c>
      <c r="E22" s="236"/>
      <c r="F22" s="236"/>
      <c r="G22" s="236"/>
      <c r="H22" s="236"/>
      <c r="I22" s="237"/>
      <c r="J22" s="237"/>
      <c r="K22" s="244">
        <f t="shared" si="0"/>
        <v>0</v>
      </c>
      <c r="L22" s="241"/>
      <c r="M22" s="237"/>
      <c r="N22" s="242"/>
      <c r="O22" s="237"/>
      <c r="P22" s="237"/>
      <c r="Q22" s="237"/>
      <c r="R22" s="237"/>
      <c r="S22" s="237"/>
      <c r="T22" s="237"/>
      <c r="U22" s="237"/>
      <c r="V22" s="237"/>
      <c r="W22" s="237"/>
      <c r="X22" s="237"/>
      <c r="Y22" s="242"/>
      <c r="Z22" s="109" t="str">
        <f t="shared" si="3"/>
        <v/>
      </c>
      <c r="AA22" s="250"/>
      <c r="AB22" s="251"/>
      <c r="AC22" s="243"/>
      <c r="AD22" s="244"/>
    </row>
    <row r="23" spans="2:30" s="2" customFormat="1" ht="12.75" x14ac:dyDescent="0.2">
      <c r="B23" s="106" t="str">
        <f t="shared" si="2"/>
        <v/>
      </c>
      <c r="C23" s="234"/>
      <c r="D23" s="107" t="e">
        <f t="shared" si="1"/>
        <v>#REF!</v>
      </c>
      <c r="E23" s="236"/>
      <c r="F23" s="236"/>
      <c r="G23" s="236"/>
      <c r="H23" s="236"/>
      <c r="I23" s="237"/>
      <c r="J23" s="237"/>
      <c r="K23" s="244">
        <f t="shared" si="0"/>
        <v>0</v>
      </c>
      <c r="L23" s="241"/>
      <c r="M23" s="237"/>
      <c r="N23" s="242"/>
      <c r="O23" s="237"/>
      <c r="P23" s="237"/>
      <c r="Q23" s="237"/>
      <c r="R23" s="237"/>
      <c r="S23" s="237"/>
      <c r="T23" s="237"/>
      <c r="U23" s="237"/>
      <c r="V23" s="237"/>
      <c r="W23" s="237"/>
      <c r="X23" s="237"/>
      <c r="Y23" s="242"/>
      <c r="Z23" s="109" t="str">
        <f t="shared" si="3"/>
        <v/>
      </c>
      <c r="AA23" s="250"/>
      <c r="AB23" s="251"/>
      <c r="AC23" s="243"/>
      <c r="AD23" s="244"/>
    </row>
    <row r="24" spans="2:30" s="2" customFormat="1" ht="12.75" x14ac:dyDescent="0.2">
      <c r="B24" s="106" t="str">
        <f t="shared" si="2"/>
        <v/>
      </c>
      <c r="C24" s="234"/>
      <c r="D24" s="107" t="e">
        <f t="shared" si="1"/>
        <v>#REF!</v>
      </c>
      <c r="E24" s="236"/>
      <c r="F24" s="236"/>
      <c r="G24" s="236"/>
      <c r="H24" s="236"/>
      <c r="I24" s="237"/>
      <c r="J24" s="237"/>
      <c r="K24" s="244">
        <f t="shared" si="0"/>
        <v>0</v>
      </c>
      <c r="L24" s="241"/>
      <c r="M24" s="237"/>
      <c r="N24" s="242"/>
      <c r="O24" s="237"/>
      <c r="P24" s="237"/>
      <c r="Q24" s="237"/>
      <c r="R24" s="237"/>
      <c r="S24" s="237"/>
      <c r="T24" s="237"/>
      <c r="U24" s="237"/>
      <c r="V24" s="237"/>
      <c r="W24" s="237"/>
      <c r="X24" s="237"/>
      <c r="Y24" s="242"/>
      <c r="Z24" s="109" t="str">
        <f t="shared" si="3"/>
        <v/>
      </c>
      <c r="AA24" s="250"/>
      <c r="AB24" s="251"/>
      <c r="AC24" s="243"/>
      <c r="AD24" s="244"/>
    </row>
    <row r="25" spans="2:30" s="2" customFormat="1" ht="12.75" x14ac:dyDescent="0.2">
      <c r="B25" s="106" t="str">
        <f t="shared" si="2"/>
        <v/>
      </c>
      <c r="C25" s="234"/>
      <c r="D25" s="107" t="e">
        <f t="shared" si="1"/>
        <v>#REF!</v>
      </c>
      <c r="E25" s="236"/>
      <c r="F25" s="236"/>
      <c r="G25" s="236"/>
      <c r="H25" s="236"/>
      <c r="I25" s="237"/>
      <c r="J25" s="237"/>
      <c r="K25" s="244">
        <f t="shared" si="0"/>
        <v>0</v>
      </c>
      <c r="L25" s="241"/>
      <c r="M25" s="237"/>
      <c r="N25" s="242"/>
      <c r="O25" s="237"/>
      <c r="P25" s="237"/>
      <c r="Q25" s="237"/>
      <c r="R25" s="237"/>
      <c r="S25" s="237"/>
      <c r="T25" s="237"/>
      <c r="U25" s="237"/>
      <c r="V25" s="237"/>
      <c r="W25" s="237"/>
      <c r="X25" s="237"/>
      <c r="Y25" s="242"/>
      <c r="Z25" s="109" t="str">
        <f t="shared" si="3"/>
        <v/>
      </c>
      <c r="AA25" s="250"/>
      <c r="AB25" s="251"/>
      <c r="AC25" s="243"/>
      <c r="AD25" s="244"/>
    </row>
    <row r="26" spans="2:30" s="2" customFormat="1" ht="12.75" x14ac:dyDescent="0.2">
      <c r="B26" s="106" t="str">
        <f t="shared" si="2"/>
        <v/>
      </c>
      <c r="C26" s="234"/>
      <c r="D26" s="107" t="e">
        <f t="shared" si="1"/>
        <v>#REF!</v>
      </c>
      <c r="E26" s="236"/>
      <c r="F26" s="236"/>
      <c r="G26" s="236"/>
      <c r="H26" s="236"/>
      <c r="I26" s="237"/>
      <c r="J26" s="237"/>
      <c r="K26" s="244">
        <f t="shared" si="0"/>
        <v>0</v>
      </c>
      <c r="L26" s="241"/>
      <c r="M26" s="237"/>
      <c r="N26" s="242"/>
      <c r="O26" s="237"/>
      <c r="P26" s="237"/>
      <c r="Q26" s="237"/>
      <c r="R26" s="237"/>
      <c r="S26" s="237"/>
      <c r="T26" s="237"/>
      <c r="U26" s="237"/>
      <c r="V26" s="237"/>
      <c r="W26" s="237"/>
      <c r="X26" s="237"/>
      <c r="Y26" s="242"/>
      <c r="Z26" s="109" t="str">
        <f t="shared" si="3"/>
        <v/>
      </c>
      <c r="AA26" s="250"/>
      <c r="AB26" s="251"/>
      <c r="AC26" s="243"/>
      <c r="AD26" s="244"/>
    </row>
    <row r="27" spans="2:30" s="2" customFormat="1" ht="12.75" x14ac:dyDescent="0.2">
      <c r="B27" s="106" t="str">
        <f t="shared" si="2"/>
        <v/>
      </c>
      <c r="C27" s="234"/>
      <c r="D27" s="107" t="e">
        <f t="shared" si="1"/>
        <v>#REF!</v>
      </c>
      <c r="E27" s="236"/>
      <c r="F27" s="236"/>
      <c r="G27" s="236"/>
      <c r="H27" s="236"/>
      <c r="I27" s="237"/>
      <c r="J27" s="237"/>
      <c r="K27" s="244">
        <f t="shared" si="0"/>
        <v>0</v>
      </c>
      <c r="L27" s="241"/>
      <c r="M27" s="237"/>
      <c r="N27" s="242"/>
      <c r="O27" s="237"/>
      <c r="P27" s="237"/>
      <c r="Q27" s="237"/>
      <c r="R27" s="237"/>
      <c r="S27" s="237"/>
      <c r="T27" s="237"/>
      <c r="U27" s="237"/>
      <c r="V27" s="237"/>
      <c r="W27" s="237"/>
      <c r="X27" s="237"/>
      <c r="Y27" s="242"/>
      <c r="Z27" s="109" t="str">
        <f t="shared" si="3"/>
        <v/>
      </c>
      <c r="AA27" s="250"/>
      <c r="AB27" s="251"/>
      <c r="AC27" s="243"/>
      <c r="AD27" s="244"/>
    </row>
    <row r="28" spans="2:30" s="2" customFormat="1" ht="12.75" x14ac:dyDescent="0.2">
      <c r="B28" s="106" t="str">
        <f t="shared" si="2"/>
        <v/>
      </c>
      <c r="C28" s="234"/>
      <c r="D28" s="107" t="e">
        <f t="shared" si="1"/>
        <v>#REF!</v>
      </c>
      <c r="E28" s="236"/>
      <c r="F28" s="236"/>
      <c r="G28" s="236"/>
      <c r="H28" s="236"/>
      <c r="I28" s="237"/>
      <c r="J28" s="237"/>
      <c r="K28" s="244">
        <f t="shared" si="0"/>
        <v>0</v>
      </c>
      <c r="L28" s="241"/>
      <c r="M28" s="237"/>
      <c r="N28" s="242"/>
      <c r="O28" s="237"/>
      <c r="P28" s="237"/>
      <c r="Q28" s="237"/>
      <c r="R28" s="237"/>
      <c r="S28" s="237"/>
      <c r="T28" s="237"/>
      <c r="U28" s="237"/>
      <c r="V28" s="237"/>
      <c r="W28" s="237"/>
      <c r="X28" s="237"/>
      <c r="Y28" s="242"/>
      <c r="Z28" s="109" t="str">
        <f t="shared" si="3"/>
        <v/>
      </c>
      <c r="AA28" s="250"/>
      <c r="AB28" s="251"/>
      <c r="AC28" s="243"/>
      <c r="AD28" s="244"/>
    </row>
    <row r="29" spans="2:30" s="2" customFormat="1" ht="12.75" x14ac:dyDescent="0.2">
      <c r="B29" s="106" t="str">
        <f t="shared" si="2"/>
        <v/>
      </c>
      <c r="C29" s="234"/>
      <c r="D29" s="107" t="e">
        <f t="shared" si="1"/>
        <v>#REF!</v>
      </c>
      <c r="E29" s="236"/>
      <c r="F29" s="236"/>
      <c r="G29" s="236"/>
      <c r="H29" s="236"/>
      <c r="I29" s="237"/>
      <c r="J29" s="237"/>
      <c r="K29" s="244">
        <f t="shared" si="0"/>
        <v>0</v>
      </c>
      <c r="L29" s="241"/>
      <c r="M29" s="237"/>
      <c r="N29" s="242"/>
      <c r="O29" s="237"/>
      <c r="P29" s="237"/>
      <c r="Q29" s="237"/>
      <c r="R29" s="237"/>
      <c r="S29" s="237"/>
      <c r="T29" s="237"/>
      <c r="U29" s="237"/>
      <c r="V29" s="237"/>
      <c r="W29" s="237"/>
      <c r="X29" s="237"/>
      <c r="Y29" s="242"/>
      <c r="Z29" s="109" t="str">
        <f t="shared" si="3"/>
        <v/>
      </c>
      <c r="AA29" s="250"/>
      <c r="AB29" s="251"/>
      <c r="AC29" s="243"/>
      <c r="AD29" s="244"/>
    </row>
    <row r="30" spans="2:30" s="2" customFormat="1" ht="12.75" x14ac:dyDescent="0.2">
      <c r="B30" s="106" t="str">
        <f t="shared" si="2"/>
        <v/>
      </c>
      <c r="C30" s="234"/>
      <c r="D30" s="107" t="e">
        <f t="shared" si="1"/>
        <v>#REF!</v>
      </c>
      <c r="E30" s="236"/>
      <c r="F30" s="236"/>
      <c r="G30" s="236"/>
      <c r="H30" s="236"/>
      <c r="I30" s="237"/>
      <c r="J30" s="237"/>
      <c r="K30" s="244">
        <f t="shared" si="0"/>
        <v>0</v>
      </c>
      <c r="L30" s="241"/>
      <c r="M30" s="237"/>
      <c r="N30" s="242"/>
      <c r="O30" s="237"/>
      <c r="P30" s="237"/>
      <c r="Q30" s="237"/>
      <c r="R30" s="237"/>
      <c r="S30" s="237"/>
      <c r="T30" s="237"/>
      <c r="U30" s="237"/>
      <c r="V30" s="237"/>
      <c r="W30" s="237"/>
      <c r="X30" s="237"/>
      <c r="Y30" s="242"/>
      <c r="Z30" s="109" t="str">
        <f t="shared" si="3"/>
        <v/>
      </c>
      <c r="AA30" s="250"/>
      <c r="AB30" s="251"/>
      <c r="AC30" s="243"/>
      <c r="AD30" s="244"/>
    </row>
    <row r="31" spans="2:30" s="2" customFormat="1" ht="12.75" x14ac:dyDescent="0.2">
      <c r="B31" s="106" t="str">
        <f t="shared" si="2"/>
        <v/>
      </c>
      <c r="C31" s="234"/>
      <c r="D31" s="107" t="e">
        <f t="shared" si="1"/>
        <v>#REF!</v>
      </c>
      <c r="E31" s="236"/>
      <c r="F31" s="236"/>
      <c r="G31" s="236"/>
      <c r="H31" s="236"/>
      <c r="I31" s="237"/>
      <c r="J31" s="237"/>
      <c r="K31" s="244">
        <f t="shared" si="0"/>
        <v>0</v>
      </c>
      <c r="L31" s="241"/>
      <c r="M31" s="237"/>
      <c r="N31" s="242"/>
      <c r="O31" s="237"/>
      <c r="P31" s="237"/>
      <c r="Q31" s="237"/>
      <c r="R31" s="237"/>
      <c r="S31" s="237"/>
      <c r="T31" s="237"/>
      <c r="U31" s="237"/>
      <c r="V31" s="237"/>
      <c r="W31" s="237"/>
      <c r="X31" s="237"/>
      <c r="Y31" s="242"/>
      <c r="Z31" s="109" t="str">
        <f t="shared" si="3"/>
        <v/>
      </c>
      <c r="AA31" s="250"/>
      <c r="AB31" s="251"/>
      <c r="AC31" s="243"/>
      <c r="AD31" s="244"/>
    </row>
    <row r="32" spans="2:30" s="2" customFormat="1" ht="12.75" x14ac:dyDescent="0.2">
      <c r="B32" s="106" t="str">
        <f t="shared" si="2"/>
        <v/>
      </c>
      <c r="C32" s="234"/>
      <c r="D32" s="107" t="e">
        <f t="shared" si="1"/>
        <v>#REF!</v>
      </c>
      <c r="E32" s="236"/>
      <c r="F32" s="236"/>
      <c r="G32" s="236"/>
      <c r="H32" s="236"/>
      <c r="I32" s="237"/>
      <c r="J32" s="237"/>
      <c r="K32" s="244">
        <f t="shared" si="0"/>
        <v>0</v>
      </c>
      <c r="L32" s="241"/>
      <c r="M32" s="237"/>
      <c r="N32" s="242"/>
      <c r="O32" s="237"/>
      <c r="P32" s="237"/>
      <c r="Q32" s="237"/>
      <c r="R32" s="237"/>
      <c r="S32" s="237"/>
      <c r="T32" s="237"/>
      <c r="U32" s="237"/>
      <c r="V32" s="237"/>
      <c r="W32" s="237"/>
      <c r="X32" s="237"/>
      <c r="Y32" s="242"/>
      <c r="Z32" s="109" t="str">
        <f t="shared" si="3"/>
        <v/>
      </c>
      <c r="AA32" s="250"/>
      <c r="AB32" s="251"/>
      <c r="AC32" s="243"/>
      <c r="AD32" s="244"/>
    </row>
    <row r="33" spans="2:30" s="2" customFormat="1" ht="12.75" x14ac:dyDescent="0.2">
      <c r="B33" s="106" t="str">
        <f t="shared" si="2"/>
        <v/>
      </c>
      <c r="C33" s="234"/>
      <c r="D33" s="107" t="e">
        <f t="shared" si="1"/>
        <v>#REF!</v>
      </c>
      <c r="E33" s="236"/>
      <c r="F33" s="236"/>
      <c r="G33" s="236"/>
      <c r="H33" s="236"/>
      <c r="I33" s="237"/>
      <c r="J33" s="237"/>
      <c r="K33" s="244">
        <f t="shared" si="0"/>
        <v>0</v>
      </c>
      <c r="L33" s="241"/>
      <c r="M33" s="237"/>
      <c r="N33" s="242"/>
      <c r="O33" s="237"/>
      <c r="P33" s="237"/>
      <c r="Q33" s="237"/>
      <c r="R33" s="237"/>
      <c r="S33" s="237"/>
      <c r="T33" s="237"/>
      <c r="U33" s="237"/>
      <c r="V33" s="237"/>
      <c r="W33" s="237"/>
      <c r="X33" s="237"/>
      <c r="Y33" s="242"/>
      <c r="Z33" s="109" t="str">
        <f t="shared" si="3"/>
        <v/>
      </c>
      <c r="AA33" s="250"/>
      <c r="AB33" s="251"/>
      <c r="AC33" s="243"/>
      <c r="AD33" s="244"/>
    </row>
    <row r="34" spans="2:30" s="2" customFormat="1" ht="12.75" x14ac:dyDescent="0.2">
      <c r="B34" s="106" t="str">
        <f t="shared" si="2"/>
        <v/>
      </c>
      <c r="C34" s="234"/>
      <c r="D34" s="107" t="e">
        <f t="shared" si="1"/>
        <v>#REF!</v>
      </c>
      <c r="E34" s="236"/>
      <c r="F34" s="236"/>
      <c r="G34" s="236"/>
      <c r="H34" s="236"/>
      <c r="I34" s="237"/>
      <c r="J34" s="237"/>
      <c r="K34" s="244">
        <f t="shared" si="0"/>
        <v>0</v>
      </c>
      <c r="L34" s="241"/>
      <c r="M34" s="237"/>
      <c r="N34" s="242"/>
      <c r="O34" s="237"/>
      <c r="P34" s="237"/>
      <c r="Q34" s="237"/>
      <c r="R34" s="237"/>
      <c r="S34" s="237"/>
      <c r="T34" s="237"/>
      <c r="U34" s="237"/>
      <c r="V34" s="237"/>
      <c r="W34" s="237"/>
      <c r="X34" s="237"/>
      <c r="Y34" s="242"/>
      <c r="Z34" s="109" t="str">
        <f t="shared" si="3"/>
        <v/>
      </c>
      <c r="AA34" s="250"/>
      <c r="AB34" s="251"/>
      <c r="AC34" s="243"/>
      <c r="AD34" s="244"/>
    </row>
    <row r="35" spans="2:30" s="2" customFormat="1" ht="12.75" x14ac:dyDescent="0.2">
      <c r="B35" s="106" t="str">
        <f t="shared" si="2"/>
        <v/>
      </c>
      <c r="C35" s="234"/>
      <c r="D35" s="107" t="e">
        <f t="shared" si="1"/>
        <v>#REF!</v>
      </c>
      <c r="E35" s="236"/>
      <c r="F35" s="236"/>
      <c r="G35" s="236"/>
      <c r="H35" s="236"/>
      <c r="I35" s="237"/>
      <c r="J35" s="237"/>
      <c r="K35" s="244">
        <f t="shared" si="0"/>
        <v>0</v>
      </c>
      <c r="L35" s="241"/>
      <c r="M35" s="237"/>
      <c r="N35" s="242"/>
      <c r="O35" s="237"/>
      <c r="P35" s="237"/>
      <c r="Q35" s="237"/>
      <c r="R35" s="237"/>
      <c r="S35" s="237"/>
      <c r="T35" s="237"/>
      <c r="U35" s="237"/>
      <c r="V35" s="237"/>
      <c r="W35" s="237"/>
      <c r="X35" s="237"/>
      <c r="Y35" s="242"/>
      <c r="Z35" s="109" t="str">
        <f t="shared" si="3"/>
        <v/>
      </c>
      <c r="AA35" s="250"/>
      <c r="AB35" s="251"/>
      <c r="AC35" s="243"/>
      <c r="AD35" s="244"/>
    </row>
    <row r="36" spans="2:30" s="2" customFormat="1" ht="12.75" x14ac:dyDescent="0.2">
      <c r="B36" s="106" t="str">
        <f t="shared" si="2"/>
        <v/>
      </c>
      <c r="C36" s="234"/>
      <c r="D36" s="107" t="e">
        <f t="shared" si="1"/>
        <v>#REF!</v>
      </c>
      <c r="E36" s="236"/>
      <c r="F36" s="236"/>
      <c r="G36" s="236"/>
      <c r="H36" s="236"/>
      <c r="I36" s="237"/>
      <c r="J36" s="237"/>
      <c r="K36" s="244">
        <f t="shared" si="0"/>
        <v>0</v>
      </c>
      <c r="L36" s="241"/>
      <c r="M36" s="237"/>
      <c r="N36" s="242"/>
      <c r="O36" s="237"/>
      <c r="P36" s="237"/>
      <c r="Q36" s="237"/>
      <c r="R36" s="237"/>
      <c r="S36" s="237"/>
      <c r="T36" s="237"/>
      <c r="U36" s="237"/>
      <c r="V36" s="237"/>
      <c r="W36" s="237"/>
      <c r="X36" s="237"/>
      <c r="Y36" s="242"/>
      <c r="Z36" s="109" t="str">
        <f t="shared" si="3"/>
        <v/>
      </c>
      <c r="AA36" s="250"/>
      <c r="AB36" s="251"/>
      <c r="AC36" s="243"/>
      <c r="AD36" s="244"/>
    </row>
    <row r="37" spans="2:30" s="2" customFormat="1" ht="12.75" x14ac:dyDescent="0.2">
      <c r="B37" s="106" t="str">
        <f t="shared" si="2"/>
        <v/>
      </c>
      <c r="C37" s="234"/>
      <c r="D37" s="107" t="e">
        <f t="shared" si="1"/>
        <v>#REF!</v>
      </c>
      <c r="E37" s="236"/>
      <c r="F37" s="236"/>
      <c r="G37" s="236"/>
      <c r="H37" s="236"/>
      <c r="I37" s="237"/>
      <c r="J37" s="237"/>
      <c r="K37" s="244">
        <f t="shared" si="0"/>
        <v>0</v>
      </c>
      <c r="L37" s="241"/>
      <c r="M37" s="237"/>
      <c r="N37" s="242"/>
      <c r="O37" s="237"/>
      <c r="P37" s="237"/>
      <c r="Q37" s="237"/>
      <c r="R37" s="237"/>
      <c r="S37" s="237"/>
      <c r="T37" s="237"/>
      <c r="U37" s="237"/>
      <c r="V37" s="237"/>
      <c r="W37" s="237"/>
      <c r="X37" s="237"/>
      <c r="Y37" s="242"/>
      <c r="Z37" s="109" t="str">
        <f t="shared" si="3"/>
        <v/>
      </c>
      <c r="AA37" s="250"/>
      <c r="AB37" s="251"/>
      <c r="AC37" s="243"/>
      <c r="AD37" s="244"/>
    </row>
    <row r="38" spans="2:30" s="2" customFormat="1" ht="12.75" x14ac:dyDescent="0.2">
      <c r="B38" s="106" t="str">
        <f t="shared" si="2"/>
        <v/>
      </c>
      <c r="C38" s="234"/>
      <c r="D38" s="107" t="e">
        <f t="shared" si="1"/>
        <v>#REF!</v>
      </c>
      <c r="E38" s="236"/>
      <c r="F38" s="236"/>
      <c r="G38" s="236"/>
      <c r="H38" s="236"/>
      <c r="I38" s="237"/>
      <c r="J38" s="237"/>
      <c r="K38" s="244">
        <f t="shared" si="0"/>
        <v>0</v>
      </c>
      <c r="L38" s="241"/>
      <c r="M38" s="237"/>
      <c r="N38" s="242"/>
      <c r="O38" s="237"/>
      <c r="P38" s="237"/>
      <c r="Q38" s="237"/>
      <c r="R38" s="237"/>
      <c r="S38" s="237"/>
      <c r="T38" s="237"/>
      <c r="U38" s="237"/>
      <c r="V38" s="237"/>
      <c r="W38" s="237"/>
      <c r="X38" s="237"/>
      <c r="Y38" s="242"/>
      <c r="Z38" s="109" t="str">
        <f t="shared" si="3"/>
        <v/>
      </c>
      <c r="AA38" s="250"/>
      <c r="AB38" s="251"/>
      <c r="AC38" s="243"/>
      <c r="AD38" s="244"/>
    </row>
    <row r="39" spans="2:30" s="2" customFormat="1" ht="12.75" x14ac:dyDescent="0.2">
      <c r="B39" s="106" t="str">
        <f t="shared" si="2"/>
        <v/>
      </c>
      <c r="C39" s="234"/>
      <c r="D39" s="107" t="e">
        <f t="shared" si="1"/>
        <v>#REF!</v>
      </c>
      <c r="E39" s="236"/>
      <c r="F39" s="236"/>
      <c r="G39" s="236"/>
      <c r="H39" s="236"/>
      <c r="I39" s="237"/>
      <c r="J39" s="237"/>
      <c r="K39" s="244">
        <f t="shared" si="0"/>
        <v>0</v>
      </c>
      <c r="L39" s="241"/>
      <c r="M39" s="237"/>
      <c r="N39" s="242"/>
      <c r="O39" s="237"/>
      <c r="P39" s="237"/>
      <c r="Q39" s="237"/>
      <c r="R39" s="237"/>
      <c r="S39" s="237"/>
      <c r="T39" s="237"/>
      <c r="U39" s="237"/>
      <c r="V39" s="237"/>
      <c r="W39" s="237"/>
      <c r="X39" s="237"/>
      <c r="Y39" s="242"/>
      <c r="Z39" s="109" t="str">
        <f t="shared" si="3"/>
        <v/>
      </c>
      <c r="AA39" s="250"/>
      <c r="AB39" s="251"/>
      <c r="AC39" s="243"/>
      <c r="AD39" s="244"/>
    </row>
    <row r="40" spans="2:30" s="2" customFormat="1" ht="12.75" x14ac:dyDescent="0.2">
      <c r="B40" s="106" t="str">
        <f t="shared" si="2"/>
        <v/>
      </c>
      <c r="C40" s="234"/>
      <c r="D40" s="107" t="e">
        <f t="shared" si="1"/>
        <v>#REF!</v>
      </c>
      <c r="E40" s="236"/>
      <c r="F40" s="236"/>
      <c r="G40" s="236"/>
      <c r="H40" s="236"/>
      <c r="I40" s="237"/>
      <c r="J40" s="237"/>
      <c r="K40" s="244">
        <f t="shared" si="0"/>
        <v>0</v>
      </c>
      <c r="L40" s="241"/>
      <c r="M40" s="237"/>
      <c r="N40" s="242"/>
      <c r="O40" s="237"/>
      <c r="P40" s="237"/>
      <c r="Q40" s="237"/>
      <c r="R40" s="237"/>
      <c r="S40" s="237"/>
      <c r="T40" s="237"/>
      <c r="U40" s="237"/>
      <c r="V40" s="237"/>
      <c r="W40" s="237"/>
      <c r="X40" s="237"/>
      <c r="Y40" s="242"/>
      <c r="Z40" s="109" t="str">
        <f t="shared" si="3"/>
        <v/>
      </c>
      <c r="AA40" s="250"/>
      <c r="AB40" s="251"/>
      <c r="AC40" s="243"/>
      <c r="AD40" s="244"/>
    </row>
    <row r="41" spans="2:30" s="2" customFormat="1" ht="12.75" x14ac:dyDescent="0.2">
      <c r="B41" s="106" t="str">
        <f t="shared" si="2"/>
        <v/>
      </c>
      <c r="C41" s="234"/>
      <c r="D41" s="107" t="e">
        <f t="shared" si="1"/>
        <v>#REF!</v>
      </c>
      <c r="E41" s="236"/>
      <c r="F41" s="236"/>
      <c r="G41" s="236"/>
      <c r="H41" s="236"/>
      <c r="I41" s="237"/>
      <c r="J41" s="237"/>
      <c r="K41" s="244">
        <f t="shared" si="0"/>
        <v>0</v>
      </c>
      <c r="L41" s="241"/>
      <c r="M41" s="237"/>
      <c r="N41" s="242"/>
      <c r="O41" s="237"/>
      <c r="P41" s="237"/>
      <c r="Q41" s="237"/>
      <c r="R41" s="237"/>
      <c r="S41" s="237"/>
      <c r="T41" s="237"/>
      <c r="U41" s="237"/>
      <c r="V41" s="237"/>
      <c r="W41" s="237"/>
      <c r="X41" s="237"/>
      <c r="Y41" s="242"/>
      <c r="Z41" s="109" t="str">
        <f t="shared" si="3"/>
        <v/>
      </c>
      <c r="AA41" s="250"/>
      <c r="AB41" s="251"/>
      <c r="AC41" s="243"/>
      <c r="AD41" s="244"/>
    </row>
    <row r="42" spans="2:30" s="2" customFormat="1" ht="12.75" x14ac:dyDescent="0.2">
      <c r="B42" s="106" t="str">
        <f t="shared" si="2"/>
        <v/>
      </c>
      <c r="C42" s="234"/>
      <c r="D42" s="107" t="e">
        <f t="shared" si="1"/>
        <v>#REF!</v>
      </c>
      <c r="E42" s="236"/>
      <c r="F42" s="236"/>
      <c r="G42" s="236"/>
      <c r="H42" s="236"/>
      <c r="I42" s="237"/>
      <c r="J42" s="237"/>
      <c r="K42" s="244">
        <f t="shared" si="0"/>
        <v>0</v>
      </c>
      <c r="L42" s="241"/>
      <c r="M42" s="237"/>
      <c r="N42" s="242"/>
      <c r="O42" s="237"/>
      <c r="P42" s="237"/>
      <c r="Q42" s="237"/>
      <c r="R42" s="237"/>
      <c r="S42" s="237"/>
      <c r="T42" s="237"/>
      <c r="U42" s="237"/>
      <c r="V42" s="237"/>
      <c r="W42" s="237"/>
      <c r="X42" s="237"/>
      <c r="Y42" s="242"/>
      <c r="Z42" s="109" t="str">
        <f t="shared" si="3"/>
        <v/>
      </c>
      <c r="AA42" s="250"/>
      <c r="AB42" s="251"/>
      <c r="AC42" s="243"/>
      <c r="AD42" s="244"/>
    </row>
    <row r="43" spans="2:30" s="2" customFormat="1" ht="12.75" x14ac:dyDescent="0.2">
      <c r="B43" s="106" t="str">
        <f t="shared" si="2"/>
        <v/>
      </c>
      <c r="C43" s="234"/>
      <c r="D43" s="107" t="e">
        <f t="shared" si="1"/>
        <v>#REF!</v>
      </c>
      <c r="E43" s="236"/>
      <c r="F43" s="236"/>
      <c r="G43" s="236"/>
      <c r="H43" s="236"/>
      <c r="I43" s="237"/>
      <c r="J43" s="237"/>
      <c r="K43" s="244">
        <f t="shared" si="0"/>
        <v>0</v>
      </c>
      <c r="L43" s="241"/>
      <c r="M43" s="237"/>
      <c r="N43" s="242"/>
      <c r="O43" s="237"/>
      <c r="P43" s="237"/>
      <c r="Q43" s="237"/>
      <c r="R43" s="237"/>
      <c r="S43" s="237"/>
      <c r="T43" s="237"/>
      <c r="U43" s="237"/>
      <c r="V43" s="237"/>
      <c r="W43" s="237"/>
      <c r="X43" s="237"/>
      <c r="Y43" s="242"/>
      <c r="Z43" s="109" t="str">
        <f t="shared" si="3"/>
        <v/>
      </c>
      <c r="AA43" s="250"/>
      <c r="AB43" s="251"/>
      <c r="AC43" s="243"/>
      <c r="AD43" s="244"/>
    </row>
    <row r="44" spans="2:30" s="2" customFormat="1" ht="12.75" x14ac:dyDescent="0.2">
      <c r="B44" s="106" t="str">
        <f t="shared" si="2"/>
        <v/>
      </c>
      <c r="C44" s="234"/>
      <c r="D44" s="107" t="e">
        <f t="shared" si="1"/>
        <v>#REF!</v>
      </c>
      <c r="E44" s="236"/>
      <c r="F44" s="236"/>
      <c r="G44" s="236"/>
      <c r="H44" s="236"/>
      <c r="I44" s="237"/>
      <c r="J44" s="237"/>
      <c r="K44" s="244">
        <f t="shared" si="0"/>
        <v>0</v>
      </c>
      <c r="L44" s="241"/>
      <c r="M44" s="237"/>
      <c r="N44" s="242"/>
      <c r="O44" s="237"/>
      <c r="P44" s="237"/>
      <c r="Q44" s="237"/>
      <c r="R44" s="237"/>
      <c r="S44" s="237"/>
      <c r="T44" s="237"/>
      <c r="U44" s="237"/>
      <c r="V44" s="237"/>
      <c r="W44" s="237"/>
      <c r="X44" s="237"/>
      <c r="Y44" s="242"/>
      <c r="Z44" s="109" t="str">
        <f t="shared" si="3"/>
        <v/>
      </c>
      <c r="AA44" s="250"/>
      <c r="AB44" s="251"/>
      <c r="AC44" s="243"/>
      <c r="AD44" s="244"/>
    </row>
    <row r="45" spans="2:30" s="2" customFormat="1" ht="12.75" x14ac:dyDescent="0.2">
      <c r="B45" s="106" t="str">
        <f t="shared" si="2"/>
        <v/>
      </c>
      <c r="C45" s="234"/>
      <c r="D45" s="107" t="e">
        <f t="shared" si="1"/>
        <v>#REF!</v>
      </c>
      <c r="E45" s="236"/>
      <c r="F45" s="236"/>
      <c r="G45" s="236"/>
      <c r="H45" s="236"/>
      <c r="I45" s="237"/>
      <c r="J45" s="237"/>
      <c r="K45" s="244">
        <f t="shared" si="0"/>
        <v>0</v>
      </c>
      <c r="L45" s="241"/>
      <c r="M45" s="237"/>
      <c r="N45" s="242"/>
      <c r="O45" s="237"/>
      <c r="P45" s="237"/>
      <c r="Q45" s="237"/>
      <c r="R45" s="237"/>
      <c r="S45" s="237"/>
      <c r="T45" s="237"/>
      <c r="U45" s="237"/>
      <c r="V45" s="237"/>
      <c r="W45" s="237"/>
      <c r="X45" s="237"/>
      <c r="Y45" s="242"/>
      <c r="Z45" s="109" t="str">
        <f t="shared" si="3"/>
        <v/>
      </c>
      <c r="AA45" s="250"/>
      <c r="AB45" s="251"/>
      <c r="AC45" s="243"/>
      <c r="AD45" s="244"/>
    </row>
    <row r="46" spans="2:30" s="2" customFormat="1" ht="12.75" x14ac:dyDescent="0.2">
      <c r="B46" s="106" t="str">
        <f t="shared" si="2"/>
        <v/>
      </c>
      <c r="C46" s="234"/>
      <c r="D46" s="107" t="e">
        <f t="shared" si="1"/>
        <v>#REF!</v>
      </c>
      <c r="E46" s="236"/>
      <c r="F46" s="236"/>
      <c r="G46" s="236"/>
      <c r="H46" s="236"/>
      <c r="I46" s="237"/>
      <c r="J46" s="237"/>
      <c r="K46" s="244">
        <f t="shared" si="0"/>
        <v>0</v>
      </c>
      <c r="L46" s="241"/>
      <c r="M46" s="237"/>
      <c r="N46" s="242"/>
      <c r="O46" s="237"/>
      <c r="P46" s="237"/>
      <c r="Q46" s="237"/>
      <c r="R46" s="237"/>
      <c r="S46" s="237"/>
      <c r="T46" s="237"/>
      <c r="U46" s="237"/>
      <c r="V46" s="237"/>
      <c r="W46" s="237"/>
      <c r="X46" s="237"/>
      <c r="Y46" s="242"/>
      <c r="Z46" s="109" t="str">
        <f t="shared" si="3"/>
        <v/>
      </c>
      <c r="AA46" s="250"/>
      <c r="AB46" s="251"/>
      <c r="AC46" s="243"/>
      <c r="AD46" s="244"/>
    </row>
    <row r="47" spans="2:30" s="2" customFormat="1" ht="12.75" x14ac:dyDescent="0.2">
      <c r="B47" s="106" t="str">
        <f t="shared" si="2"/>
        <v/>
      </c>
      <c r="C47" s="234"/>
      <c r="D47" s="107" t="e">
        <f t="shared" si="1"/>
        <v>#REF!</v>
      </c>
      <c r="E47" s="236"/>
      <c r="F47" s="236"/>
      <c r="G47" s="236"/>
      <c r="H47" s="236"/>
      <c r="I47" s="237"/>
      <c r="J47" s="237"/>
      <c r="K47" s="244">
        <f t="shared" si="0"/>
        <v>0</v>
      </c>
      <c r="L47" s="241"/>
      <c r="M47" s="237"/>
      <c r="N47" s="242"/>
      <c r="O47" s="237"/>
      <c r="P47" s="237"/>
      <c r="Q47" s="237"/>
      <c r="R47" s="237"/>
      <c r="S47" s="237"/>
      <c r="T47" s="237"/>
      <c r="U47" s="237"/>
      <c r="V47" s="237"/>
      <c r="W47" s="237"/>
      <c r="X47" s="237"/>
      <c r="Y47" s="242"/>
      <c r="Z47" s="109" t="str">
        <f t="shared" si="3"/>
        <v/>
      </c>
      <c r="AA47" s="250"/>
      <c r="AB47" s="251"/>
      <c r="AC47" s="243"/>
      <c r="AD47" s="244"/>
    </row>
    <row r="48" spans="2:30" s="2" customFormat="1" ht="12.75" x14ac:dyDescent="0.2">
      <c r="B48" s="106" t="str">
        <f t="shared" si="2"/>
        <v/>
      </c>
      <c r="C48" s="234"/>
      <c r="D48" s="107" t="e">
        <f t="shared" si="1"/>
        <v>#REF!</v>
      </c>
      <c r="E48" s="236"/>
      <c r="F48" s="236"/>
      <c r="G48" s="236"/>
      <c r="H48" s="236"/>
      <c r="I48" s="237"/>
      <c r="J48" s="237"/>
      <c r="K48" s="244">
        <f t="shared" si="0"/>
        <v>0</v>
      </c>
      <c r="L48" s="241"/>
      <c r="M48" s="237"/>
      <c r="N48" s="242"/>
      <c r="O48" s="237"/>
      <c r="P48" s="237"/>
      <c r="Q48" s="237"/>
      <c r="R48" s="237"/>
      <c r="S48" s="237"/>
      <c r="T48" s="237"/>
      <c r="U48" s="237"/>
      <c r="V48" s="237"/>
      <c r="W48" s="237"/>
      <c r="X48" s="237"/>
      <c r="Y48" s="242"/>
      <c r="Z48" s="109" t="str">
        <f t="shared" si="3"/>
        <v/>
      </c>
      <c r="AA48" s="250"/>
      <c r="AB48" s="251"/>
      <c r="AC48" s="243"/>
      <c r="AD48" s="244"/>
    </row>
    <row r="49" spans="2:30" s="2" customFormat="1" ht="12.75" x14ac:dyDescent="0.2">
      <c r="B49" s="106" t="str">
        <f t="shared" si="2"/>
        <v/>
      </c>
      <c r="C49" s="234"/>
      <c r="D49" s="107" t="e">
        <f t="shared" si="1"/>
        <v>#REF!</v>
      </c>
      <c r="E49" s="236"/>
      <c r="F49" s="236"/>
      <c r="G49" s="236"/>
      <c r="H49" s="236"/>
      <c r="I49" s="237"/>
      <c r="J49" s="237"/>
      <c r="K49" s="244">
        <f t="shared" si="0"/>
        <v>0</v>
      </c>
      <c r="L49" s="241"/>
      <c r="M49" s="237"/>
      <c r="N49" s="242"/>
      <c r="O49" s="237"/>
      <c r="P49" s="237"/>
      <c r="Q49" s="237"/>
      <c r="R49" s="237"/>
      <c r="S49" s="237"/>
      <c r="T49" s="237"/>
      <c r="U49" s="237"/>
      <c r="V49" s="237"/>
      <c r="W49" s="237"/>
      <c r="X49" s="237"/>
      <c r="Y49" s="242"/>
      <c r="Z49" s="109" t="str">
        <f t="shared" si="3"/>
        <v/>
      </c>
      <c r="AA49" s="250"/>
      <c r="AB49" s="251"/>
      <c r="AC49" s="243"/>
      <c r="AD49" s="244"/>
    </row>
    <row r="50" spans="2:30" s="2" customFormat="1" ht="12.75" x14ac:dyDescent="0.2">
      <c r="B50" s="106" t="str">
        <f t="shared" si="2"/>
        <v/>
      </c>
      <c r="C50" s="234"/>
      <c r="D50" s="107" t="e">
        <f t="shared" si="1"/>
        <v>#REF!</v>
      </c>
      <c r="E50" s="236"/>
      <c r="F50" s="236"/>
      <c r="G50" s="236"/>
      <c r="H50" s="236"/>
      <c r="I50" s="237"/>
      <c r="J50" s="237"/>
      <c r="K50" s="244">
        <f t="shared" si="0"/>
        <v>0</v>
      </c>
      <c r="L50" s="241"/>
      <c r="M50" s="237"/>
      <c r="N50" s="242"/>
      <c r="O50" s="237"/>
      <c r="P50" s="237"/>
      <c r="Q50" s="237"/>
      <c r="R50" s="237"/>
      <c r="S50" s="237"/>
      <c r="T50" s="237"/>
      <c r="U50" s="237"/>
      <c r="V50" s="237"/>
      <c r="W50" s="237"/>
      <c r="X50" s="237"/>
      <c r="Y50" s="242"/>
      <c r="Z50" s="109" t="str">
        <f t="shared" si="3"/>
        <v/>
      </c>
      <c r="AA50" s="250"/>
      <c r="AB50" s="251"/>
      <c r="AC50" s="243"/>
      <c r="AD50" s="244"/>
    </row>
    <row r="51" spans="2:30" s="2" customFormat="1" ht="12.75" x14ac:dyDescent="0.2">
      <c r="B51" s="106" t="str">
        <f t="shared" si="2"/>
        <v/>
      </c>
      <c r="C51" s="234"/>
      <c r="D51" s="107" t="e">
        <f t="shared" si="1"/>
        <v>#REF!</v>
      </c>
      <c r="E51" s="236"/>
      <c r="F51" s="236"/>
      <c r="G51" s="236"/>
      <c r="H51" s="236"/>
      <c r="I51" s="237"/>
      <c r="J51" s="237"/>
      <c r="K51" s="244">
        <f t="shared" si="0"/>
        <v>0</v>
      </c>
      <c r="L51" s="241"/>
      <c r="M51" s="237"/>
      <c r="N51" s="242"/>
      <c r="O51" s="237"/>
      <c r="P51" s="237"/>
      <c r="Q51" s="237"/>
      <c r="R51" s="237"/>
      <c r="S51" s="237"/>
      <c r="T51" s="237"/>
      <c r="U51" s="237"/>
      <c r="V51" s="237"/>
      <c r="W51" s="237"/>
      <c r="X51" s="237"/>
      <c r="Y51" s="242"/>
      <c r="Z51" s="109" t="str">
        <f t="shared" si="3"/>
        <v/>
      </c>
      <c r="AA51" s="250"/>
      <c r="AB51" s="251"/>
      <c r="AC51" s="243"/>
      <c r="AD51" s="244"/>
    </row>
    <row r="52" spans="2:30" s="2" customFormat="1" ht="12.75" x14ac:dyDescent="0.2">
      <c r="B52" s="106" t="str">
        <f t="shared" si="2"/>
        <v/>
      </c>
      <c r="C52" s="234"/>
      <c r="D52" s="107" t="e">
        <f t="shared" si="1"/>
        <v>#REF!</v>
      </c>
      <c r="E52" s="236"/>
      <c r="F52" s="236"/>
      <c r="G52" s="236"/>
      <c r="H52" s="236"/>
      <c r="I52" s="237"/>
      <c r="J52" s="237"/>
      <c r="K52" s="244">
        <f t="shared" si="0"/>
        <v>0</v>
      </c>
      <c r="L52" s="241"/>
      <c r="M52" s="237"/>
      <c r="N52" s="242"/>
      <c r="O52" s="237"/>
      <c r="P52" s="237"/>
      <c r="Q52" s="237"/>
      <c r="R52" s="237"/>
      <c r="S52" s="237"/>
      <c r="T52" s="237"/>
      <c r="U52" s="237"/>
      <c r="V52" s="237"/>
      <c r="W52" s="237"/>
      <c r="X52" s="237"/>
      <c r="Y52" s="242"/>
      <c r="Z52" s="109" t="str">
        <f t="shared" si="3"/>
        <v/>
      </c>
      <c r="AA52" s="250"/>
      <c r="AB52" s="251"/>
      <c r="AC52" s="243"/>
      <c r="AD52" s="244"/>
    </row>
    <row r="53" spans="2:30" s="2" customFormat="1" ht="12.75" x14ac:dyDescent="0.2">
      <c r="B53" s="106" t="str">
        <f t="shared" si="2"/>
        <v/>
      </c>
      <c r="C53" s="234"/>
      <c r="D53" s="107" t="e">
        <f t="shared" si="1"/>
        <v>#REF!</v>
      </c>
      <c r="E53" s="236"/>
      <c r="F53" s="236"/>
      <c r="G53" s="236"/>
      <c r="H53" s="236"/>
      <c r="I53" s="237"/>
      <c r="J53" s="237"/>
      <c r="K53" s="244">
        <f t="shared" si="0"/>
        <v>0</v>
      </c>
      <c r="L53" s="241"/>
      <c r="M53" s="237"/>
      <c r="N53" s="242"/>
      <c r="O53" s="237"/>
      <c r="P53" s="237"/>
      <c r="Q53" s="237"/>
      <c r="R53" s="237"/>
      <c r="S53" s="237"/>
      <c r="T53" s="237"/>
      <c r="U53" s="237"/>
      <c r="V53" s="237"/>
      <c r="W53" s="237"/>
      <c r="X53" s="237"/>
      <c r="Y53" s="242"/>
      <c r="Z53" s="109" t="str">
        <f t="shared" si="3"/>
        <v/>
      </c>
      <c r="AA53" s="250"/>
      <c r="AB53" s="251"/>
      <c r="AC53" s="243"/>
      <c r="AD53" s="244"/>
    </row>
    <row r="54" spans="2:30" s="2" customFormat="1" ht="12.75" x14ac:dyDescent="0.2">
      <c r="B54" s="106" t="str">
        <f t="shared" si="2"/>
        <v/>
      </c>
      <c r="C54" s="234"/>
      <c r="D54" s="107" t="e">
        <f t="shared" si="1"/>
        <v>#REF!</v>
      </c>
      <c r="E54" s="236"/>
      <c r="F54" s="236"/>
      <c r="G54" s="236"/>
      <c r="H54" s="236"/>
      <c r="I54" s="237"/>
      <c r="J54" s="237"/>
      <c r="K54" s="244">
        <f t="shared" si="0"/>
        <v>0</v>
      </c>
      <c r="L54" s="241"/>
      <c r="M54" s="237"/>
      <c r="N54" s="242"/>
      <c r="O54" s="237"/>
      <c r="P54" s="237"/>
      <c r="Q54" s="237"/>
      <c r="R54" s="237"/>
      <c r="S54" s="237"/>
      <c r="T54" s="237"/>
      <c r="U54" s="237"/>
      <c r="V54" s="237"/>
      <c r="W54" s="237"/>
      <c r="X54" s="237"/>
      <c r="Y54" s="242"/>
      <c r="Z54" s="109" t="str">
        <f t="shared" si="3"/>
        <v/>
      </c>
      <c r="AA54" s="250"/>
      <c r="AB54" s="251"/>
      <c r="AC54" s="243"/>
      <c r="AD54" s="244"/>
    </row>
    <row r="55" spans="2:30" s="2" customFormat="1" ht="12.75" x14ac:dyDescent="0.2">
      <c r="B55" s="106" t="str">
        <f t="shared" si="2"/>
        <v/>
      </c>
      <c r="C55" s="234"/>
      <c r="D55" s="107" t="e">
        <f t="shared" si="1"/>
        <v>#REF!</v>
      </c>
      <c r="E55" s="236"/>
      <c r="F55" s="236"/>
      <c r="G55" s="236"/>
      <c r="H55" s="236"/>
      <c r="I55" s="237"/>
      <c r="J55" s="237"/>
      <c r="K55" s="244">
        <f t="shared" si="0"/>
        <v>0</v>
      </c>
      <c r="L55" s="241"/>
      <c r="M55" s="237"/>
      <c r="N55" s="242"/>
      <c r="O55" s="237"/>
      <c r="P55" s="237"/>
      <c r="Q55" s="237"/>
      <c r="R55" s="237"/>
      <c r="S55" s="237"/>
      <c r="T55" s="237"/>
      <c r="U55" s="237"/>
      <c r="V55" s="237"/>
      <c r="W55" s="237"/>
      <c r="X55" s="237"/>
      <c r="Y55" s="242"/>
      <c r="Z55" s="109" t="str">
        <f t="shared" si="3"/>
        <v/>
      </c>
      <c r="AA55" s="250"/>
      <c r="AB55" s="251"/>
      <c r="AC55" s="243"/>
      <c r="AD55" s="244"/>
    </row>
    <row r="56" spans="2:30" s="2" customFormat="1" ht="12.75" x14ac:dyDescent="0.2">
      <c r="B56" s="106" t="str">
        <f t="shared" si="2"/>
        <v/>
      </c>
      <c r="C56" s="234"/>
      <c r="D56" s="107" t="e">
        <f t="shared" si="1"/>
        <v>#REF!</v>
      </c>
      <c r="E56" s="236"/>
      <c r="F56" s="236"/>
      <c r="G56" s="236"/>
      <c r="H56" s="236"/>
      <c r="I56" s="237"/>
      <c r="J56" s="237"/>
      <c r="K56" s="244">
        <f t="shared" si="0"/>
        <v>0</v>
      </c>
      <c r="L56" s="241"/>
      <c r="M56" s="237"/>
      <c r="N56" s="242"/>
      <c r="O56" s="237"/>
      <c r="P56" s="237"/>
      <c r="Q56" s="237"/>
      <c r="R56" s="237"/>
      <c r="S56" s="237"/>
      <c r="T56" s="237"/>
      <c r="U56" s="237"/>
      <c r="V56" s="237"/>
      <c r="W56" s="237"/>
      <c r="X56" s="237"/>
      <c r="Y56" s="242"/>
      <c r="Z56" s="109" t="str">
        <f t="shared" si="3"/>
        <v/>
      </c>
      <c r="AA56" s="250"/>
      <c r="AB56" s="251"/>
      <c r="AC56" s="243"/>
      <c r="AD56" s="244"/>
    </row>
    <row r="57" spans="2:30" s="2" customFormat="1" ht="12.75" x14ac:dyDescent="0.2">
      <c r="B57" s="106" t="str">
        <f t="shared" si="2"/>
        <v/>
      </c>
      <c r="C57" s="234"/>
      <c r="D57" s="107" t="e">
        <f t="shared" si="1"/>
        <v>#REF!</v>
      </c>
      <c r="E57" s="236"/>
      <c r="F57" s="236"/>
      <c r="G57" s="236"/>
      <c r="H57" s="236"/>
      <c r="I57" s="237"/>
      <c r="J57" s="237"/>
      <c r="K57" s="244">
        <f t="shared" si="0"/>
        <v>0</v>
      </c>
      <c r="L57" s="241"/>
      <c r="M57" s="237"/>
      <c r="N57" s="242"/>
      <c r="O57" s="237"/>
      <c r="P57" s="237"/>
      <c r="Q57" s="237"/>
      <c r="R57" s="237"/>
      <c r="S57" s="237"/>
      <c r="T57" s="237"/>
      <c r="U57" s="237"/>
      <c r="V57" s="237"/>
      <c r="W57" s="237"/>
      <c r="X57" s="237"/>
      <c r="Y57" s="242"/>
      <c r="Z57" s="109" t="str">
        <f t="shared" si="3"/>
        <v/>
      </c>
      <c r="AA57" s="250"/>
      <c r="AB57" s="251"/>
      <c r="AC57" s="243"/>
      <c r="AD57" s="244"/>
    </row>
    <row r="58" spans="2:30" s="2" customFormat="1" ht="12.75" x14ac:dyDescent="0.2">
      <c r="B58" s="106" t="str">
        <f t="shared" si="2"/>
        <v/>
      </c>
      <c r="C58" s="234"/>
      <c r="D58" s="107" t="e">
        <f t="shared" si="1"/>
        <v>#REF!</v>
      </c>
      <c r="E58" s="236"/>
      <c r="F58" s="236"/>
      <c r="G58" s="236"/>
      <c r="H58" s="236"/>
      <c r="I58" s="237"/>
      <c r="J58" s="237"/>
      <c r="K58" s="244">
        <f t="shared" si="0"/>
        <v>0</v>
      </c>
      <c r="L58" s="241"/>
      <c r="M58" s="237"/>
      <c r="N58" s="242"/>
      <c r="O58" s="237"/>
      <c r="P58" s="237"/>
      <c r="Q58" s="237"/>
      <c r="R58" s="237"/>
      <c r="S58" s="237"/>
      <c r="T58" s="237"/>
      <c r="U58" s="237"/>
      <c r="V58" s="237"/>
      <c r="W58" s="237"/>
      <c r="X58" s="237"/>
      <c r="Y58" s="242"/>
      <c r="Z58" s="109" t="str">
        <f t="shared" si="3"/>
        <v/>
      </c>
      <c r="AA58" s="250"/>
      <c r="AB58" s="251"/>
      <c r="AC58" s="243"/>
      <c r="AD58" s="244"/>
    </row>
    <row r="59" spans="2:30" s="2" customFormat="1" ht="12.75" x14ac:dyDescent="0.2">
      <c r="B59" s="106" t="str">
        <f t="shared" si="2"/>
        <v/>
      </c>
      <c r="C59" s="234"/>
      <c r="D59" s="107" t="e">
        <f t="shared" si="1"/>
        <v>#REF!</v>
      </c>
      <c r="E59" s="236"/>
      <c r="F59" s="236"/>
      <c r="G59" s="236"/>
      <c r="H59" s="236"/>
      <c r="I59" s="237"/>
      <c r="J59" s="237"/>
      <c r="K59" s="244">
        <f t="shared" si="0"/>
        <v>0</v>
      </c>
      <c r="L59" s="241"/>
      <c r="M59" s="237"/>
      <c r="N59" s="242"/>
      <c r="O59" s="237"/>
      <c r="P59" s="237"/>
      <c r="Q59" s="237"/>
      <c r="R59" s="237"/>
      <c r="S59" s="237"/>
      <c r="T59" s="237"/>
      <c r="U59" s="237"/>
      <c r="V59" s="237"/>
      <c r="W59" s="237"/>
      <c r="X59" s="237"/>
      <c r="Y59" s="242"/>
      <c r="Z59" s="109" t="str">
        <f t="shared" si="3"/>
        <v/>
      </c>
      <c r="AA59" s="250"/>
      <c r="AB59" s="251"/>
      <c r="AC59" s="243"/>
      <c r="AD59" s="244"/>
    </row>
    <row r="60" spans="2:30" s="2" customFormat="1" ht="12.75" x14ac:dyDescent="0.2">
      <c r="B60" s="106" t="str">
        <f t="shared" si="2"/>
        <v/>
      </c>
      <c r="C60" s="234"/>
      <c r="D60" s="107" t="e">
        <f t="shared" si="1"/>
        <v>#REF!</v>
      </c>
      <c r="E60" s="236"/>
      <c r="F60" s="236"/>
      <c r="G60" s="236"/>
      <c r="H60" s="236"/>
      <c r="I60" s="237"/>
      <c r="J60" s="237"/>
      <c r="K60" s="244">
        <f t="shared" si="0"/>
        <v>0</v>
      </c>
      <c r="L60" s="241"/>
      <c r="M60" s="237"/>
      <c r="N60" s="242"/>
      <c r="O60" s="237"/>
      <c r="P60" s="237"/>
      <c r="Q60" s="237"/>
      <c r="R60" s="237"/>
      <c r="S60" s="237"/>
      <c r="T60" s="237"/>
      <c r="U60" s="237"/>
      <c r="V60" s="237"/>
      <c r="W60" s="237"/>
      <c r="X60" s="237"/>
      <c r="Y60" s="242"/>
      <c r="Z60" s="109" t="str">
        <f t="shared" si="3"/>
        <v/>
      </c>
      <c r="AA60" s="250"/>
      <c r="AB60" s="251"/>
      <c r="AC60" s="243"/>
      <c r="AD60" s="244"/>
    </row>
    <row r="61" spans="2:30" s="2" customFormat="1" ht="12.75" x14ac:dyDescent="0.2">
      <c r="B61" s="106" t="str">
        <f t="shared" si="2"/>
        <v/>
      </c>
      <c r="C61" s="234"/>
      <c r="D61" s="107" t="e">
        <f t="shared" si="1"/>
        <v>#REF!</v>
      </c>
      <c r="E61" s="236"/>
      <c r="F61" s="236"/>
      <c r="G61" s="236"/>
      <c r="H61" s="236"/>
      <c r="I61" s="237"/>
      <c r="J61" s="237"/>
      <c r="K61" s="244">
        <f t="shared" si="0"/>
        <v>0</v>
      </c>
      <c r="L61" s="241"/>
      <c r="M61" s="237"/>
      <c r="N61" s="242"/>
      <c r="O61" s="237"/>
      <c r="P61" s="237"/>
      <c r="Q61" s="237"/>
      <c r="R61" s="237"/>
      <c r="S61" s="237"/>
      <c r="T61" s="237"/>
      <c r="U61" s="237"/>
      <c r="V61" s="237"/>
      <c r="W61" s="237"/>
      <c r="X61" s="237"/>
      <c r="Y61" s="242"/>
      <c r="Z61" s="109" t="str">
        <f t="shared" si="3"/>
        <v/>
      </c>
      <c r="AA61" s="250"/>
      <c r="AB61" s="251"/>
      <c r="AC61" s="243"/>
      <c r="AD61" s="244"/>
    </row>
    <row r="62" spans="2:30" s="2" customFormat="1" ht="12.75" x14ac:dyDescent="0.2">
      <c r="B62" s="106" t="str">
        <f t="shared" si="2"/>
        <v/>
      </c>
      <c r="C62" s="234"/>
      <c r="D62" s="107" t="e">
        <f t="shared" si="1"/>
        <v>#REF!</v>
      </c>
      <c r="E62" s="236"/>
      <c r="F62" s="236"/>
      <c r="G62" s="236"/>
      <c r="H62" s="236"/>
      <c r="I62" s="237"/>
      <c r="J62" s="237"/>
      <c r="K62" s="244">
        <f t="shared" si="0"/>
        <v>0</v>
      </c>
      <c r="L62" s="241"/>
      <c r="M62" s="237"/>
      <c r="N62" s="242"/>
      <c r="O62" s="237"/>
      <c r="P62" s="237"/>
      <c r="Q62" s="237"/>
      <c r="R62" s="237"/>
      <c r="S62" s="237"/>
      <c r="T62" s="237"/>
      <c r="U62" s="237"/>
      <c r="V62" s="237"/>
      <c r="W62" s="237"/>
      <c r="X62" s="237"/>
      <c r="Y62" s="242"/>
      <c r="Z62" s="109" t="str">
        <f t="shared" si="3"/>
        <v/>
      </c>
      <c r="AA62" s="250"/>
      <c r="AB62" s="251"/>
      <c r="AC62" s="243"/>
      <c r="AD62" s="244"/>
    </row>
    <row r="63" spans="2:30" s="2" customFormat="1" ht="12.75" x14ac:dyDescent="0.2">
      <c r="B63" s="106" t="str">
        <f t="shared" si="2"/>
        <v/>
      </c>
      <c r="C63" s="234"/>
      <c r="D63" s="107" t="e">
        <f t="shared" si="1"/>
        <v>#REF!</v>
      </c>
      <c r="E63" s="236"/>
      <c r="F63" s="236"/>
      <c r="G63" s="236"/>
      <c r="H63" s="236"/>
      <c r="I63" s="237"/>
      <c r="J63" s="237"/>
      <c r="K63" s="244">
        <f t="shared" si="0"/>
        <v>0</v>
      </c>
      <c r="L63" s="241"/>
      <c r="M63" s="237"/>
      <c r="N63" s="242"/>
      <c r="O63" s="237"/>
      <c r="P63" s="237"/>
      <c r="Q63" s="237"/>
      <c r="R63" s="237"/>
      <c r="S63" s="237"/>
      <c r="T63" s="237"/>
      <c r="U63" s="237"/>
      <c r="V63" s="237"/>
      <c r="W63" s="237"/>
      <c r="X63" s="237"/>
      <c r="Y63" s="242"/>
      <c r="Z63" s="109" t="str">
        <f t="shared" si="3"/>
        <v/>
      </c>
      <c r="AA63" s="250"/>
      <c r="AB63" s="251"/>
      <c r="AC63" s="243"/>
      <c r="AD63" s="244"/>
    </row>
    <row r="64" spans="2:30" s="2" customFormat="1" ht="12.75" x14ac:dyDescent="0.2">
      <c r="B64" s="106" t="str">
        <f t="shared" si="2"/>
        <v/>
      </c>
      <c r="C64" s="234"/>
      <c r="D64" s="107" t="e">
        <f t="shared" si="1"/>
        <v>#REF!</v>
      </c>
      <c r="E64" s="236"/>
      <c r="F64" s="236"/>
      <c r="G64" s="236"/>
      <c r="H64" s="236"/>
      <c r="I64" s="237"/>
      <c r="J64" s="237"/>
      <c r="K64" s="244">
        <f t="shared" si="0"/>
        <v>0</v>
      </c>
      <c r="L64" s="241"/>
      <c r="M64" s="237"/>
      <c r="N64" s="242"/>
      <c r="O64" s="237"/>
      <c r="P64" s="237"/>
      <c r="Q64" s="237"/>
      <c r="R64" s="237"/>
      <c r="S64" s="237"/>
      <c r="T64" s="237"/>
      <c r="U64" s="237"/>
      <c r="V64" s="237"/>
      <c r="W64" s="237"/>
      <c r="X64" s="237"/>
      <c r="Y64" s="242"/>
      <c r="Z64" s="109" t="str">
        <f t="shared" si="3"/>
        <v/>
      </c>
      <c r="AA64" s="250"/>
      <c r="AB64" s="251"/>
      <c r="AC64" s="243"/>
      <c r="AD64" s="244"/>
    </row>
    <row r="65" spans="2:30" s="2" customFormat="1" ht="12.75" x14ac:dyDescent="0.2">
      <c r="B65" s="106" t="str">
        <f t="shared" si="2"/>
        <v/>
      </c>
      <c r="C65" s="234"/>
      <c r="D65" s="107" t="e">
        <f t="shared" si="1"/>
        <v>#REF!</v>
      </c>
      <c r="E65" s="236"/>
      <c r="F65" s="236"/>
      <c r="G65" s="236"/>
      <c r="H65" s="236"/>
      <c r="I65" s="237"/>
      <c r="J65" s="237"/>
      <c r="K65" s="244">
        <f t="shared" si="0"/>
        <v>0</v>
      </c>
      <c r="L65" s="241"/>
      <c r="M65" s="237"/>
      <c r="N65" s="242"/>
      <c r="O65" s="237"/>
      <c r="P65" s="237"/>
      <c r="Q65" s="237"/>
      <c r="R65" s="237"/>
      <c r="S65" s="237"/>
      <c r="T65" s="237"/>
      <c r="U65" s="237"/>
      <c r="V65" s="237"/>
      <c r="W65" s="237"/>
      <c r="X65" s="237"/>
      <c r="Y65" s="242"/>
      <c r="Z65" s="109" t="str">
        <f t="shared" si="3"/>
        <v/>
      </c>
      <c r="AA65" s="250"/>
      <c r="AB65" s="251"/>
      <c r="AC65" s="243"/>
      <c r="AD65" s="244"/>
    </row>
    <row r="66" spans="2:30" s="2" customFormat="1" ht="12.75" x14ac:dyDescent="0.2">
      <c r="B66" s="106" t="str">
        <f t="shared" si="2"/>
        <v/>
      </c>
      <c r="C66" s="234"/>
      <c r="D66" s="107" t="e">
        <f t="shared" si="1"/>
        <v>#REF!</v>
      </c>
      <c r="E66" s="236"/>
      <c r="F66" s="236"/>
      <c r="G66" s="236"/>
      <c r="H66" s="236"/>
      <c r="I66" s="237"/>
      <c r="J66" s="237"/>
      <c r="K66" s="244">
        <f t="shared" si="0"/>
        <v>0</v>
      </c>
      <c r="L66" s="241"/>
      <c r="M66" s="237"/>
      <c r="N66" s="242"/>
      <c r="O66" s="237"/>
      <c r="P66" s="237"/>
      <c r="Q66" s="237"/>
      <c r="R66" s="237"/>
      <c r="S66" s="237"/>
      <c r="T66" s="237"/>
      <c r="U66" s="237"/>
      <c r="V66" s="237"/>
      <c r="W66" s="237"/>
      <c r="X66" s="237"/>
      <c r="Y66" s="242"/>
      <c r="Z66" s="109" t="str">
        <f t="shared" si="3"/>
        <v/>
      </c>
      <c r="AA66" s="250"/>
      <c r="AB66" s="251"/>
      <c r="AC66" s="243"/>
      <c r="AD66" s="244"/>
    </row>
    <row r="67" spans="2:30" s="2" customFormat="1" ht="12.75" x14ac:dyDescent="0.2">
      <c r="B67" s="106" t="str">
        <f t="shared" si="2"/>
        <v/>
      </c>
      <c r="C67" s="234"/>
      <c r="D67" s="107" t="e">
        <f t="shared" si="1"/>
        <v>#REF!</v>
      </c>
      <c r="E67" s="236"/>
      <c r="F67" s="236"/>
      <c r="G67" s="236"/>
      <c r="H67" s="236"/>
      <c r="I67" s="237"/>
      <c r="J67" s="237"/>
      <c r="K67" s="244">
        <f t="shared" si="0"/>
        <v>0</v>
      </c>
      <c r="L67" s="241"/>
      <c r="M67" s="237"/>
      <c r="N67" s="242"/>
      <c r="O67" s="237"/>
      <c r="P67" s="237"/>
      <c r="Q67" s="237"/>
      <c r="R67" s="237"/>
      <c r="S67" s="237"/>
      <c r="T67" s="237"/>
      <c r="U67" s="237"/>
      <c r="V67" s="237"/>
      <c r="W67" s="237"/>
      <c r="X67" s="237"/>
      <c r="Y67" s="242"/>
      <c r="Z67" s="109" t="str">
        <f t="shared" si="3"/>
        <v/>
      </c>
      <c r="AA67" s="250"/>
      <c r="AB67" s="251"/>
      <c r="AC67" s="243"/>
      <c r="AD67" s="244"/>
    </row>
    <row r="68" spans="2:30" s="2" customFormat="1" ht="12.75" x14ac:dyDescent="0.2">
      <c r="B68" s="106" t="str">
        <f t="shared" si="2"/>
        <v/>
      </c>
      <c r="C68" s="234"/>
      <c r="D68" s="107" t="e">
        <f t="shared" si="1"/>
        <v>#REF!</v>
      </c>
      <c r="E68" s="236"/>
      <c r="F68" s="236"/>
      <c r="G68" s="236"/>
      <c r="H68" s="236"/>
      <c r="I68" s="237"/>
      <c r="J68" s="237"/>
      <c r="K68" s="244">
        <f t="shared" si="0"/>
        <v>0</v>
      </c>
      <c r="L68" s="241"/>
      <c r="M68" s="237"/>
      <c r="N68" s="242"/>
      <c r="O68" s="237"/>
      <c r="P68" s="237"/>
      <c r="Q68" s="237"/>
      <c r="R68" s="237"/>
      <c r="S68" s="237"/>
      <c r="T68" s="237"/>
      <c r="U68" s="237"/>
      <c r="V68" s="237"/>
      <c r="W68" s="237"/>
      <c r="X68" s="237"/>
      <c r="Y68" s="242"/>
      <c r="Z68" s="109" t="str">
        <f t="shared" si="3"/>
        <v/>
      </c>
      <c r="AA68" s="250"/>
      <c r="AB68" s="251"/>
      <c r="AC68" s="243"/>
      <c r="AD68" s="244"/>
    </row>
    <row r="69" spans="2:30" s="2" customFormat="1" ht="12.75" x14ac:dyDescent="0.2">
      <c r="B69" s="106" t="str">
        <f t="shared" si="2"/>
        <v/>
      </c>
      <c r="C69" s="234"/>
      <c r="D69" s="107" t="e">
        <f t="shared" si="1"/>
        <v>#REF!</v>
      </c>
      <c r="E69" s="236"/>
      <c r="F69" s="236"/>
      <c r="G69" s="236"/>
      <c r="H69" s="236"/>
      <c r="I69" s="237"/>
      <c r="J69" s="237"/>
      <c r="K69" s="244">
        <f t="shared" si="0"/>
        <v>0</v>
      </c>
      <c r="L69" s="241"/>
      <c r="M69" s="237"/>
      <c r="N69" s="242"/>
      <c r="O69" s="237"/>
      <c r="P69" s="237"/>
      <c r="Q69" s="237"/>
      <c r="R69" s="237"/>
      <c r="S69" s="237"/>
      <c r="T69" s="237"/>
      <c r="U69" s="237"/>
      <c r="V69" s="237"/>
      <c r="W69" s="237"/>
      <c r="X69" s="237"/>
      <c r="Y69" s="242"/>
      <c r="Z69" s="109" t="str">
        <f t="shared" si="3"/>
        <v/>
      </c>
      <c r="AA69" s="250"/>
      <c r="AB69" s="251"/>
      <c r="AC69" s="243"/>
      <c r="AD69" s="244"/>
    </row>
    <row r="70" spans="2:30" s="2" customFormat="1" ht="12.75" x14ac:dyDescent="0.2">
      <c r="B70" s="106" t="str">
        <f t="shared" si="2"/>
        <v/>
      </c>
      <c r="C70" s="234"/>
      <c r="D70" s="107" t="e">
        <f t="shared" si="1"/>
        <v>#REF!</v>
      </c>
      <c r="E70" s="236"/>
      <c r="F70" s="236"/>
      <c r="G70" s="236"/>
      <c r="H70" s="236"/>
      <c r="I70" s="237"/>
      <c r="J70" s="237"/>
      <c r="K70" s="244">
        <f t="shared" si="0"/>
        <v>0</v>
      </c>
      <c r="L70" s="241"/>
      <c r="M70" s="237"/>
      <c r="N70" s="242"/>
      <c r="O70" s="237"/>
      <c r="P70" s="237"/>
      <c r="Q70" s="237"/>
      <c r="R70" s="237"/>
      <c r="S70" s="237"/>
      <c r="T70" s="237"/>
      <c r="U70" s="237"/>
      <c r="V70" s="237"/>
      <c r="W70" s="237"/>
      <c r="X70" s="237"/>
      <c r="Y70" s="242"/>
      <c r="Z70" s="109" t="str">
        <f t="shared" si="3"/>
        <v/>
      </c>
      <c r="AA70" s="250"/>
      <c r="AB70" s="251"/>
      <c r="AC70" s="243"/>
      <c r="AD70" s="244"/>
    </row>
    <row r="71" spans="2:30" s="2" customFormat="1" ht="12.75" x14ac:dyDescent="0.2">
      <c r="B71" s="106" t="str">
        <f t="shared" si="2"/>
        <v/>
      </c>
      <c r="C71" s="234"/>
      <c r="D71" s="107" t="e">
        <f t="shared" si="1"/>
        <v>#REF!</v>
      </c>
      <c r="E71" s="236"/>
      <c r="F71" s="236"/>
      <c r="G71" s="236"/>
      <c r="H71" s="236"/>
      <c r="I71" s="237"/>
      <c r="J71" s="237"/>
      <c r="K71" s="244">
        <f t="shared" si="0"/>
        <v>0</v>
      </c>
      <c r="L71" s="241"/>
      <c r="M71" s="237"/>
      <c r="N71" s="242"/>
      <c r="O71" s="237"/>
      <c r="P71" s="237"/>
      <c r="Q71" s="237"/>
      <c r="R71" s="237"/>
      <c r="S71" s="237"/>
      <c r="T71" s="237"/>
      <c r="U71" s="237"/>
      <c r="V71" s="237"/>
      <c r="W71" s="237"/>
      <c r="X71" s="237"/>
      <c r="Y71" s="242"/>
      <c r="Z71" s="109" t="str">
        <f t="shared" si="3"/>
        <v/>
      </c>
      <c r="AA71" s="250"/>
      <c r="AB71" s="251"/>
      <c r="AC71" s="243"/>
      <c r="AD71" s="244"/>
    </row>
    <row r="72" spans="2:30" s="2" customFormat="1" ht="12.75" x14ac:dyDescent="0.2">
      <c r="B72" s="106" t="str">
        <f t="shared" si="2"/>
        <v/>
      </c>
      <c r="C72" s="234"/>
      <c r="D72" s="107" t="e">
        <f t="shared" si="1"/>
        <v>#REF!</v>
      </c>
      <c r="E72" s="236"/>
      <c r="F72" s="236"/>
      <c r="G72" s="236"/>
      <c r="H72" s="236"/>
      <c r="I72" s="237"/>
      <c r="J72" s="237"/>
      <c r="K72" s="244">
        <f t="shared" ref="K72:K135" si="4">I72+J72</f>
        <v>0</v>
      </c>
      <c r="L72" s="241"/>
      <c r="M72" s="237"/>
      <c r="N72" s="242"/>
      <c r="O72" s="237"/>
      <c r="P72" s="237"/>
      <c r="Q72" s="237"/>
      <c r="R72" s="237"/>
      <c r="S72" s="237"/>
      <c r="T72" s="237"/>
      <c r="U72" s="237"/>
      <c r="V72" s="237"/>
      <c r="W72" s="237"/>
      <c r="X72" s="237"/>
      <c r="Y72" s="242"/>
      <c r="Z72" s="109" t="str">
        <f t="shared" si="3"/>
        <v/>
      </c>
      <c r="AA72" s="250"/>
      <c r="AB72" s="251"/>
      <c r="AC72" s="243"/>
      <c r="AD72" s="244"/>
    </row>
    <row r="73" spans="2:30" s="2" customFormat="1" ht="12.75" x14ac:dyDescent="0.2">
      <c r="B73" s="106" t="str">
        <f t="shared" si="2"/>
        <v/>
      </c>
      <c r="C73" s="234"/>
      <c r="D73" s="107" t="e">
        <f t="shared" ref="D73:D136" si="5">IF(ISBLANK(C73),D72,C73)</f>
        <v>#REF!</v>
      </c>
      <c r="E73" s="236"/>
      <c r="F73" s="236"/>
      <c r="G73" s="236"/>
      <c r="H73" s="236"/>
      <c r="I73" s="237"/>
      <c r="J73" s="237"/>
      <c r="K73" s="244">
        <f t="shared" si="4"/>
        <v>0</v>
      </c>
      <c r="L73" s="241"/>
      <c r="M73" s="237"/>
      <c r="N73" s="242"/>
      <c r="O73" s="237"/>
      <c r="P73" s="237"/>
      <c r="Q73" s="237"/>
      <c r="R73" s="237"/>
      <c r="S73" s="237"/>
      <c r="T73" s="237"/>
      <c r="U73" s="237"/>
      <c r="V73" s="237"/>
      <c r="W73" s="237"/>
      <c r="X73" s="237"/>
      <c r="Y73" s="242"/>
      <c r="Z73" s="109" t="str">
        <f t="shared" si="3"/>
        <v/>
      </c>
      <c r="AA73" s="250"/>
      <c r="AB73" s="251"/>
      <c r="AC73" s="243"/>
      <c r="AD73" s="244"/>
    </row>
    <row r="74" spans="2:30" s="2" customFormat="1" ht="12.75" x14ac:dyDescent="0.2">
      <c r="B74" s="106" t="str">
        <f t="shared" ref="B74:B137" si="6">IF(ISBLANK(F74),"",B73+1)</f>
        <v/>
      </c>
      <c r="C74" s="234"/>
      <c r="D74" s="107" t="e">
        <f t="shared" si="5"/>
        <v>#REF!</v>
      </c>
      <c r="E74" s="236"/>
      <c r="F74" s="236"/>
      <c r="G74" s="236"/>
      <c r="H74" s="236"/>
      <c r="I74" s="237"/>
      <c r="J74" s="237"/>
      <c r="K74" s="244">
        <f t="shared" si="4"/>
        <v>0</v>
      </c>
      <c r="L74" s="241"/>
      <c r="M74" s="237"/>
      <c r="N74" s="242"/>
      <c r="O74" s="237"/>
      <c r="P74" s="237"/>
      <c r="Q74" s="237"/>
      <c r="R74" s="237"/>
      <c r="S74" s="237"/>
      <c r="T74" s="237"/>
      <c r="U74" s="237"/>
      <c r="V74" s="237"/>
      <c r="W74" s="237"/>
      <c r="X74" s="237"/>
      <c r="Y74" s="242"/>
      <c r="Z74" s="109" t="str">
        <f t="shared" ref="Z74:Z130" si="7">IF(NOT(ISBLANK(L74)),1,IF(NOT(ISBLANK(N74)),2,IF(NOT(ISBLANK(M74)),3,"")))</f>
        <v/>
      </c>
      <c r="AA74" s="250"/>
      <c r="AB74" s="251"/>
      <c r="AC74" s="243"/>
      <c r="AD74" s="244"/>
    </row>
    <row r="75" spans="2:30" s="2" customFormat="1" ht="12.75" x14ac:dyDescent="0.2">
      <c r="B75" s="106" t="str">
        <f t="shared" si="6"/>
        <v/>
      </c>
      <c r="C75" s="234"/>
      <c r="D75" s="107" t="e">
        <f t="shared" si="5"/>
        <v>#REF!</v>
      </c>
      <c r="E75" s="236"/>
      <c r="F75" s="236"/>
      <c r="G75" s="236"/>
      <c r="H75" s="236"/>
      <c r="I75" s="237"/>
      <c r="J75" s="237"/>
      <c r="K75" s="244">
        <f t="shared" si="4"/>
        <v>0</v>
      </c>
      <c r="L75" s="241"/>
      <c r="M75" s="237"/>
      <c r="N75" s="242"/>
      <c r="O75" s="237"/>
      <c r="P75" s="237"/>
      <c r="Q75" s="237"/>
      <c r="R75" s="237"/>
      <c r="S75" s="237"/>
      <c r="T75" s="237"/>
      <c r="U75" s="237"/>
      <c r="V75" s="237"/>
      <c r="W75" s="237"/>
      <c r="X75" s="237"/>
      <c r="Y75" s="242"/>
      <c r="Z75" s="109" t="str">
        <f t="shared" si="7"/>
        <v/>
      </c>
      <c r="AA75" s="250"/>
      <c r="AB75" s="251"/>
      <c r="AC75" s="243"/>
      <c r="AD75" s="244"/>
    </row>
    <row r="76" spans="2:30" s="2" customFormat="1" ht="12.75" x14ac:dyDescent="0.2">
      <c r="B76" s="106" t="str">
        <f t="shared" si="6"/>
        <v/>
      </c>
      <c r="C76" s="234"/>
      <c r="D76" s="107" t="e">
        <f t="shared" si="5"/>
        <v>#REF!</v>
      </c>
      <c r="E76" s="236"/>
      <c r="F76" s="236"/>
      <c r="G76" s="236"/>
      <c r="H76" s="236"/>
      <c r="I76" s="237"/>
      <c r="J76" s="237"/>
      <c r="K76" s="244">
        <f t="shared" si="4"/>
        <v>0</v>
      </c>
      <c r="L76" s="241"/>
      <c r="M76" s="237"/>
      <c r="N76" s="242"/>
      <c r="O76" s="237"/>
      <c r="P76" s="237"/>
      <c r="Q76" s="237"/>
      <c r="R76" s="237"/>
      <c r="S76" s="237"/>
      <c r="T76" s="237"/>
      <c r="U76" s="237"/>
      <c r="V76" s="237"/>
      <c r="W76" s="237"/>
      <c r="X76" s="237"/>
      <c r="Y76" s="242"/>
      <c r="Z76" s="109" t="str">
        <f t="shared" si="7"/>
        <v/>
      </c>
      <c r="AA76" s="250"/>
      <c r="AB76" s="251"/>
      <c r="AC76" s="243"/>
      <c r="AD76" s="244"/>
    </row>
    <row r="77" spans="2:30" s="2" customFormat="1" ht="12.75" x14ac:dyDescent="0.2">
      <c r="B77" s="106" t="str">
        <f t="shared" si="6"/>
        <v/>
      </c>
      <c r="C77" s="234"/>
      <c r="D77" s="107" t="e">
        <f t="shared" si="5"/>
        <v>#REF!</v>
      </c>
      <c r="E77" s="236"/>
      <c r="F77" s="236"/>
      <c r="G77" s="236"/>
      <c r="H77" s="236"/>
      <c r="I77" s="237"/>
      <c r="J77" s="237"/>
      <c r="K77" s="244">
        <f t="shared" si="4"/>
        <v>0</v>
      </c>
      <c r="L77" s="241"/>
      <c r="M77" s="237"/>
      <c r="N77" s="242"/>
      <c r="O77" s="237"/>
      <c r="P77" s="237"/>
      <c r="Q77" s="237"/>
      <c r="R77" s="237"/>
      <c r="S77" s="237"/>
      <c r="T77" s="237"/>
      <c r="U77" s="237"/>
      <c r="V77" s="237"/>
      <c r="W77" s="237"/>
      <c r="X77" s="237"/>
      <c r="Y77" s="242"/>
      <c r="Z77" s="109" t="str">
        <f t="shared" si="7"/>
        <v/>
      </c>
      <c r="AA77" s="250"/>
      <c r="AB77" s="251"/>
      <c r="AC77" s="243"/>
      <c r="AD77" s="244"/>
    </row>
    <row r="78" spans="2:30" s="2" customFormat="1" ht="12.75" x14ac:dyDescent="0.2">
      <c r="B78" s="106" t="str">
        <f t="shared" si="6"/>
        <v/>
      </c>
      <c r="C78" s="234"/>
      <c r="D78" s="107" t="e">
        <f t="shared" si="5"/>
        <v>#REF!</v>
      </c>
      <c r="E78" s="236"/>
      <c r="F78" s="236"/>
      <c r="G78" s="236"/>
      <c r="H78" s="236"/>
      <c r="I78" s="237"/>
      <c r="J78" s="237"/>
      <c r="K78" s="244">
        <f t="shared" si="4"/>
        <v>0</v>
      </c>
      <c r="L78" s="241"/>
      <c r="M78" s="237"/>
      <c r="N78" s="242"/>
      <c r="O78" s="237"/>
      <c r="P78" s="237"/>
      <c r="Q78" s="237"/>
      <c r="R78" s="237"/>
      <c r="S78" s="237"/>
      <c r="T78" s="237"/>
      <c r="U78" s="237"/>
      <c r="V78" s="237"/>
      <c r="W78" s="237"/>
      <c r="X78" s="237"/>
      <c r="Y78" s="242"/>
      <c r="Z78" s="109" t="str">
        <f t="shared" si="7"/>
        <v/>
      </c>
      <c r="AA78" s="250"/>
      <c r="AB78" s="251"/>
      <c r="AC78" s="243"/>
      <c r="AD78" s="244"/>
    </row>
    <row r="79" spans="2:30" s="2" customFormat="1" ht="12.75" x14ac:dyDescent="0.2">
      <c r="B79" s="106" t="str">
        <f t="shared" si="6"/>
        <v/>
      </c>
      <c r="C79" s="234"/>
      <c r="D79" s="107" t="e">
        <f t="shared" si="5"/>
        <v>#REF!</v>
      </c>
      <c r="E79" s="236"/>
      <c r="F79" s="236"/>
      <c r="G79" s="236"/>
      <c r="H79" s="236"/>
      <c r="I79" s="237"/>
      <c r="J79" s="237"/>
      <c r="K79" s="244">
        <f t="shared" si="4"/>
        <v>0</v>
      </c>
      <c r="L79" s="241"/>
      <c r="M79" s="237"/>
      <c r="N79" s="242"/>
      <c r="O79" s="237"/>
      <c r="P79" s="237"/>
      <c r="Q79" s="237"/>
      <c r="R79" s="237"/>
      <c r="S79" s="237"/>
      <c r="T79" s="237"/>
      <c r="U79" s="237"/>
      <c r="V79" s="237"/>
      <c r="W79" s="237"/>
      <c r="X79" s="237"/>
      <c r="Y79" s="242"/>
      <c r="Z79" s="109" t="str">
        <f t="shared" si="7"/>
        <v/>
      </c>
      <c r="AA79" s="250"/>
      <c r="AB79" s="251"/>
      <c r="AC79" s="243"/>
      <c r="AD79" s="244"/>
    </row>
    <row r="80" spans="2:30" s="2" customFormat="1" ht="12.75" x14ac:dyDescent="0.2">
      <c r="B80" s="106" t="str">
        <f t="shared" si="6"/>
        <v/>
      </c>
      <c r="C80" s="234"/>
      <c r="D80" s="107" t="e">
        <f t="shared" si="5"/>
        <v>#REF!</v>
      </c>
      <c r="E80" s="236"/>
      <c r="F80" s="236"/>
      <c r="G80" s="236"/>
      <c r="H80" s="236"/>
      <c r="I80" s="237"/>
      <c r="J80" s="237"/>
      <c r="K80" s="244">
        <f t="shared" si="4"/>
        <v>0</v>
      </c>
      <c r="L80" s="241"/>
      <c r="M80" s="237"/>
      <c r="N80" s="242"/>
      <c r="O80" s="237"/>
      <c r="P80" s="237"/>
      <c r="Q80" s="237"/>
      <c r="R80" s="237"/>
      <c r="S80" s="237"/>
      <c r="T80" s="237"/>
      <c r="U80" s="237"/>
      <c r="V80" s="237"/>
      <c r="W80" s="237"/>
      <c r="X80" s="237"/>
      <c r="Y80" s="242"/>
      <c r="Z80" s="109" t="str">
        <f t="shared" si="7"/>
        <v/>
      </c>
      <c r="AA80" s="250"/>
      <c r="AB80" s="251"/>
      <c r="AC80" s="243"/>
      <c r="AD80" s="244"/>
    </row>
    <row r="81" spans="2:30" s="2" customFormat="1" ht="12.75" x14ac:dyDescent="0.2">
      <c r="B81" s="106" t="str">
        <f t="shared" si="6"/>
        <v/>
      </c>
      <c r="C81" s="234"/>
      <c r="D81" s="107" t="e">
        <f t="shared" si="5"/>
        <v>#REF!</v>
      </c>
      <c r="E81" s="236"/>
      <c r="F81" s="236"/>
      <c r="G81" s="236"/>
      <c r="H81" s="236"/>
      <c r="I81" s="237"/>
      <c r="J81" s="237"/>
      <c r="K81" s="244">
        <f t="shared" si="4"/>
        <v>0</v>
      </c>
      <c r="L81" s="241"/>
      <c r="M81" s="237"/>
      <c r="N81" s="242"/>
      <c r="O81" s="237"/>
      <c r="P81" s="237"/>
      <c r="Q81" s="237"/>
      <c r="R81" s="237"/>
      <c r="S81" s="237"/>
      <c r="T81" s="237"/>
      <c r="U81" s="237"/>
      <c r="V81" s="237"/>
      <c r="W81" s="237"/>
      <c r="X81" s="237"/>
      <c r="Y81" s="242"/>
      <c r="Z81" s="109" t="str">
        <f t="shared" si="7"/>
        <v/>
      </c>
      <c r="AA81" s="250"/>
      <c r="AB81" s="251"/>
      <c r="AC81" s="243"/>
      <c r="AD81" s="244"/>
    </row>
    <row r="82" spans="2:30" s="2" customFormat="1" ht="12.75" x14ac:dyDescent="0.2">
      <c r="B82" s="106" t="str">
        <f t="shared" si="6"/>
        <v/>
      </c>
      <c r="C82" s="234"/>
      <c r="D82" s="107" t="e">
        <f t="shared" si="5"/>
        <v>#REF!</v>
      </c>
      <c r="E82" s="236"/>
      <c r="F82" s="236"/>
      <c r="G82" s="236"/>
      <c r="H82" s="236"/>
      <c r="I82" s="237"/>
      <c r="J82" s="237"/>
      <c r="K82" s="244">
        <f t="shared" si="4"/>
        <v>0</v>
      </c>
      <c r="L82" s="241"/>
      <c r="M82" s="237"/>
      <c r="N82" s="242"/>
      <c r="O82" s="237"/>
      <c r="P82" s="237"/>
      <c r="Q82" s="237"/>
      <c r="R82" s="237"/>
      <c r="S82" s="237"/>
      <c r="T82" s="237"/>
      <c r="U82" s="237"/>
      <c r="V82" s="237"/>
      <c r="W82" s="237"/>
      <c r="X82" s="237"/>
      <c r="Y82" s="242"/>
      <c r="Z82" s="109" t="str">
        <f t="shared" si="7"/>
        <v/>
      </c>
      <c r="AA82" s="250"/>
      <c r="AB82" s="251"/>
      <c r="AC82" s="243"/>
      <c r="AD82" s="244"/>
    </row>
    <row r="83" spans="2:30" s="2" customFormat="1" ht="12.75" x14ac:dyDescent="0.2">
      <c r="B83" s="106" t="str">
        <f t="shared" si="6"/>
        <v/>
      </c>
      <c r="C83" s="234"/>
      <c r="D83" s="107" t="e">
        <f t="shared" si="5"/>
        <v>#REF!</v>
      </c>
      <c r="E83" s="236"/>
      <c r="F83" s="236"/>
      <c r="G83" s="236"/>
      <c r="H83" s="236"/>
      <c r="I83" s="237"/>
      <c r="J83" s="237"/>
      <c r="K83" s="244">
        <f t="shared" si="4"/>
        <v>0</v>
      </c>
      <c r="L83" s="241"/>
      <c r="M83" s="237"/>
      <c r="N83" s="242"/>
      <c r="O83" s="237"/>
      <c r="P83" s="237"/>
      <c r="Q83" s="237"/>
      <c r="R83" s="237"/>
      <c r="S83" s="237"/>
      <c r="T83" s="237"/>
      <c r="U83" s="237"/>
      <c r="V83" s="237"/>
      <c r="W83" s="237"/>
      <c r="X83" s="237"/>
      <c r="Y83" s="242"/>
      <c r="Z83" s="109" t="str">
        <f t="shared" si="7"/>
        <v/>
      </c>
      <c r="AA83" s="250"/>
      <c r="AB83" s="251"/>
      <c r="AC83" s="243"/>
      <c r="AD83" s="244"/>
    </row>
    <row r="84" spans="2:30" s="2" customFormat="1" ht="12.75" x14ac:dyDescent="0.2">
      <c r="B84" s="106" t="str">
        <f t="shared" si="6"/>
        <v/>
      </c>
      <c r="C84" s="234"/>
      <c r="D84" s="107" t="e">
        <f t="shared" si="5"/>
        <v>#REF!</v>
      </c>
      <c r="E84" s="236"/>
      <c r="F84" s="236"/>
      <c r="G84" s="236"/>
      <c r="H84" s="236"/>
      <c r="I84" s="237"/>
      <c r="J84" s="237"/>
      <c r="K84" s="244">
        <f t="shared" si="4"/>
        <v>0</v>
      </c>
      <c r="L84" s="241"/>
      <c r="M84" s="237"/>
      <c r="N84" s="242"/>
      <c r="O84" s="237"/>
      <c r="P84" s="237"/>
      <c r="Q84" s="237"/>
      <c r="R84" s="237"/>
      <c r="S84" s="237"/>
      <c r="T84" s="237"/>
      <c r="U84" s="237"/>
      <c r="V84" s="237"/>
      <c r="W84" s="237"/>
      <c r="X84" s="237"/>
      <c r="Y84" s="242"/>
      <c r="Z84" s="109" t="str">
        <f t="shared" si="7"/>
        <v/>
      </c>
      <c r="AA84" s="250"/>
      <c r="AB84" s="251"/>
      <c r="AC84" s="243"/>
      <c r="AD84" s="244"/>
    </row>
    <row r="85" spans="2:30" s="2" customFormat="1" ht="12.75" x14ac:dyDescent="0.2">
      <c r="B85" s="106" t="str">
        <f t="shared" si="6"/>
        <v/>
      </c>
      <c r="C85" s="234"/>
      <c r="D85" s="107" t="e">
        <f t="shared" si="5"/>
        <v>#REF!</v>
      </c>
      <c r="E85" s="236"/>
      <c r="F85" s="236"/>
      <c r="G85" s="236"/>
      <c r="H85" s="236"/>
      <c r="I85" s="237"/>
      <c r="J85" s="237"/>
      <c r="K85" s="244">
        <f t="shared" si="4"/>
        <v>0</v>
      </c>
      <c r="L85" s="241"/>
      <c r="M85" s="237"/>
      <c r="N85" s="242"/>
      <c r="O85" s="237"/>
      <c r="P85" s="237"/>
      <c r="Q85" s="237"/>
      <c r="R85" s="237"/>
      <c r="S85" s="237"/>
      <c r="T85" s="237"/>
      <c r="U85" s="237"/>
      <c r="V85" s="237"/>
      <c r="W85" s="237"/>
      <c r="X85" s="237"/>
      <c r="Y85" s="242"/>
      <c r="Z85" s="109" t="str">
        <f t="shared" si="7"/>
        <v/>
      </c>
      <c r="AA85" s="250"/>
      <c r="AB85" s="251"/>
      <c r="AC85" s="243"/>
      <c r="AD85" s="244"/>
    </row>
    <row r="86" spans="2:30" s="2" customFormat="1" ht="12.75" x14ac:dyDescent="0.2">
      <c r="B86" s="106" t="str">
        <f t="shared" si="6"/>
        <v/>
      </c>
      <c r="C86" s="234"/>
      <c r="D86" s="107" t="e">
        <f t="shared" si="5"/>
        <v>#REF!</v>
      </c>
      <c r="E86" s="236"/>
      <c r="F86" s="236"/>
      <c r="G86" s="236"/>
      <c r="H86" s="236"/>
      <c r="I86" s="237"/>
      <c r="J86" s="237"/>
      <c r="K86" s="244">
        <f t="shared" si="4"/>
        <v>0</v>
      </c>
      <c r="L86" s="241"/>
      <c r="M86" s="237"/>
      <c r="N86" s="242"/>
      <c r="O86" s="237"/>
      <c r="P86" s="237"/>
      <c r="Q86" s="237"/>
      <c r="R86" s="237"/>
      <c r="S86" s="237"/>
      <c r="T86" s="237"/>
      <c r="U86" s="237"/>
      <c r="V86" s="237"/>
      <c r="W86" s="237"/>
      <c r="X86" s="237"/>
      <c r="Y86" s="242"/>
      <c r="Z86" s="109" t="str">
        <f t="shared" si="7"/>
        <v/>
      </c>
      <c r="AA86" s="250"/>
      <c r="AB86" s="251"/>
      <c r="AC86" s="243"/>
      <c r="AD86" s="244"/>
    </row>
    <row r="87" spans="2:30" s="2" customFormat="1" ht="12.75" x14ac:dyDescent="0.2">
      <c r="B87" s="106" t="str">
        <f t="shared" si="6"/>
        <v/>
      </c>
      <c r="C87" s="234"/>
      <c r="D87" s="107" t="e">
        <f t="shared" si="5"/>
        <v>#REF!</v>
      </c>
      <c r="E87" s="236"/>
      <c r="F87" s="236"/>
      <c r="G87" s="236"/>
      <c r="H87" s="236"/>
      <c r="I87" s="237"/>
      <c r="J87" s="237"/>
      <c r="K87" s="244">
        <f t="shared" si="4"/>
        <v>0</v>
      </c>
      <c r="L87" s="241"/>
      <c r="M87" s="237"/>
      <c r="N87" s="242"/>
      <c r="O87" s="237"/>
      <c r="P87" s="237"/>
      <c r="Q87" s="237"/>
      <c r="R87" s="237"/>
      <c r="S87" s="237"/>
      <c r="T87" s="237"/>
      <c r="U87" s="237"/>
      <c r="V87" s="237"/>
      <c r="W87" s="237"/>
      <c r="X87" s="237"/>
      <c r="Y87" s="242"/>
      <c r="Z87" s="109" t="str">
        <f t="shared" si="7"/>
        <v/>
      </c>
      <c r="AA87" s="250"/>
      <c r="AB87" s="251"/>
      <c r="AC87" s="243"/>
      <c r="AD87" s="244"/>
    </row>
    <row r="88" spans="2:30" s="2" customFormat="1" ht="12.75" x14ac:dyDescent="0.2">
      <c r="B88" s="106" t="str">
        <f t="shared" si="6"/>
        <v/>
      </c>
      <c r="C88" s="234"/>
      <c r="D88" s="107" t="e">
        <f t="shared" si="5"/>
        <v>#REF!</v>
      </c>
      <c r="E88" s="236"/>
      <c r="F88" s="243"/>
      <c r="G88" s="243"/>
      <c r="H88" s="243"/>
      <c r="I88" s="243"/>
      <c r="J88" s="243"/>
      <c r="K88" s="244">
        <f t="shared" si="4"/>
        <v>0</v>
      </c>
      <c r="L88" s="245"/>
      <c r="M88" s="243"/>
      <c r="N88" s="244"/>
      <c r="O88" s="243"/>
      <c r="P88" s="243"/>
      <c r="Q88" s="243"/>
      <c r="R88" s="243"/>
      <c r="S88" s="243"/>
      <c r="T88" s="243"/>
      <c r="U88" s="243"/>
      <c r="V88" s="243"/>
      <c r="W88" s="243"/>
      <c r="X88" s="243"/>
      <c r="Y88" s="244"/>
      <c r="Z88" s="109" t="str">
        <f t="shared" si="7"/>
        <v/>
      </c>
      <c r="AA88" s="250"/>
      <c r="AB88" s="251"/>
      <c r="AC88" s="243"/>
      <c r="AD88" s="244"/>
    </row>
    <row r="89" spans="2:30" s="2" customFormat="1" ht="12.75" x14ac:dyDescent="0.2">
      <c r="B89" s="106" t="str">
        <f t="shared" si="6"/>
        <v/>
      </c>
      <c r="C89" s="234"/>
      <c r="D89" s="107" t="e">
        <f t="shared" si="5"/>
        <v>#REF!</v>
      </c>
      <c r="E89" s="236"/>
      <c r="F89" s="243"/>
      <c r="G89" s="243"/>
      <c r="H89" s="243"/>
      <c r="I89" s="243"/>
      <c r="J89" s="243"/>
      <c r="K89" s="244">
        <f t="shared" si="4"/>
        <v>0</v>
      </c>
      <c r="L89" s="245"/>
      <c r="M89" s="243"/>
      <c r="N89" s="244"/>
      <c r="O89" s="243"/>
      <c r="P89" s="243"/>
      <c r="Q89" s="243"/>
      <c r="R89" s="243"/>
      <c r="S89" s="243"/>
      <c r="T89" s="243"/>
      <c r="U89" s="243"/>
      <c r="V89" s="243"/>
      <c r="W89" s="243"/>
      <c r="X89" s="243"/>
      <c r="Y89" s="244"/>
      <c r="Z89" s="109" t="str">
        <f t="shared" si="7"/>
        <v/>
      </c>
      <c r="AA89" s="250"/>
      <c r="AB89" s="251"/>
      <c r="AC89" s="243"/>
      <c r="AD89" s="244"/>
    </row>
    <row r="90" spans="2:30" s="2" customFormat="1" ht="12.75" x14ac:dyDescent="0.2">
      <c r="B90" s="106" t="str">
        <f t="shared" si="6"/>
        <v/>
      </c>
      <c r="C90" s="234"/>
      <c r="D90" s="107" t="e">
        <f t="shared" si="5"/>
        <v>#REF!</v>
      </c>
      <c r="E90" s="236"/>
      <c r="F90" s="243"/>
      <c r="G90" s="243"/>
      <c r="H90" s="243"/>
      <c r="I90" s="243"/>
      <c r="J90" s="243"/>
      <c r="K90" s="244">
        <f t="shared" si="4"/>
        <v>0</v>
      </c>
      <c r="L90" s="245"/>
      <c r="M90" s="243"/>
      <c r="N90" s="244"/>
      <c r="O90" s="243"/>
      <c r="P90" s="243"/>
      <c r="Q90" s="243"/>
      <c r="R90" s="243"/>
      <c r="S90" s="243"/>
      <c r="T90" s="243"/>
      <c r="U90" s="243"/>
      <c r="V90" s="243"/>
      <c r="W90" s="243"/>
      <c r="X90" s="243"/>
      <c r="Y90" s="244"/>
      <c r="Z90" s="109" t="str">
        <f t="shared" si="7"/>
        <v/>
      </c>
      <c r="AA90" s="250"/>
      <c r="AB90" s="251"/>
      <c r="AC90" s="243"/>
      <c r="AD90" s="244"/>
    </row>
    <row r="91" spans="2:30" s="2" customFormat="1" ht="12.75" x14ac:dyDescent="0.2">
      <c r="B91" s="106" t="str">
        <f t="shared" si="6"/>
        <v/>
      </c>
      <c r="C91" s="234"/>
      <c r="D91" s="107" t="e">
        <f t="shared" si="5"/>
        <v>#REF!</v>
      </c>
      <c r="E91" s="236"/>
      <c r="F91" s="243"/>
      <c r="G91" s="243"/>
      <c r="H91" s="243"/>
      <c r="I91" s="243"/>
      <c r="J91" s="243"/>
      <c r="K91" s="244">
        <f t="shared" si="4"/>
        <v>0</v>
      </c>
      <c r="L91" s="245"/>
      <c r="M91" s="243"/>
      <c r="N91" s="244"/>
      <c r="O91" s="243"/>
      <c r="P91" s="243"/>
      <c r="Q91" s="243"/>
      <c r="R91" s="243"/>
      <c r="S91" s="243"/>
      <c r="T91" s="243"/>
      <c r="U91" s="243"/>
      <c r="V91" s="243"/>
      <c r="W91" s="243"/>
      <c r="X91" s="243"/>
      <c r="Y91" s="244"/>
      <c r="Z91" s="109" t="str">
        <f t="shared" si="7"/>
        <v/>
      </c>
      <c r="AA91" s="250"/>
      <c r="AB91" s="251"/>
      <c r="AC91" s="243"/>
      <c r="AD91" s="244"/>
    </row>
    <row r="92" spans="2:30" s="2" customFormat="1" ht="12.75" x14ac:dyDescent="0.2">
      <c r="B92" s="106" t="str">
        <f t="shared" si="6"/>
        <v/>
      </c>
      <c r="C92" s="234"/>
      <c r="D92" s="107" t="e">
        <f t="shared" si="5"/>
        <v>#REF!</v>
      </c>
      <c r="E92" s="236"/>
      <c r="F92" s="243"/>
      <c r="G92" s="243"/>
      <c r="H92" s="243"/>
      <c r="I92" s="243"/>
      <c r="J92" s="243"/>
      <c r="K92" s="244">
        <f t="shared" si="4"/>
        <v>0</v>
      </c>
      <c r="L92" s="245"/>
      <c r="M92" s="243"/>
      <c r="N92" s="244"/>
      <c r="O92" s="243"/>
      <c r="P92" s="243"/>
      <c r="Q92" s="243"/>
      <c r="R92" s="243"/>
      <c r="S92" s="243"/>
      <c r="T92" s="243"/>
      <c r="U92" s="243"/>
      <c r="V92" s="243"/>
      <c r="W92" s="243"/>
      <c r="X92" s="243"/>
      <c r="Y92" s="244"/>
      <c r="Z92" s="109" t="str">
        <f t="shared" si="7"/>
        <v/>
      </c>
      <c r="AA92" s="250"/>
      <c r="AB92" s="251"/>
      <c r="AC92" s="243"/>
      <c r="AD92" s="244"/>
    </row>
    <row r="93" spans="2:30" s="2" customFormat="1" ht="12.75" x14ac:dyDescent="0.2">
      <c r="B93" s="106" t="str">
        <f t="shared" si="6"/>
        <v/>
      </c>
      <c r="C93" s="234"/>
      <c r="D93" s="107" t="e">
        <f t="shared" si="5"/>
        <v>#REF!</v>
      </c>
      <c r="E93" s="236"/>
      <c r="F93" s="243"/>
      <c r="G93" s="243"/>
      <c r="H93" s="243"/>
      <c r="I93" s="243"/>
      <c r="J93" s="243"/>
      <c r="K93" s="244">
        <f t="shared" si="4"/>
        <v>0</v>
      </c>
      <c r="L93" s="245"/>
      <c r="M93" s="243"/>
      <c r="N93" s="244"/>
      <c r="O93" s="243"/>
      <c r="P93" s="243"/>
      <c r="Q93" s="243"/>
      <c r="R93" s="243"/>
      <c r="S93" s="243"/>
      <c r="T93" s="243"/>
      <c r="U93" s="243"/>
      <c r="V93" s="243"/>
      <c r="W93" s="243"/>
      <c r="X93" s="243"/>
      <c r="Y93" s="244"/>
      <c r="Z93" s="109" t="str">
        <f t="shared" si="7"/>
        <v/>
      </c>
      <c r="AA93" s="250"/>
      <c r="AB93" s="251"/>
      <c r="AC93" s="243"/>
      <c r="AD93" s="244"/>
    </row>
    <row r="94" spans="2:30" s="2" customFormat="1" ht="12.75" x14ac:dyDescent="0.2">
      <c r="B94" s="106" t="str">
        <f t="shared" si="6"/>
        <v/>
      </c>
      <c r="C94" s="234"/>
      <c r="D94" s="107" t="e">
        <f t="shared" si="5"/>
        <v>#REF!</v>
      </c>
      <c r="E94" s="236"/>
      <c r="F94" s="243"/>
      <c r="G94" s="243"/>
      <c r="H94" s="243"/>
      <c r="I94" s="243"/>
      <c r="J94" s="243"/>
      <c r="K94" s="244">
        <f t="shared" si="4"/>
        <v>0</v>
      </c>
      <c r="L94" s="245"/>
      <c r="M94" s="243"/>
      <c r="N94" s="244"/>
      <c r="O94" s="243"/>
      <c r="P94" s="243"/>
      <c r="Q94" s="243"/>
      <c r="R94" s="243"/>
      <c r="S94" s="243"/>
      <c r="T94" s="243"/>
      <c r="U94" s="243"/>
      <c r="V94" s="243"/>
      <c r="W94" s="243"/>
      <c r="X94" s="243"/>
      <c r="Y94" s="244"/>
      <c r="Z94" s="109" t="str">
        <f t="shared" si="7"/>
        <v/>
      </c>
      <c r="AA94" s="250"/>
      <c r="AB94" s="251"/>
      <c r="AC94" s="243"/>
      <c r="AD94" s="244"/>
    </row>
    <row r="95" spans="2:30" s="2" customFormat="1" ht="12.75" x14ac:dyDescent="0.2">
      <c r="B95" s="106" t="str">
        <f t="shared" si="6"/>
        <v/>
      </c>
      <c r="C95" s="234"/>
      <c r="D95" s="107" t="e">
        <f t="shared" si="5"/>
        <v>#REF!</v>
      </c>
      <c r="E95" s="236"/>
      <c r="F95" s="243"/>
      <c r="G95" s="243"/>
      <c r="H95" s="243"/>
      <c r="I95" s="243"/>
      <c r="J95" s="243"/>
      <c r="K95" s="244">
        <f t="shared" si="4"/>
        <v>0</v>
      </c>
      <c r="L95" s="245"/>
      <c r="M95" s="243"/>
      <c r="N95" s="244"/>
      <c r="O95" s="243"/>
      <c r="P95" s="243"/>
      <c r="Q95" s="243"/>
      <c r="R95" s="243"/>
      <c r="S95" s="243"/>
      <c r="T95" s="243"/>
      <c r="U95" s="243"/>
      <c r="V95" s="243"/>
      <c r="W95" s="243"/>
      <c r="X95" s="243"/>
      <c r="Y95" s="244"/>
      <c r="Z95" s="109" t="str">
        <f t="shared" si="7"/>
        <v/>
      </c>
      <c r="AA95" s="250"/>
      <c r="AB95" s="251"/>
      <c r="AC95" s="243"/>
      <c r="AD95" s="244"/>
    </row>
    <row r="96" spans="2:30" s="2" customFormat="1" ht="12.75" x14ac:dyDescent="0.2">
      <c r="B96" s="106" t="str">
        <f t="shared" si="6"/>
        <v/>
      </c>
      <c r="C96" s="234"/>
      <c r="D96" s="107" t="e">
        <f t="shared" si="5"/>
        <v>#REF!</v>
      </c>
      <c r="E96" s="236"/>
      <c r="F96" s="243"/>
      <c r="G96" s="243"/>
      <c r="H96" s="243"/>
      <c r="I96" s="243"/>
      <c r="J96" s="243"/>
      <c r="K96" s="244">
        <f t="shared" si="4"/>
        <v>0</v>
      </c>
      <c r="L96" s="245"/>
      <c r="M96" s="243"/>
      <c r="N96" s="244"/>
      <c r="O96" s="243"/>
      <c r="P96" s="243"/>
      <c r="Q96" s="243"/>
      <c r="R96" s="243"/>
      <c r="S96" s="243"/>
      <c r="T96" s="243"/>
      <c r="U96" s="243"/>
      <c r="V96" s="243"/>
      <c r="W96" s="243"/>
      <c r="X96" s="243"/>
      <c r="Y96" s="244"/>
      <c r="Z96" s="109" t="str">
        <f t="shared" si="7"/>
        <v/>
      </c>
      <c r="AA96" s="250"/>
      <c r="AB96" s="251"/>
      <c r="AC96" s="243"/>
      <c r="AD96" s="244"/>
    </row>
    <row r="97" spans="2:30" s="2" customFormat="1" ht="12.75" x14ac:dyDescent="0.2">
      <c r="B97" s="106" t="str">
        <f t="shared" si="6"/>
        <v/>
      </c>
      <c r="C97" s="234"/>
      <c r="D97" s="107" t="e">
        <f t="shared" si="5"/>
        <v>#REF!</v>
      </c>
      <c r="E97" s="236"/>
      <c r="F97" s="243"/>
      <c r="G97" s="243"/>
      <c r="H97" s="243"/>
      <c r="I97" s="243"/>
      <c r="J97" s="243"/>
      <c r="K97" s="244">
        <f t="shared" si="4"/>
        <v>0</v>
      </c>
      <c r="L97" s="245"/>
      <c r="M97" s="243"/>
      <c r="N97" s="244"/>
      <c r="O97" s="243"/>
      <c r="P97" s="243"/>
      <c r="Q97" s="243"/>
      <c r="R97" s="243"/>
      <c r="S97" s="243"/>
      <c r="T97" s="243"/>
      <c r="U97" s="243"/>
      <c r="V97" s="243"/>
      <c r="W97" s="243"/>
      <c r="X97" s="243"/>
      <c r="Y97" s="244"/>
      <c r="Z97" s="109" t="str">
        <f t="shared" si="7"/>
        <v/>
      </c>
      <c r="AA97" s="250"/>
      <c r="AB97" s="251"/>
      <c r="AC97" s="243"/>
      <c r="AD97" s="244"/>
    </row>
    <row r="98" spans="2:30" s="2" customFormat="1" ht="12.75" x14ac:dyDescent="0.2">
      <c r="B98" s="106" t="str">
        <f t="shared" si="6"/>
        <v/>
      </c>
      <c r="C98" s="234"/>
      <c r="D98" s="107" t="e">
        <f t="shared" si="5"/>
        <v>#REF!</v>
      </c>
      <c r="E98" s="236"/>
      <c r="F98" s="243"/>
      <c r="G98" s="243"/>
      <c r="H98" s="243"/>
      <c r="I98" s="243"/>
      <c r="J98" s="243"/>
      <c r="K98" s="244">
        <f t="shared" si="4"/>
        <v>0</v>
      </c>
      <c r="L98" s="245"/>
      <c r="M98" s="243"/>
      <c r="N98" s="244"/>
      <c r="O98" s="243"/>
      <c r="P98" s="243"/>
      <c r="Q98" s="243"/>
      <c r="R98" s="243"/>
      <c r="S98" s="243"/>
      <c r="T98" s="243"/>
      <c r="U98" s="243"/>
      <c r="V98" s="243"/>
      <c r="W98" s="243"/>
      <c r="X98" s="243"/>
      <c r="Y98" s="244"/>
      <c r="Z98" s="109" t="str">
        <f t="shared" si="7"/>
        <v/>
      </c>
      <c r="AA98" s="250"/>
      <c r="AB98" s="251"/>
      <c r="AC98" s="243"/>
      <c r="AD98" s="244"/>
    </row>
    <row r="99" spans="2:30" s="2" customFormat="1" ht="12.75" x14ac:dyDescent="0.2">
      <c r="B99" s="106" t="str">
        <f t="shared" si="6"/>
        <v/>
      </c>
      <c r="C99" s="234"/>
      <c r="D99" s="107" t="e">
        <f t="shared" si="5"/>
        <v>#REF!</v>
      </c>
      <c r="E99" s="236"/>
      <c r="F99" s="243"/>
      <c r="G99" s="243"/>
      <c r="H99" s="243"/>
      <c r="I99" s="243"/>
      <c r="J99" s="243"/>
      <c r="K99" s="244">
        <f t="shared" si="4"/>
        <v>0</v>
      </c>
      <c r="L99" s="245"/>
      <c r="M99" s="243"/>
      <c r="N99" s="244"/>
      <c r="O99" s="243"/>
      <c r="P99" s="243"/>
      <c r="Q99" s="243"/>
      <c r="R99" s="243"/>
      <c r="S99" s="243"/>
      <c r="T99" s="243"/>
      <c r="U99" s="243"/>
      <c r="V99" s="243"/>
      <c r="W99" s="243"/>
      <c r="X99" s="243"/>
      <c r="Y99" s="244"/>
      <c r="Z99" s="109" t="str">
        <f t="shared" si="7"/>
        <v/>
      </c>
      <c r="AA99" s="250"/>
      <c r="AB99" s="251"/>
      <c r="AC99" s="243"/>
      <c r="AD99" s="244"/>
    </row>
    <row r="100" spans="2:30" s="2" customFormat="1" ht="12.75" x14ac:dyDescent="0.2">
      <c r="B100" s="106" t="str">
        <f t="shared" si="6"/>
        <v/>
      </c>
      <c r="C100" s="234"/>
      <c r="D100" s="107" t="e">
        <f t="shared" si="5"/>
        <v>#REF!</v>
      </c>
      <c r="E100" s="236"/>
      <c r="F100" s="243"/>
      <c r="G100" s="243"/>
      <c r="H100" s="243"/>
      <c r="I100" s="243"/>
      <c r="J100" s="243"/>
      <c r="K100" s="244">
        <f t="shared" si="4"/>
        <v>0</v>
      </c>
      <c r="L100" s="245"/>
      <c r="M100" s="243"/>
      <c r="N100" s="244"/>
      <c r="O100" s="243"/>
      <c r="P100" s="243"/>
      <c r="Q100" s="243"/>
      <c r="R100" s="243"/>
      <c r="S100" s="243"/>
      <c r="T100" s="243"/>
      <c r="U100" s="243"/>
      <c r="V100" s="243"/>
      <c r="W100" s="243"/>
      <c r="X100" s="243"/>
      <c r="Y100" s="244"/>
      <c r="Z100" s="109" t="str">
        <f t="shared" si="7"/>
        <v/>
      </c>
      <c r="AA100" s="250"/>
      <c r="AB100" s="251"/>
      <c r="AC100" s="243"/>
      <c r="AD100" s="244"/>
    </row>
    <row r="101" spans="2:30" s="2" customFormat="1" ht="12.75" x14ac:dyDescent="0.2">
      <c r="B101" s="106" t="str">
        <f t="shared" si="6"/>
        <v/>
      </c>
      <c r="C101" s="234"/>
      <c r="D101" s="107" t="e">
        <f t="shared" si="5"/>
        <v>#REF!</v>
      </c>
      <c r="E101" s="236"/>
      <c r="F101" s="243"/>
      <c r="G101" s="243"/>
      <c r="H101" s="243"/>
      <c r="I101" s="243"/>
      <c r="J101" s="243"/>
      <c r="K101" s="244">
        <f t="shared" si="4"/>
        <v>0</v>
      </c>
      <c r="L101" s="245"/>
      <c r="M101" s="243"/>
      <c r="N101" s="244"/>
      <c r="O101" s="243"/>
      <c r="P101" s="243"/>
      <c r="Q101" s="243"/>
      <c r="R101" s="243"/>
      <c r="S101" s="243"/>
      <c r="T101" s="243"/>
      <c r="U101" s="243"/>
      <c r="V101" s="243"/>
      <c r="W101" s="243"/>
      <c r="X101" s="243"/>
      <c r="Y101" s="244"/>
      <c r="Z101" s="109" t="str">
        <f t="shared" si="7"/>
        <v/>
      </c>
      <c r="AA101" s="250"/>
      <c r="AB101" s="251"/>
      <c r="AC101" s="243"/>
      <c r="AD101" s="244"/>
    </row>
    <row r="102" spans="2:30" s="2" customFormat="1" ht="12.75" x14ac:dyDescent="0.2">
      <c r="B102" s="106" t="str">
        <f t="shared" si="6"/>
        <v/>
      </c>
      <c r="C102" s="234"/>
      <c r="D102" s="107" t="e">
        <f t="shared" si="5"/>
        <v>#REF!</v>
      </c>
      <c r="E102" s="236"/>
      <c r="F102" s="243"/>
      <c r="G102" s="243"/>
      <c r="H102" s="243"/>
      <c r="I102" s="243"/>
      <c r="J102" s="243"/>
      <c r="K102" s="244">
        <f t="shared" si="4"/>
        <v>0</v>
      </c>
      <c r="L102" s="245"/>
      <c r="M102" s="243"/>
      <c r="N102" s="244"/>
      <c r="O102" s="243"/>
      <c r="P102" s="243"/>
      <c r="Q102" s="243"/>
      <c r="R102" s="243"/>
      <c r="S102" s="243"/>
      <c r="T102" s="243"/>
      <c r="U102" s="243"/>
      <c r="V102" s="243"/>
      <c r="W102" s="243"/>
      <c r="X102" s="243"/>
      <c r="Y102" s="244"/>
      <c r="Z102" s="109" t="str">
        <f t="shared" si="7"/>
        <v/>
      </c>
      <c r="AA102" s="250"/>
      <c r="AB102" s="251"/>
      <c r="AC102" s="243"/>
      <c r="AD102" s="244"/>
    </row>
    <row r="103" spans="2:30" s="2" customFormat="1" ht="12.75" x14ac:dyDescent="0.2">
      <c r="B103" s="106" t="str">
        <f t="shared" si="6"/>
        <v/>
      </c>
      <c r="C103" s="234"/>
      <c r="D103" s="107" t="e">
        <f t="shared" si="5"/>
        <v>#REF!</v>
      </c>
      <c r="E103" s="236"/>
      <c r="F103" s="243"/>
      <c r="G103" s="243"/>
      <c r="H103" s="243"/>
      <c r="I103" s="243"/>
      <c r="J103" s="243"/>
      <c r="K103" s="244">
        <f t="shared" si="4"/>
        <v>0</v>
      </c>
      <c r="L103" s="245"/>
      <c r="M103" s="243"/>
      <c r="N103" s="244"/>
      <c r="O103" s="243"/>
      <c r="P103" s="243"/>
      <c r="Q103" s="243"/>
      <c r="R103" s="243"/>
      <c r="S103" s="243"/>
      <c r="T103" s="243"/>
      <c r="U103" s="243"/>
      <c r="V103" s="243"/>
      <c r="W103" s="243"/>
      <c r="X103" s="243"/>
      <c r="Y103" s="244"/>
      <c r="Z103" s="109" t="str">
        <f t="shared" si="7"/>
        <v/>
      </c>
      <c r="AA103" s="250"/>
      <c r="AB103" s="251"/>
      <c r="AC103" s="243"/>
      <c r="AD103" s="244"/>
    </row>
    <row r="104" spans="2:30" s="2" customFormat="1" ht="12.75" x14ac:dyDescent="0.2">
      <c r="B104" s="106" t="str">
        <f t="shared" si="6"/>
        <v/>
      </c>
      <c r="C104" s="234"/>
      <c r="D104" s="107" t="e">
        <f t="shared" si="5"/>
        <v>#REF!</v>
      </c>
      <c r="E104" s="236"/>
      <c r="F104" s="243"/>
      <c r="G104" s="243"/>
      <c r="H104" s="243"/>
      <c r="I104" s="243"/>
      <c r="J104" s="243"/>
      <c r="K104" s="244">
        <f t="shared" si="4"/>
        <v>0</v>
      </c>
      <c r="L104" s="245"/>
      <c r="M104" s="243"/>
      <c r="N104" s="244"/>
      <c r="O104" s="243"/>
      <c r="P104" s="243"/>
      <c r="Q104" s="243"/>
      <c r="R104" s="243"/>
      <c r="S104" s="243"/>
      <c r="T104" s="243"/>
      <c r="U104" s="243"/>
      <c r="V104" s="243"/>
      <c r="W104" s="243"/>
      <c r="X104" s="243"/>
      <c r="Y104" s="244"/>
      <c r="Z104" s="109" t="str">
        <f t="shared" si="7"/>
        <v/>
      </c>
      <c r="AA104" s="250"/>
      <c r="AB104" s="251"/>
      <c r="AC104" s="243"/>
      <c r="AD104" s="244"/>
    </row>
    <row r="105" spans="2:30" s="2" customFormat="1" ht="12.75" x14ac:dyDescent="0.2">
      <c r="B105" s="106" t="str">
        <f t="shared" si="6"/>
        <v/>
      </c>
      <c r="C105" s="234"/>
      <c r="D105" s="107" t="e">
        <f t="shared" si="5"/>
        <v>#REF!</v>
      </c>
      <c r="E105" s="236"/>
      <c r="F105" s="243"/>
      <c r="G105" s="243"/>
      <c r="H105" s="243"/>
      <c r="I105" s="243"/>
      <c r="J105" s="243"/>
      <c r="K105" s="244">
        <f t="shared" si="4"/>
        <v>0</v>
      </c>
      <c r="L105" s="245"/>
      <c r="M105" s="243"/>
      <c r="N105" s="244"/>
      <c r="O105" s="243"/>
      <c r="P105" s="243"/>
      <c r="Q105" s="243"/>
      <c r="R105" s="243"/>
      <c r="S105" s="243"/>
      <c r="T105" s="243"/>
      <c r="U105" s="243"/>
      <c r="V105" s="243"/>
      <c r="W105" s="243"/>
      <c r="X105" s="243"/>
      <c r="Y105" s="244"/>
      <c r="Z105" s="109" t="str">
        <f t="shared" si="7"/>
        <v/>
      </c>
      <c r="AA105" s="250"/>
      <c r="AB105" s="251"/>
      <c r="AC105" s="243"/>
      <c r="AD105" s="244"/>
    </row>
    <row r="106" spans="2:30" s="2" customFormat="1" ht="12.75" x14ac:dyDescent="0.2">
      <c r="B106" s="106" t="str">
        <f t="shared" si="6"/>
        <v/>
      </c>
      <c r="C106" s="234"/>
      <c r="D106" s="107" t="e">
        <f t="shared" si="5"/>
        <v>#REF!</v>
      </c>
      <c r="E106" s="236"/>
      <c r="F106" s="243"/>
      <c r="G106" s="243"/>
      <c r="H106" s="243"/>
      <c r="I106" s="243"/>
      <c r="J106" s="243"/>
      <c r="K106" s="244">
        <f t="shared" si="4"/>
        <v>0</v>
      </c>
      <c r="L106" s="245"/>
      <c r="M106" s="243"/>
      <c r="N106" s="244"/>
      <c r="O106" s="243"/>
      <c r="P106" s="243"/>
      <c r="Q106" s="243"/>
      <c r="R106" s="243"/>
      <c r="S106" s="243"/>
      <c r="T106" s="243"/>
      <c r="U106" s="243"/>
      <c r="V106" s="243"/>
      <c r="W106" s="243"/>
      <c r="X106" s="243"/>
      <c r="Y106" s="244"/>
      <c r="Z106" s="109" t="str">
        <f t="shared" si="7"/>
        <v/>
      </c>
      <c r="AA106" s="250"/>
      <c r="AB106" s="251"/>
      <c r="AC106" s="243"/>
      <c r="AD106" s="244"/>
    </row>
    <row r="107" spans="2:30" s="2" customFormat="1" ht="12.75" x14ac:dyDescent="0.2">
      <c r="B107" s="106" t="str">
        <f t="shared" si="6"/>
        <v/>
      </c>
      <c r="C107" s="234"/>
      <c r="D107" s="107" t="e">
        <f t="shared" si="5"/>
        <v>#REF!</v>
      </c>
      <c r="E107" s="236"/>
      <c r="F107" s="243"/>
      <c r="G107" s="243"/>
      <c r="H107" s="243"/>
      <c r="I107" s="243"/>
      <c r="J107" s="243"/>
      <c r="K107" s="244">
        <f t="shared" si="4"/>
        <v>0</v>
      </c>
      <c r="L107" s="245"/>
      <c r="M107" s="243"/>
      <c r="N107" s="244"/>
      <c r="O107" s="243"/>
      <c r="P107" s="243"/>
      <c r="Q107" s="243"/>
      <c r="R107" s="243"/>
      <c r="S107" s="243"/>
      <c r="T107" s="243"/>
      <c r="U107" s="243"/>
      <c r="V107" s="243"/>
      <c r="W107" s="243"/>
      <c r="X107" s="243"/>
      <c r="Y107" s="244"/>
      <c r="Z107" s="109" t="str">
        <f t="shared" si="7"/>
        <v/>
      </c>
      <c r="AA107" s="250"/>
      <c r="AB107" s="251"/>
      <c r="AC107" s="243"/>
      <c r="AD107" s="244"/>
    </row>
    <row r="108" spans="2:30" s="2" customFormat="1" ht="12.75" x14ac:dyDescent="0.2">
      <c r="B108" s="106" t="str">
        <f t="shared" si="6"/>
        <v/>
      </c>
      <c r="C108" s="234"/>
      <c r="D108" s="107" t="e">
        <f t="shared" si="5"/>
        <v>#REF!</v>
      </c>
      <c r="E108" s="236"/>
      <c r="F108" s="243"/>
      <c r="G108" s="243"/>
      <c r="H108" s="243"/>
      <c r="I108" s="243"/>
      <c r="J108" s="243"/>
      <c r="K108" s="244">
        <f t="shared" si="4"/>
        <v>0</v>
      </c>
      <c r="L108" s="245"/>
      <c r="M108" s="243"/>
      <c r="N108" s="244"/>
      <c r="O108" s="243"/>
      <c r="P108" s="243"/>
      <c r="Q108" s="243"/>
      <c r="R108" s="243"/>
      <c r="S108" s="243"/>
      <c r="T108" s="243"/>
      <c r="U108" s="243"/>
      <c r="V108" s="243"/>
      <c r="W108" s="243"/>
      <c r="X108" s="243"/>
      <c r="Y108" s="244"/>
      <c r="Z108" s="109" t="str">
        <f t="shared" si="7"/>
        <v/>
      </c>
      <c r="AA108" s="250"/>
      <c r="AB108" s="251"/>
      <c r="AC108" s="243"/>
      <c r="AD108" s="244"/>
    </row>
    <row r="109" spans="2:30" s="2" customFormat="1" ht="12.75" x14ac:dyDescent="0.2">
      <c r="B109" s="106" t="str">
        <f t="shared" si="6"/>
        <v/>
      </c>
      <c r="C109" s="234"/>
      <c r="D109" s="107" t="e">
        <f t="shared" si="5"/>
        <v>#REF!</v>
      </c>
      <c r="E109" s="236"/>
      <c r="F109" s="243"/>
      <c r="G109" s="243"/>
      <c r="H109" s="243"/>
      <c r="I109" s="243"/>
      <c r="J109" s="243"/>
      <c r="K109" s="244">
        <f t="shared" si="4"/>
        <v>0</v>
      </c>
      <c r="L109" s="245"/>
      <c r="M109" s="243"/>
      <c r="N109" s="244"/>
      <c r="O109" s="243"/>
      <c r="P109" s="243"/>
      <c r="Q109" s="243"/>
      <c r="R109" s="243"/>
      <c r="S109" s="243"/>
      <c r="T109" s="243"/>
      <c r="U109" s="243"/>
      <c r="V109" s="243"/>
      <c r="W109" s="243"/>
      <c r="X109" s="243"/>
      <c r="Y109" s="244"/>
      <c r="Z109" s="109" t="str">
        <f t="shared" si="7"/>
        <v/>
      </c>
      <c r="AA109" s="250"/>
      <c r="AB109" s="251"/>
      <c r="AC109" s="243"/>
      <c r="AD109" s="244"/>
    </row>
    <row r="110" spans="2:30" s="2" customFormat="1" ht="12.75" x14ac:dyDescent="0.2">
      <c r="B110" s="106" t="str">
        <f t="shared" si="6"/>
        <v/>
      </c>
      <c r="C110" s="234"/>
      <c r="D110" s="107" t="e">
        <f t="shared" si="5"/>
        <v>#REF!</v>
      </c>
      <c r="E110" s="236"/>
      <c r="F110" s="243"/>
      <c r="G110" s="243"/>
      <c r="H110" s="243"/>
      <c r="I110" s="243"/>
      <c r="J110" s="243"/>
      <c r="K110" s="244">
        <f t="shared" si="4"/>
        <v>0</v>
      </c>
      <c r="L110" s="245"/>
      <c r="M110" s="243"/>
      <c r="N110" s="244"/>
      <c r="O110" s="243"/>
      <c r="P110" s="243"/>
      <c r="Q110" s="243"/>
      <c r="R110" s="243"/>
      <c r="S110" s="243"/>
      <c r="T110" s="243"/>
      <c r="U110" s="243"/>
      <c r="V110" s="243"/>
      <c r="W110" s="243"/>
      <c r="X110" s="243"/>
      <c r="Y110" s="244"/>
      <c r="Z110" s="109" t="str">
        <f t="shared" si="7"/>
        <v/>
      </c>
      <c r="AA110" s="250"/>
      <c r="AB110" s="251"/>
      <c r="AC110" s="243"/>
      <c r="AD110" s="244"/>
    </row>
    <row r="111" spans="2:30" s="2" customFormat="1" ht="12.75" x14ac:dyDescent="0.2">
      <c r="B111" s="106" t="str">
        <f t="shared" si="6"/>
        <v/>
      </c>
      <c r="C111" s="234"/>
      <c r="D111" s="107" t="e">
        <f t="shared" si="5"/>
        <v>#REF!</v>
      </c>
      <c r="E111" s="236"/>
      <c r="F111" s="243"/>
      <c r="G111" s="243"/>
      <c r="H111" s="243"/>
      <c r="I111" s="243"/>
      <c r="J111" s="243"/>
      <c r="K111" s="244">
        <f t="shared" si="4"/>
        <v>0</v>
      </c>
      <c r="L111" s="245"/>
      <c r="M111" s="243"/>
      <c r="N111" s="244"/>
      <c r="O111" s="243"/>
      <c r="P111" s="243"/>
      <c r="Q111" s="243"/>
      <c r="R111" s="243"/>
      <c r="S111" s="243"/>
      <c r="T111" s="243"/>
      <c r="U111" s="243"/>
      <c r="V111" s="243"/>
      <c r="W111" s="243"/>
      <c r="X111" s="243"/>
      <c r="Y111" s="244"/>
      <c r="Z111" s="109" t="str">
        <f t="shared" si="7"/>
        <v/>
      </c>
      <c r="AA111" s="250"/>
      <c r="AB111" s="251"/>
      <c r="AC111" s="243"/>
      <c r="AD111" s="244"/>
    </row>
    <row r="112" spans="2:30" s="2" customFormat="1" ht="12.75" x14ac:dyDescent="0.2">
      <c r="B112" s="106" t="str">
        <f t="shared" si="6"/>
        <v/>
      </c>
      <c r="C112" s="234"/>
      <c r="D112" s="107" t="e">
        <f t="shared" si="5"/>
        <v>#REF!</v>
      </c>
      <c r="E112" s="236"/>
      <c r="F112" s="243"/>
      <c r="G112" s="243"/>
      <c r="H112" s="243"/>
      <c r="I112" s="243"/>
      <c r="J112" s="243"/>
      <c r="K112" s="244">
        <f t="shared" si="4"/>
        <v>0</v>
      </c>
      <c r="L112" s="245"/>
      <c r="M112" s="243"/>
      <c r="N112" s="244"/>
      <c r="O112" s="243"/>
      <c r="P112" s="243"/>
      <c r="Q112" s="243"/>
      <c r="R112" s="243"/>
      <c r="S112" s="243"/>
      <c r="T112" s="243"/>
      <c r="U112" s="243"/>
      <c r="V112" s="243"/>
      <c r="W112" s="243"/>
      <c r="X112" s="243"/>
      <c r="Y112" s="244"/>
      <c r="Z112" s="109" t="str">
        <f t="shared" si="7"/>
        <v/>
      </c>
      <c r="AA112" s="250"/>
      <c r="AB112" s="251"/>
      <c r="AC112" s="243"/>
      <c r="AD112" s="244"/>
    </row>
    <row r="113" spans="2:30" s="2" customFormat="1" ht="12.75" x14ac:dyDescent="0.2">
      <c r="B113" s="106" t="str">
        <f t="shared" si="6"/>
        <v/>
      </c>
      <c r="C113" s="234"/>
      <c r="D113" s="107" t="e">
        <f t="shared" si="5"/>
        <v>#REF!</v>
      </c>
      <c r="E113" s="236"/>
      <c r="F113" s="243"/>
      <c r="G113" s="243"/>
      <c r="H113" s="243"/>
      <c r="I113" s="243"/>
      <c r="J113" s="243"/>
      <c r="K113" s="244">
        <f t="shared" si="4"/>
        <v>0</v>
      </c>
      <c r="L113" s="245"/>
      <c r="M113" s="243"/>
      <c r="N113" s="244"/>
      <c r="O113" s="243"/>
      <c r="P113" s="243"/>
      <c r="Q113" s="243"/>
      <c r="R113" s="243"/>
      <c r="S113" s="243"/>
      <c r="T113" s="243"/>
      <c r="U113" s="243"/>
      <c r="V113" s="243"/>
      <c r="W113" s="243"/>
      <c r="X113" s="243"/>
      <c r="Y113" s="244"/>
      <c r="Z113" s="109" t="str">
        <f t="shared" si="7"/>
        <v/>
      </c>
      <c r="AA113" s="250"/>
      <c r="AB113" s="251"/>
      <c r="AC113" s="243"/>
      <c r="AD113" s="244"/>
    </row>
    <row r="114" spans="2:30" s="2" customFormat="1" ht="12.75" x14ac:dyDescent="0.2">
      <c r="B114" s="106" t="str">
        <f t="shared" si="6"/>
        <v/>
      </c>
      <c r="C114" s="234"/>
      <c r="D114" s="107" t="e">
        <f t="shared" si="5"/>
        <v>#REF!</v>
      </c>
      <c r="E114" s="236"/>
      <c r="F114" s="243"/>
      <c r="G114" s="243"/>
      <c r="H114" s="243"/>
      <c r="I114" s="243"/>
      <c r="J114" s="243"/>
      <c r="K114" s="244">
        <f t="shared" si="4"/>
        <v>0</v>
      </c>
      <c r="L114" s="245"/>
      <c r="M114" s="243"/>
      <c r="N114" s="244"/>
      <c r="O114" s="243"/>
      <c r="P114" s="243"/>
      <c r="Q114" s="243"/>
      <c r="R114" s="243"/>
      <c r="S114" s="243"/>
      <c r="T114" s="243"/>
      <c r="U114" s="243"/>
      <c r="V114" s="243"/>
      <c r="W114" s="243"/>
      <c r="X114" s="243"/>
      <c r="Y114" s="244"/>
      <c r="Z114" s="109" t="str">
        <f t="shared" si="7"/>
        <v/>
      </c>
      <c r="AA114" s="250"/>
      <c r="AB114" s="251"/>
      <c r="AC114" s="243"/>
      <c r="AD114" s="244"/>
    </row>
    <row r="115" spans="2:30" s="2" customFormat="1" ht="12.75" x14ac:dyDescent="0.2">
      <c r="B115" s="106" t="str">
        <f t="shared" si="6"/>
        <v/>
      </c>
      <c r="C115" s="234"/>
      <c r="D115" s="107" t="e">
        <f t="shared" si="5"/>
        <v>#REF!</v>
      </c>
      <c r="E115" s="236"/>
      <c r="F115" s="243"/>
      <c r="G115" s="243"/>
      <c r="H115" s="243"/>
      <c r="I115" s="243"/>
      <c r="J115" s="243"/>
      <c r="K115" s="244">
        <f t="shared" si="4"/>
        <v>0</v>
      </c>
      <c r="L115" s="245"/>
      <c r="M115" s="243"/>
      <c r="N115" s="244"/>
      <c r="O115" s="243"/>
      <c r="P115" s="243"/>
      <c r="Q115" s="243"/>
      <c r="R115" s="243"/>
      <c r="S115" s="243"/>
      <c r="T115" s="243"/>
      <c r="U115" s="243"/>
      <c r="V115" s="243"/>
      <c r="W115" s="243"/>
      <c r="X115" s="243"/>
      <c r="Y115" s="244"/>
      <c r="Z115" s="109" t="str">
        <f t="shared" si="7"/>
        <v/>
      </c>
      <c r="AA115" s="250"/>
      <c r="AB115" s="251"/>
      <c r="AC115" s="243"/>
      <c r="AD115" s="244"/>
    </row>
    <row r="116" spans="2:30" s="2" customFormat="1" ht="12.75" x14ac:dyDescent="0.2">
      <c r="B116" s="106" t="str">
        <f t="shared" si="6"/>
        <v/>
      </c>
      <c r="C116" s="234"/>
      <c r="D116" s="107" t="e">
        <f t="shared" si="5"/>
        <v>#REF!</v>
      </c>
      <c r="E116" s="236"/>
      <c r="F116" s="243"/>
      <c r="G116" s="243"/>
      <c r="H116" s="243"/>
      <c r="I116" s="243"/>
      <c r="J116" s="243"/>
      <c r="K116" s="244">
        <f t="shared" si="4"/>
        <v>0</v>
      </c>
      <c r="L116" s="245"/>
      <c r="M116" s="243"/>
      <c r="N116" s="244"/>
      <c r="O116" s="243"/>
      <c r="P116" s="243"/>
      <c r="Q116" s="243"/>
      <c r="R116" s="243"/>
      <c r="S116" s="243"/>
      <c r="T116" s="243"/>
      <c r="U116" s="243"/>
      <c r="V116" s="243"/>
      <c r="W116" s="243"/>
      <c r="X116" s="243"/>
      <c r="Y116" s="244"/>
      <c r="Z116" s="109" t="str">
        <f t="shared" si="7"/>
        <v/>
      </c>
      <c r="AA116" s="250"/>
      <c r="AB116" s="251"/>
      <c r="AC116" s="243"/>
      <c r="AD116" s="244"/>
    </row>
    <row r="117" spans="2:30" s="2" customFormat="1" ht="12.75" x14ac:dyDescent="0.2">
      <c r="B117" s="106" t="str">
        <f t="shared" si="6"/>
        <v/>
      </c>
      <c r="C117" s="234"/>
      <c r="D117" s="107" t="e">
        <f t="shared" si="5"/>
        <v>#REF!</v>
      </c>
      <c r="E117" s="236"/>
      <c r="F117" s="243"/>
      <c r="G117" s="243"/>
      <c r="H117" s="243"/>
      <c r="I117" s="243"/>
      <c r="J117" s="243"/>
      <c r="K117" s="244">
        <f t="shared" si="4"/>
        <v>0</v>
      </c>
      <c r="L117" s="245"/>
      <c r="M117" s="243"/>
      <c r="N117" s="244"/>
      <c r="O117" s="243"/>
      <c r="P117" s="243"/>
      <c r="Q117" s="243"/>
      <c r="R117" s="243"/>
      <c r="S117" s="243"/>
      <c r="T117" s="243"/>
      <c r="U117" s="243"/>
      <c r="V117" s="243"/>
      <c r="W117" s="243"/>
      <c r="X117" s="243"/>
      <c r="Y117" s="244"/>
      <c r="Z117" s="109" t="str">
        <f t="shared" si="7"/>
        <v/>
      </c>
      <c r="AA117" s="250"/>
      <c r="AB117" s="251"/>
      <c r="AC117" s="243"/>
      <c r="AD117" s="244"/>
    </row>
    <row r="118" spans="2:30" s="2" customFormat="1" ht="12.75" x14ac:dyDescent="0.2">
      <c r="B118" s="106" t="str">
        <f t="shared" si="6"/>
        <v/>
      </c>
      <c r="C118" s="234"/>
      <c r="D118" s="107" t="e">
        <f t="shared" si="5"/>
        <v>#REF!</v>
      </c>
      <c r="E118" s="236"/>
      <c r="F118" s="243"/>
      <c r="G118" s="243"/>
      <c r="H118" s="243"/>
      <c r="I118" s="243"/>
      <c r="J118" s="243"/>
      <c r="K118" s="244">
        <f t="shared" si="4"/>
        <v>0</v>
      </c>
      <c r="L118" s="245"/>
      <c r="M118" s="243"/>
      <c r="N118" s="244"/>
      <c r="O118" s="243"/>
      <c r="P118" s="243"/>
      <c r="Q118" s="243"/>
      <c r="R118" s="243"/>
      <c r="S118" s="243"/>
      <c r="T118" s="243"/>
      <c r="U118" s="243"/>
      <c r="V118" s="243"/>
      <c r="W118" s="243"/>
      <c r="X118" s="243"/>
      <c r="Y118" s="244"/>
      <c r="Z118" s="109" t="str">
        <f t="shared" si="7"/>
        <v/>
      </c>
      <c r="AA118" s="250"/>
      <c r="AB118" s="251"/>
      <c r="AC118" s="243"/>
      <c r="AD118" s="244"/>
    </row>
    <row r="119" spans="2:30" s="2" customFormat="1" ht="12.75" x14ac:dyDescent="0.2">
      <c r="B119" s="106" t="str">
        <f t="shared" si="6"/>
        <v/>
      </c>
      <c r="C119" s="234"/>
      <c r="D119" s="107" t="e">
        <f t="shared" si="5"/>
        <v>#REF!</v>
      </c>
      <c r="E119" s="236"/>
      <c r="F119" s="243"/>
      <c r="G119" s="243"/>
      <c r="H119" s="243"/>
      <c r="I119" s="243"/>
      <c r="J119" s="243"/>
      <c r="K119" s="244">
        <f t="shared" si="4"/>
        <v>0</v>
      </c>
      <c r="L119" s="245"/>
      <c r="M119" s="243"/>
      <c r="N119" s="244"/>
      <c r="O119" s="243"/>
      <c r="P119" s="243"/>
      <c r="Q119" s="243"/>
      <c r="R119" s="243"/>
      <c r="S119" s="243"/>
      <c r="T119" s="243"/>
      <c r="U119" s="243"/>
      <c r="V119" s="243"/>
      <c r="W119" s="243"/>
      <c r="X119" s="243"/>
      <c r="Y119" s="244"/>
      <c r="Z119" s="109" t="str">
        <f t="shared" si="7"/>
        <v/>
      </c>
      <c r="AA119" s="250"/>
      <c r="AB119" s="251"/>
      <c r="AC119" s="243"/>
      <c r="AD119" s="244"/>
    </row>
    <row r="120" spans="2:30" s="2" customFormat="1" ht="12.75" x14ac:dyDescent="0.2">
      <c r="B120" s="106" t="str">
        <f t="shared" si="6"/>
        <v/>
      </c>
      <c r="C120" s="234"/>
      <c r="D120" s="107" t="e">
        <f t="shared" si="5"/>
        <v>#REF!</v>
      </c>
      <c r="E120" s="236"/>
      <c r="F120" s="243"/>
      <c r="G120" s="243"/>
      <c r="H120" s="243"/>
      <c r="I120" s="243"/>
      <c r="J120" s="243"/>
      <c r="K120" s="244">
        <f t="shared" si="4"/>
        <v>0</v>
      </c>
      <c r="L120" s="245"/>
      <c r="M120" s="243"/>
      <c r="N120" s="244"/>
      <c r="O120" s="243"/>
      <c r="P120" s="243"/>
      <c r="Q120" s="243"/>
      <c r="R120" s="243"/>
      <c r="S120" s="243"/>
      <c r="T120" s="243"/>
      <c r="U120" s="243"/>
      <c r="V120" s="243"/>
      <c r="W120" s="243"/>
      <c r="X120" s="243"/>
      <c r="Y120" s="244"/>
      <c r="Z120" s="109" t="str">
        <f t="shared" si="7"/>
        <v/>
      </c>
      <c r="AA120" s="250"/>
      <c r="AB120" s="251"/>
      <c r="AC120" s="243"/>
      <c r="AD120" s="244"/>
    </row>
    <row r="121" spans="2:30" s="2" customFormat="1" ht="12.75" x14ac:dyDescent="0.2">
      <c r="B121" s="106" t="str">
        <f t="shared" si="6"/>
        <v/>
      </c>
      <c r="C121" s="234"/>
      <c r="D121" s="107" t="e">
        <f t="shared" si="5"/>
        <v>#REF!</v>
      </c>
      <c r="E121" s="236"/>
      <c r="F121" s="243"/>
      <c r="G121" s="243"/>
      <c r="H121" s="243"/>
      <c r="I121" s="243"/>
      <c r="J121" s="243"/>
      <c r="K121" s="244">
        <f t="shared" si="4"/>
        <v>0</v>
      </c>
      <c r="L121" s="245"/>
      <c r="M121" s="243"/>
      <c r="N121" s="244"/>
      <c r="O121" s="243"/>
      <c r="P121" s="243"/>
      <c r="Q121" s="243"/>
      <c r="R121" s="243"/>
      <c r="S121" s="243"/>
      <c r="T121" s="243"/>
      <c r="U121" s="243"/>
      <c r="V121" s="243"/>
      <c r="W121" s="243"/>
      <c r="X121" s="243"/>
      <c r="Y121" s="244"/>
      <c r="Z121" s="109" t="str">
        <f t="shared" si="7"/>
        <v/>
      </c>
      <c r="AA121" s="250"/>
      <c r="AB121" s="251"/>
      <c r="AC121" s="243"/>
      <c r="AD121" s="244"/>
    </row>
    <row r="122" spans="2:30" s="2" customFormat="1" ht="12.75" x14ac:dyDescent="0.2">
      <c r="B122" s="106" t="str">
        <f t="shared" si="6"/>
        <v/>
      </c>
      <c r="C122" s="234"/>
      <c r="D122" s="107" t="e">
        <f t="shared" si="5"/>
        <v>#REF!</v>
      </c>
      <c r="E122" s="236"/>
      <c r="F122" s="243"/>
      <c r="G122" s="243"/>
      <c r="H122" s="243"/>
      <c r="I122" s="243"/>
      <c r="J122" s="243"/>
      <c r="K122" s="244">
        <f t="shared" si="4"/>
        <v>0</v>
      </c>
      <c r="L122" s="245"/>
      <c r="M122" s="243"/>
      <c r="N122" s="244"/>
      <c r="O122" s="243"/>
      <c r="P122" s="243"/>
      <c r="Q122" s="243"/>
      <c r="R122" s="243"/>
      <c r="S122" s="243"/>
      <c r="T122" s="243"/>
      <c r="U122" s="243"/>
      <c r="V122" s="243"/>
      <c r="W122" s="243"/>
      <c r="X122" s="243"/>
      <c r="Y122" s="244"/>
      <c r="Z122" s="109" t="str">
        <f t="shared" si="7"/>
        <v/>
      </c>
      <c r="AA122" s="250"/>
      <c r="AB122" s="251"/>
      <c r="AC122" s="243"/>
      <c r="AD122" s="244"/>
    </row>
    <row r="123" spans="2:30" s="2" customFormat="1" ht="12.75" x14ac:dyDescent="0.2">
      <c r="B123" s="106" t="str">
        <f t="shared" si="6"/>
        <v/>
      </c>
      <c r="C123" s="234"/>
      <c r="D123" s="107" t="e">
        <f t="shared" si="5"/>
        <v>#REF!</v>
      </c>
      <c r="E123" s="236"/>
      <c r="F123" s="243"/>
      <c r="G123" s="243"/>
      <c r="H123" s="243"/>
      <c r="I123" s="243"/>
      <c r="J123" s="243"/>
      <c r="K123" s="244">
        <f t="shared" si="4"/>
        <v>0</v>
      </c>
      <c r="L123" s="245"/>
      <c r="M123" s="243"/>
      <c r="N123" s="244"/>
      <c r="O123" s="243"/>
      <c r="P123" s="243"/>
      <c r="Q123" s="243"/>
      <c r="R123" s="243"/>
      <c r="S123" s="243"/>
      <c r="T123" s="243"/>
      <c r="U123" s="243"/>
      <c r="V123" s="243"/>
      <c r="W123" s="243"/>
      <c r="X123" s="243"/>
      <c r="Y123" s="244"/>
      <c r="Z123" s="109" t="str">
        <f t="shared" si="7"/>
        <v/>
      </c>
      <c r="AA123" s="250"/>
      <c r="AB123" s="251"/>
      <c r="AC123" s="243"/>
      <c r="AD123" s="244"/>
    </row>
    <row r="124" spans="2:30" s="2" customFormat="1" ht="12.75" x14ac:dyDescent="0.2">
      <c r="B124" s="106" t="str">
        <f t="shared" si="6"/>
        <v/>
      </c>
      <c r="C124" s="234"/>
      <c r="D124" s="107" t="e">
        <f t="shared" si="5"/>
        <v>#REF!</v>
      </c>
      <c r="E124" s="236"/>
      <c r="F124" s="243"/>
      <c r="G124" s="243"/>
      <c r="H124" s="243"/>
      <c r="I124" s="243"/>
      <c r="J124" s="243"/>
      <c r="K124" s="244">
        <f t="shared" si="4"/>
        <v>0</v>
      </c>
      <c r="L124" s="245"/>
      <c r="M124" s="243"/>
      <c r="N124" s="244"/>
      <c r="O124" s="243"/>
      <c r="P124" s="243"/>
      <c r="Q124" s="243"/>
      <c r="R124" s="243"/>
      <c r="S124" s="243"/>
      <c r="T124" s="243"/>
      <c r="U124" s="243"/>
      <c r="V124" s="243"/>
      <c r="W124" s="243"/>
      <c r="X124" s="243"/>
      <c r="Y124" s="244"/>
      <c r="Z124" s="109" t="str">
        <f t="shared" si="7"/>
        <v/>
      </c>
      <c r="AA124" s="250"/>
      <c r="AB124" s="251"/>
      <c r="AC124" s="243"/>
      <c r="AD124" s="244"/>
    </row>
    <row r="125" spans="2:30" s="2" customFormat="1" ht="12.75" x14ac:dyDescent="0.2">
      <c r="B125" s="106" t="str">
        <f t="shared" si="6"/>
        <v/>
      </c>
      <c r="C125" s="234"/>
      <c r="D125" s="107" t="e">
        <f t="shared" si="5"/>
        <v>#REF!</v>
      </c>
      <c r="E125" s="236"/>
      <c r="F125" s="243"/>
      <c r="G125" s="243"/>
      <c r="H125" s="243"/>
      <c r="I125" s="243"/>
      <c r="J125" s="243"/>
      <c r="K125" s="244">
        <f t="shared" si="4"/>
        <v>0</v>
      </c>
      <c r="L125" s="245"/>
      <c r="M125" s="243"/>
      <c r="N125" s="244"/>
      <c r="O125" s="243"/>
      <c r="P125" s="243"/>
      <c r="Q125" s="243"/>
      <c r="R125" s="243"/>
      <c r="S125" s="243"/>
      <c r="T125" s="243"/>
      <c r="U125" s="243"/>
      <c r="V125" s="243"/>
      <c r="W125" s="243"/>
      <c r="X125" s="243"/>
      <c r="Y125" s="244"/>
      <c r="Z125" s="109" t="str">
        <f t="shared" si="7"/>
        <v/>
      </c>
      <c r="AA125" s="250"/>
      <c r="AB125" s="251"/>
      <c r="AC125" s="243"/>
      <c r="AD125" s="244"/>
    </row>
    <row r="126" spans="2:30" s="2" customFormat="1" ht="12.75" x14ac:dyDescent="0.2">
      <c r="B126" s="106" t="str">
        <f t="shared" si="6"/>
        <v/>
      </c>
      <c r="C126" s="234"/>
      <c r="D126" s="107" t="e">
        <f t="shared" si="5"/>
        <v>#REF!</v>
      </c>
      <c r="E126" s="236"/>
      <c r="F126" s="243"/>
      <c r="G126" s="243"/>
      <c r="H126" s="243"/>
      <c r="I126" s="243"/>
      <c r="J126" s="243"/>
      <c r="K126" s="244">
        <f t="shared" si="4"/>
        <v>0</v>
      </c>
      <c r="L126" s="245"/>
      <c r="M126" s="243"/>
      <c r="N126" s="244"/>
      <c r="O126" s="243"/>
      <c r="P126" s="243"/>
      <c r="Q126" s="243"/>
      <c r="R126" s="243"/>
      <c r="S126" s="243"/>
      <c r="T126" s="243"/>
      <c r="U126" s="243"/>
      <c r="V126" s="243"/>
      <c r="W126" s="243"/>
      <c r="X126" s="243"/>
      <c r="Y126" s="244"/>
      <c r="Z126" s="109" t="str">
        <f t="shared" si="7"/>
        <v/>
      </c>
      <c r="AA126" s="250"/>
      <c r="AB126" s="251"/>
      <c r="AC126" s="243"/>
      <c r="AD126" s="244"/>
    </row>
    <row r="127" spans="2:30" s="2" customFormat="1" ht="12.75" x14ac:dyDescent="0.2">
      <c r="B127" s="106" t="str">
        <f t="shared" si="6"/>
        <v/>
      </c>
      <c r="C127" s="234"/>
      <c r="D127" s="107" t="e">
        <f t="shared" si="5"/>
        <v>#REF!</v>
      </c>
      <c r="E127" s="236"/>
      <c r="F127" s="243"/>
      <c r="G127" s="243"/>
      <c r="H127" s="243"/>
      <c r="I127" s="243"/>
      <c r="J127" s="243"/>
      <c r="K127" s="244">
        <f t="shared" si="4"/>
        <v>0</v>
      </c>
      <c r="L127" s="245"/>
      <c r="M127" s="243"/>
      <c r="N127" s="244"/>
      <c r="O127" s="243"/>
      <c r="P127" s="243"/>
      <c r="Q127" s="243"/>
      <c r="R127" s="243"/>
      <c r="S127" s="243"/>
      <c r="T127" s="243"/>
      <c r="U127" s="243"/>
      <c r="V127" s="243"/>
      <c r="W127" s="243"/>
      <c r="X127" s="243"/>
      <c r="Y127" s="244"/>
      <c r="Z127" s="109" t="str">
        <f t="shared" si="7"/>
        <v/>
      </c>
      <c r="AA127" s="250"/>
      <c r="AB127" s="251"/>
      <c r="AC127" s="243"/>
      <c r="AD127" s="244"/>
    </row>
    <row r="128" spans="2:30" s="2" customFormat="1" ht="12.75" x14ac:dyDescent="0.2">
      <c r="B128" s="106" t="str">
        <f t="shared" si="6"/>
        <v/>
      </c>
      <c r="C128" s="234"/>
      <c r="D128" s="107" t="e">
        <f t="shared" si="5"/>
        <v>#REF!</v>
      </c>
      <c r="E128" s="236"/>
      <c r="F128" s="243"/>
      <c r="G128" s="243"/>
      <c r="H128" s="243"/>
      <c r="I128" s="243"/>
      <c r="J128" s="243"/>
      <c r="K128" s="244">
        <f t="shared" si="4"/>
        <v>0</v>
      </c>
      <c r="L128" s="245"/>
      <c r="M128" s="243"/>
      <c r="N128" s="244"/>
      <c r="O128" s="243"/>
      <c r="P128" s="243"/>
      <c r="Q128" s="243"/>
      <c r="R128" s="243"/>
      <c r="S128" s="243"/>
      <c r="T128" s="243"/>
      <c r="U128" s="243"/>
      <c r="V128" s="243"/>
      <c r="W128" s="243"/>
      <c r="X128" s="243"/>
      <c r="Y128" s="244"/>
      <c r="Z128" s="109" t="str">
        <f t="shared" si="7"/>
        <v/>
      </c>
      <c r="AA128" s="250"/>
      <c r="AB128" s="251"/>
      <c r="AC128" s="243"/>
      <c r="AD128" s="244"/>
    </row>
    <row r="129" spans="2:30" s="2" customFormat="1" ht="12.75" x14ac:dyDescent="0.2">
      <c r="B129" s="106" t="str">
        <f t="shared" si="6"/>
        <v/>
      </c>
      <c r="C129" s="234"/>
      <c r="D129" s="107" t="e">
        <f t="shared" si="5"/>
        <v>#REF!</v>
      </c>
      <c r="E129" s="236"/>
      <c r="F129" s="243"/>
      <c r="G129" s="243"/>
      <c r="H129" s="243"/>
      <c r="I129" s="243"/>
      <c r="J129" s="243"/>
      <c r="K129" s="244">
        <f t="shared" si="4"/>
        <v>0</v>
      </c>
      <c r="L129" s="245"/>
      <c r="M129" s="243"/>
      <c r="N129" s="244"/>
      <c r="O129" s="243"/>
      <c r="P129" s="243"/>
      <c r="Q129" s="243"/>
      <c r="R129" s="243"/>
      <c r="S129" s="243"/>
      <c r="T129" s="243"/>
      <c r="U129" s="243"/>
      <c r="V129" s="243"/>
      <c r="W129" s="243"/>
      <c r="X129" s="243"/>
      <c r="Y129" s="244"/>
      <c r="Z129" s="109" t="str">
        <f t="shared" si="7"/>
        <v/>
      </c>
      <c r="AA129" s="250"/>
      <c r="AB129" s="251"/>
      <c r="AC129" s="243"/>
      <c r="AD129" s="244"/>
    </row>
    <row r="130" spans="2:30" s="2" customFormat="1" ht="12.75" x14ac:dyDescent="0.2">
      <c r="B130" s="106" t="str">
        <f t="shared" si="6"/>
        <v/>
      </c>
      <c r="C130" s="234"/>
      <c r="D130" s="107" t="e">
        <f t="shared" si="5"/>
        <v>#REF!</v>
      </c>
      <c r="E130" s="236"/>
      <c r="F130" s="243"/>
      <c r="G130" s="243"/>
      <c r="H130" s="243"/>
      <c r="I130" s="243"/>
      <c r="J130" s="243"/>
      <c r="K130" s="244">
        <f t="shared" si="4"/>
        <v>0</v>
      </c>
      <c r="L130" s="245"/>
      <c r="M130" s="243"/>
      <c r="N130" s="244"/>
      <c r="O130" s="243"/>
      <c r="P130" s="243"/>
      <c r="Q130" s="243"/>
      <c r="R130" s="243"/>
      <c r="S130" s="243"/>
      <c r="T130" s="243"/>
      <c r="U130" s="243"/>
      <c r="V130" s="243"/>
      <c r="W130" s="243"/>
      <c r="X130" s="243"/>
      <c r="Y130" s="244"/>
      <c r="Z130" s="109" t="str">
        <f t="shared" si="7"/>
        <v/>
      </c>
      <c r="AA130" s="250"/>
      <c r="AB130" s="251"/>
      <c r="AC130" s="243"/>
      <c r="AD130" s="244"/>
    </row>
    <row r="131" spans="2:30" s="2" customFormat="1" ht="12.75" x14ac:dyDescent="0.2">
      <c r="B131" s="106" t="str">
        <f t="shared" si="6"/>
        <v/>
      </c>
      <c r="C131" s="234"/>
      <c r="D131" s="107" t="e">
        <f t="shared" si="5"/>
        <v>#REF!</v>
      </c>
      <c r="E131" s="236"/>
      <c r="F131" s="243"/>
      <c r="G131" s="243"/>
      <c r="H131" s="243"/>
      <c r="I131" s="243"/>
      <c r="J131" s="243"/>
      <c r="K131" s="244">
        <f t="shared" si="4"/>
        <v>0</v>
      </c>
      <c r="L131" s="245"/>
      <c r="M131" s="243"/>
      <c r="N131" s="244"/>
      <c r="O131" s="243"/>
      <c r="P131" s="243"/>
      <c r="Q131" s="243"/>
      <c r="R131" s="243"/>
      <c r="S131" s="243"/>
      <c r="T131" s="243"/>
      <c r="U131" s="243"/>
      <c r="V131" s="243"/>
      <c r="W131" s="243"/>
      <c r="X131" s="243"/>
      <c r="Y131" s="244"/>
      <c r="Z131" s="109" t="str">
        <f t="shared" ref="Z131:Z135" si="8">IF(NOT(ISBLANK(L131)),1,IF(NOT(ISBLANK(N131)),2,IF(NOT(ISBLANK(M131)),3,"")))</f>
        <v/>
      </c>
      <c r="AA131" s="250"/>
      <c r="AB131" s="251"/>
      <c r="AC131" s="243"/>
      <c r="AD131" s="244"/>
    </row>
    <row r="132" spans="2:30" s="2" customFormat="1" ht="12.75" x14ac:dyDescent="0.2">
      <c r="B132" s="106" t="str">
        <f t="shared" si="6"/>
        <v/>
      </c>
      <c r="C132" s="234"/>
      <c r="D132" s="107" t="e">
        <f t="shared" si="5"/>
        <v>#REF!</v>
      </c>
      <c r="E132" s="236"/>
      <c r="F132" s="243"/>
      <c r="G132" s="243"/>
      <c r="H132" s="243"/>
      <c r="I132" s="243"/>
      <c r="J132" s="243"/>
      <c r="K132" s="244">
        <f t="shared" si="4"/>
        <v>0</v>
      </c>
      <c r="L132" s="245"/>
      <c r="M132" s="243"/>
      <c r="N132" s="244"/>
      <c r="O132" s="243"/>
      <c r="P132" s="243"/>
      <c r="Q132" s="243"/>
      <c r="R132" s="243"/>
      <c r="S132" s="243"/>
      <c r="T132" s="243"/>
      <c r="U132" s="243"/>
      <c r="V132" s="243"/>
      <c r="W132" s="243"/>
      <c r="X132" s="243"/>
      <c r="Y132" s="244"/>
      <c r="Z132" s="109" t="str">
        <f t="shared" si="8"/>
        <v/>
      </c>
      <c r="AA132" s="250"/>
      <c r="AB132" s="251"/>
      <c r="AC132" s="243"/>
      <c r="AD132" s="244"/>
    </row>
    <row r="133" spans="2:30" s="2" customFormat="1" ht="12.75" x14ac:dyDescent="0.2">
      <c r="B133" s="106" t="str">
        <f t="shared" si="6"/>
        <v/>
      </c>
      <c r="C133" s="234"/>
      <c r="D133" s="107" t="e">
        <f t="shared" si="5"/>
        <v>#REF!</v>
      </c>
      <c r="E133" s="236"/>
      <c r="F133" s="243"/>
      <c r="G133" s="243"/>
      <c r="H133" s="243"/>
      <c r="I133" s="243"/>
      <c r="J133" s="243"/>
      <c r="K133" s="244">
        <f t="shared" si="4"/>
        <v>0</v>
      </c>
      <c r="L133" s="245"/>
      <c r="M133" s="243"/>
      <c r="N133" s="244"/>
      <c r="O133" s="243"/>
      <c r="P133" s="243"/>
      <c r="Q133" s="243"/>
      <c r="R133" s="243"/>
      <c r="S133" s="243"/>
      <c r="T133" s="243"/>
      <c r="U133" s="243"/>
      <c r="V133" s="243"/>
      <c r="W133" s="243"/>
      <c r="X133" s="243"/>
      <c r="Y133" s="244"/>
      <c r="Z133" s="109" t="str">
        <f t="shared" si="8"/>
        <v/>
      </c>
      <c r="AA133" s="250"/>
      <c r="AB133" s="251"/>
      <c r="AC133" s="243"/>
      <c r="AD133" s="244"/>
    </row>
    <row r="134" spans="2:30" s="2" customFormat="1" ht="12.75" x14ac:dyDescent="0.2">
      <c r="B134" s="106" t="str">
        <f t="shared" si="6"/>
        <v/>
      </c>
      <c r="C134" s="234"/>
      <c r="D134" s="107" t="e">
        <f t="shared" si="5"/>
        <v>#REF!</v>
      </c>
      <c r="E134" s="236"/>
      <c r="F134" s="243"/>
      <c r="G134" s="243"/>
      <c r="H134" s="243"/>
      <c r="I134" s="243"/>
      <c r="J134" s="243"/>
      <c r="K134" s="244">
        <f t="shared" si="4"/>
        <v>0</v>
      </c>
      <c r="L134" s="245"/>
      <c r="M134" s="243"/>
      <c r="N134" s="244"/>
      <c r="O134" s="243"/>
      <c r="P134" s="243"/>
      <c r="Q134" s="243"/>
      <c r="R134" s="243"/>
      <c r="S134" s="243"/>
      <c r="T134" s="243"/>
      <c r="U134" s="243"/>
      <c r="V134" s="243"/>
      <c r="W134" s="243"/>
      <c r="X134" s="243"/>
      <c r="Y134" s="244"/>
      <c r="Z134" s="109" t="str">
        <f t="shared" si="8"/>
        <v/>
      </c>
      <c r="AA134" s="250"/>
      <c r="AB134" s="251"/>
      <c r="AC134" s="243"/>
      <c r="AD134" s="244"/>
    </row>
    <row r="135" spans="2:30" s="2" customFormat="1" ht="12.75" x14ac:dyDescent="0.2">
      <c r="B135" s="106" t="str">
        <f t="shared" si="6"/>
        <v/>
      </c>
      <c r="C135" s="234"/>
      <c r="D135" s="107" t="e">
        <f t="shared" si="5"/>
        <v>#REF!</v>
      </c>
      <c r="E135" s="236"/>
      <c r="F135" s="243"/>
      <c r="G135" s="243"/>
      <c r="H135" s="243"/>
      <c r="I135" s="243"/>
      <c r="J135" s="243"/>
      <c r="K135" s="244">
        <f t="shared" si="4"/>
        <v>0</v>
      </c>
      <c r="L135" s="245"/>
      <c r="M135" s="243"/>
      <c r="N135" s="244"/>
      <c r="O135" s="243"/>
      <c r="P135" s="243"/>
      <c r="Q135" s="243"/>
      <c r="R135" s="243"/>
      <c r="S135" s="243"/>
      <c r="T135" s="243"/>
      <c r="U135" s="243"/>
      <c r="V135" s="243"/>
      <c r="W135" s="243"/>
      <c r="X135" s="243"/>
      <c r="Y135" s="244"/>
      <c r="Z135" s="109" t="str">
        <f t="shared" si="8"/>
        <v/>
      </c>
      <c r="AA135" s="250"/>
      <c r="AB135" s="251"/>
      <c r="AC135" s="243"/>
      <c r="AD135" s="244"/>
    </row>
    <row r="136" spans="2:30" s="2" customFormat="1" ht="12.75" x14ac:dyDescent="0.2">
      <c r="B136" s="106" t="str">
        <f t="shared" si="6"/>
        <v/>
      </c>
      <c r="C136" s="234"/>
      <c r="D136" s="107" t="e">
        <f t="shared" si="5"/>
        <v>#REF!</v>
      </c>
      <c r="E136" s="236"/>
      <c r="F136" s="243"/>
      <c r="G136" s="243"/>
      <c r="H136" s="243"/>
      <c r="I136" s="243"/>
      <c r="J136" s="243"/>
      <c r="K136" s="244">
        <f t="shared" ref="K136:K199" si="9">I136+J136</f>
        <v>0</v>
      </c>
      <c r="L136" s="245"/>
      <c r="M136" s="243"/>
      <c r="N136" s="244"/>
      <c r="O136" s="243"/>
      <c r="P136" s="243"/>
      <c r="Q136" s="243"/>
      <c r="R136" s="243"/>
      <c r="S136" s="243"/>
      <c r="T136" s="243"/>
      <c r="U136" s="243"/>
      <c r="V136" s="243"/>
      <c r="W136" s="243"/>
      <c r="X136" s="243"/>
      <c r="Y136" s="244"/>
      <c r="Z136" s="109" t="str">
        <f t="shared" ref="Z136:Z199" si="10">IF(NOT(ISBLANK(L136)),1,IF(NOT(ISBLANK(N136)),2,IF(NOT(ISBLANK(M136)),3,"")))</f>
        <v/>
      </c>
      <c r="AA136" s="250"/>
      <c r="AB136" s="251"/>
      <c r="AC136" s="243"/>
      <c r="AD136" s="244"/>
    </row>
    <row r="137" spans="2:30" s="2" customFormat="1" ht="12.75" x14ac:dyDescent="0.2">
      <c r="B137" s="106" t="str">
        <f t="shared" si="6"/>
        <v/>
      </c>
      <c r="C137" s="234"/>
      <c r="D137" s="107" t="e">
        <f t="shared" ref="D137:D200" si="11">IF(ISBLANK(C137),D136,C137)</f>
        <v>#REF!</v>
      </c>
      <c r="E137" s="236"/>
      <c r="F137" s="243"/>
      <c r="G137" s="243"/>
      <c r="H137" s="243"/>
      <c r="I137" s="243"/>
      <c r="J137" s="243"/>
      <c r="K137" s="244">
        <f t="shared" si="9"/>
        <v>0</v>
      </c>
      <c r="L137" s="245"/>
      <c r="M137" s="243"/>
      <c r="N137" s="244"/>
      <c r="O137" s="243"/>
      <c r="P137" s="243"/>
      <c r="Q137" s="243"/>
      <c r="R137" s="243"/>
      <c r="S137" s="243"/>
      <c r="T137" s="243"/>
      <c r="U137" s="243"/>
      <c r="V137" s="243"/>
      <c r="W137" s="243"/>
      <c r="X137" s="243"/>
      <c r="Y137" s="244"/>
      <c r="Z137" s="109" t="str">
        <f t="shared" si="10"/>
        <v/>
      </c>
      <c r="AA137" s="250"/>
      <c r="AB137" s="251"/>
      <c r="AC137" s="243"/>
      <c r="AD137" s="244"/>
    </row>
    <row r="138" spans="2:30" s="2" customFormat="1" ht="12.75" x14ac:dyDescent="0.2">
      <c r="B138" s="106" t="str">
        <f t="shared" ref="B138:B201" si="12">IF(ISBLANK(F138),"",B137+1)</f>
        <v/>
      </c>
      <c r="C138" s="234"/>
      <c r="D138" s="107" t="e">
        <f t="shared" si="11"/>
        <v>#REF!</v>
      </c>
      <c r="E138" s="236"/>
      <c r="F138" s="243"/>
      <c r="G138" s="243"/>
      <c r="H138" s="243"/>
      <c r="I138" s="243"/>
      <c r="J138" s="243"/>
      <c r="K138" s="244">
        <f t="shared" si="9"/>
        <v>0</v>
      </c>
      <c r="L138" s="245"/>
      <c r="M138" s="243"/>
      <c r="N138" s="244"/>
      <c r="O138" s="243"/>
      <c r="P138" s="243"/>
      <c r="Q138" s="243"/>
      <c r="R138" s="243"/>
      <c r="S138" s="243"/>
      <c r="T138" s="243"/>
      <c r="U138" s="243"/>
      <c r="V138" s="243"/>
      <c r="W138" s="243"/>
      <c r="X138" s="243"/>
      <c r="Y138" s="244"/>
      <c r="Z138" s="109" t="str">
        <f t="shared" si="10"/>
        <v/>
      </c>
      <c r="AA138" s="250"/>
      <c r="AB138" s="251"/>
      <c r="AC138" s="243"/>
      <c r="AD138" s="244"/>
    </row>
    <row r="139" spans="2:30" s="2" customFormat="1" ht="12.75" x14ac:dyDescent="0.2">
      <c r="B139" s="106" t="str">
        <f t="shared" si="12"/>
        <v/>
      </c>
      <c r="C139" s="234"/>
      <c r="D139" s="107" t="e">
        <f t="shared" si="11"/>
        <v>#REF!</v>
      </c>
      <c r="E139" s="236"/>
      <c r="F139" s="243"/>
      <c r="G139" s="243"/>
      <c r="H139" s="243"/>
      <c r="I139" s="243"/>
      <c r="J139" s="243"/>
      <c r="K139" s="244">
        <f t="shared" si="9"/>
        <v>0</v>
      </c>
      <c r="L139" s="245"/>
      <c r="M139" s="243"/>
      <c r="N139" s="244"/>
      <c r="O139" s="243"/>
      <c r="P139" s="243"/>
      <c r="Q139" s="243"/>
      <c r="R139" s="243"/>
      <c r="S139" s="243"/>
      <c r="T139" s="243"/>
      <c r="U139" s="243"/>
      <c r="V139" s="243"/>
      <c r="W139" s="243"/>
      <c r="X139" s="243"/>
      <c r="Y139" s="244"/>
      <c r="Z139" s="109" t="str">
        <f t="shared" si="10"/>
        <v/>
      </c>
      <c r="AA139" s="250"/>
      <c r="AB139" s="251"/>
      <c r="AC139" s="243"/>
      <c r="AD139" s="244"/>
    </row>
    <row r="140" spans="2:30" s="2" customFormat="1" ht="12.75" x14ac:dyDescent="0.2">
      <c r="B140" s="106" t="str">
        <f t="shared" si="12"/>
        <v/>
      </c>
      <c r="C140" s="234"/>
      <c r="D140" s="107" t="e">
        <f t="shared" si="11"/>
        <v>#REF!</v>
      </c>
      <c r="E140" s="236"/>
      <c r="F140" s="243"/>
      <c r="G140" s="243"/>
      <c r="H140" s="243"/>
      <c r="I140" s="243"/>
      <c r="J140" s="243"/>
      <c r="K140" s="244">
        <f t="shared" si="9"/>
        <v>0</v>
      </c>
      <c r="L140" s="245"/>
      <c r="M140" s="243"/>
      <c r="N140" s="244"/>
      <c r="O140" s="243"/>
      <c r="P140" s="243"/>
      <c r="Q140" s="243"/>
      <c r="R140" s="243"/>
      <c r="S140" s="243"/>
      <c r="T140" s="243"/>
      <c r="U140" s="243"/>
      <c r="V140" s="243"/>
      <c r="W140" s="243"/>
      <c r="X140" s="243"/>
      <c r="Y140" s="244"/>
      <c r="Z140" s="109" t="str">
        <f t="shared" si="10"/>
        <v/>
      </c>
      <c r="AA140" s="250"/>
      <c r="AB140" s="251"/>
      <c r="AC140" s="243"/>
      <c r="AD140" s="244"/>
    </row>
    <row r="141" spans="2:30" s="2" customFormat="1" ht="12.75" x14ac:dyDescent="0.2">
      <c r="B141" s="106" t="str">
        <f t="shared" si="12"/>
        <v/>
      </c>
      <c r="C141" s="234"/>
      <c r="D141" s="107" t="e">
        <f t="shared" si="11"/>
        <v>#REF!</v>
      </c>
      <c r="E141" s="236"/>
      <c r="F141" s="243"/>
      <c r="G141" s="243"/>
      <c r="H141" s="243"/>
      <c r="I141" s="243"/>
      <c r="J141" s="243"/>
      <c r="K141" s="244">
        <f t="shared" si="9"/>
        <v>0</v>
      </c>
      <c r="L141" s="245"/>
      <c r="M141" s="243"/>
      <c r="N141" s="244"/>
      <c r="O141" s="243"/>
      <c r="P141" s="243"/>
      <c r="Q141" s="243"/>
      <c r="R141" s="243"/>
      <c r="S141" s="243"/>
      <c r="T141" s="243"/>
      <c r="U141" s="243"/>
      <c r="V141" s="243"/>
      <c r="W141" s="243"/>
      <c r="X141" s="243"/>
      <c r="Y141" s="244"/>
      <c r="Z141" s="109" t="str">
        <f t="shared" si="10"/>
        <v/>
      </c>
      <c r="AA141" s="250"/>
      <c r="AB141" s="251"/>
      <c r="AC141" s="243"/>
      <c r="AD141" s="244"/>
    </row>
    <row r="142" spans="2:30" s="2" customFormat="1" ht="12.75" x14ac:dyDescent="0.2">
      <c r="B142" s="106" t="str">
        <f t="shared" si="12"/>
        <v/>
      </c>
      <c r="C142" s="234"/>
      <c r="D142" s="107" t="e">
        <f t="shared" si="11"/>
        <v>#REF!</v>
      </c>
      <c r="E142" s="236"/>
      <c r="F142" s="243"/>
      <c r="G142" s="243"/>
      <c r="H142" s="243"/>
      <c r="I142" s="243"/>
      <c r="J142" s="243"/>
      <c r="K142" s="244">
        <f t="shared" si="9"/>
        <v>0</v>
      </c>
      <c r="L142" s="245"/>
      <c r="M142" s="243"/>
      <c r="N142" s="244"/>
      <c r="O142" s="243"/>
      <c r="P142" s="243"/>
      <c r="Q142" s="243"/>
      <c r="R142" s="243"/>
      <c r="S142" s="243"/>
      <c r="T142" s="243"/>
      <c r="U142" s="243"/>
      <c r="V142" s="243"/>
      <c r="W142" s="243"/>
      <c r="X142" s="243"/>
      <c r="Y142" s="244"/>
      <c r="Z142" s="109" t="str">
        <f t="shared" si="10"/>
        <v/>
      </c>
      <c r="AA142" s="250"/>
      <c r="AB142" s="251"/>
      <c r="AC142" s="243"/>
      <c r="AD142" s="244"/>
    </row>
    <row r="143" spans="2:30" s="2" customFormat="1" ht="12.75" x14ac:dyDescent="0.2">
      <c r="B143" s="106" t="str">
        <f t="shared" si="12"/>
        <v/>
      </c>
      <c r="C143" s="234"/>
      <c r="D143" s="107" t="e">
        <f t="shared" si="11"/>
        <v>#REF!</v>
      </c>
      <c r="E143" s="236"/>
      <c r="F143" s="243"/>
      <c r="G143" s="243"/>
      <c r="H143" s="243"/>
      <c r="I143" s="243"/>
      <c r="J143" s="243"/>
      <c r="K143" s="244">
        <f t="shared" si="9"/>
        <v>0</v>
      </c>
      <c r="L143" s="245"/>
      <c r="M143" s="243"/>
      <c r="N143" s="244"/>
      <c r="O143" s="243"/>
      <c r="P143" s="243"/>
      <c r="Q143" s="243"/>
      <c r="R143" s="243"/>
      <c r="S143" s="243"/>
      <c r="T143" s="243"/>
      <c r="U143" s="243"/>
      <c r="V143" s="243"/>
      <c r="W143" s="243"/>
      <c r="X143" s="243"/>
      <c r="Y143" s="244"/>
      <c r="Z143" s="109" t="str">
        <f t="shared" si="10"/>
        <v/>
      </c>
      <c r="AA143" s="250"/>
      <c r="AB143" s="251"/>
      <c r="AC143" s="243"/>
      <c r="AD143" s="244"/>
    </row>
    <row r="144" spans="2:30" s="2" customFormat="1" ht="12.75" x14ac:dyDescent="0.2">
      <c r="B144" s="106" t="str">
        <f t="shared" si="12"/>
        <v/>
      </c>
      <c r="C144" s="234"/>
      <c r="D144" s="107" t="e">
        <f t="shared" si="11"/>
        <v>#REF!</v>
      </c>
      <c r="E144" s="236"/>
      <c r="F144" s="243"/>
      <c r="G144" s="243"/>
      <c r="H144" s="243"/>
      <c r="I144" s="243"/>
      <c r="J144" s="243"/>
      <c r="K144" s="244">
        <f t="shared" si="9"/>
        <v>0</v>
      </c>
      <c r="L144" s="245"/>
      <c r="M144" s="243"/>
      <c r="N144" s="244"/>
      <c r="O144" s="243"/>
      <c r="P144" s="243"/>
      <c r="Q144" s="243"/>
      <c r="R144" s="243"/>
      <c r="S144" s="243"/>
      <c r="T144" s="243"/>
      <c r="U144" s="243"/>
      <c r="V144" s="243"/>
      <c r="W144" s="243"/>
      <c r="X144" s="243"/>
      <c r="Y144" s="244"/>
      <c r="Z144" s="109" t="str">
        <f t="shared" si="10"/>
        <v/>
      </c>
      <c r="AA144" s="250"/>
      <c r="AB144" s="251"/>
      <c r="AC144" s="243"/>
      <c r="AD144" s="244"/>
    </row>
    <row r="145" spans="2:30" s="2" customFormat="1" ht="12.75" x14ac:dyDescent="0.2">
      <c r="B145" s="106" t="str">
        <f t="shared" si="12"/>
        <v/>
      </c>
      <c r="C145" s="234"/>
      <c r="D145" s="107" t="e">
        <f t="shared" si="11"/>
        <v>#REF!</v>
      </c>
      <c r="E145" s="236"/>
      <c r="F145" s="243"/>
      <c r="G145" s="243"/>
      <c r="H145" s="243"/>
      <c r="I145" s="243"/>
      <c r="J145" s="243"/>
      <c r="K145" s="244">
        <f t="shared" si="9"/>
        <v>0</v>
      </c>
      <c r="L145" s="245"/>
      <c r="M145" s="243"/>
      <c r="N145" s="244"/>
      <c r="O145" s="243"/>
      <c r="P145" s="243"/>
      <c r="Q145" s="243"/>
      <c r="R145" s="243"/>
      <c r="S145" s="243"/>
      <c r="T145" s="243"/>
      <c r="U145" s="243"/>
      <c r="V145" s="243"/>
      <c r="W145" s="243"/>
      <c r="X145" s="243"/>
      <c r="Y145" s="244"/>
      <c r="Z145" s="109" t="str">
        <f t="shared" si="10"/>
        <v/>
      </c>
      <c r="AA145" s="250"/>
      <c r="AB145" s="251"/>
      <c r="AC145" s="243"/>
      <c r="AD145" s="244"/>
    </row>
    <row r="146" spans="2:30" s="2" customFormat="1" ht="12.75" x14ac:dyDescent="0.2">
      <c r="B146" s="106" t="str">
        <f t="shared" si="12"/>
        <v/>
      </c>
      <c r="C146" s="234"/>
      <c r="D146" s="107" t="e">
        <f t="shared" si="11"/>
        <v>#REF!</v>
      </c>
      <c r="E146" s="236"/>
      <c r="F146" s="243"/>
      <c r="G146" s="243"/>
      <c r="H146" s="243"/>
      <c r="I146" s="243"/>
      <c r="J146" s="243"/>
      <c r="K146" s="244">
        <f t="shared" si="9"/>
        <v>0</v>
      </c>
      <c r="L146" s="245"/>
      <c r="M146" s="243"/>
      <c r="N146" s="244"/>
      <c r="O146" s="243"/>
      <c r="P146" s="243"/>
      <c r="Q146" s="243"/>
      <c r="R146" s="243"/>
      <c r="S146" s="243"/>
      <c r="T146" s="243"/>
      <c r="U146" s="243"/>
      <c r="V146" s="243"/>
      <c r="W146" s="243"/>
      <c r="X146" s="243"/>
      <c r="Y146" s="244"/>
      <c r="Z146" s="109" t="str">
        <f t="shared" si="10"/>
        <v/>
      </c>
      <c r="AA146" s="250"/>
      <c r="AB146" s="251"/>
      <c r="AC146" s="243"/>
      <c r="AD146" s="244"/>
    </row>
    <row r="147" spans="2:30" s="2" customFormat="1" ht="12.75" x14ac:dyDescent="0.2">
      <c r="B147" s="106" t="str">
        <f t="shared" si="12"/>
        <v/>
      </c>
      <c r="C147" s="234"/>
      <c r="D147" s="107" t="e">
        <f t="shared" si="11"/>
        <v>#REF!</v>
      </c>
      <c r="E147" s="236"/>
      <c r="F147" s="243"/>
      <c r="G147" s="243"/>
      <c r="H147" s="243"/>
      <c r="I147" s="243"/>
      <c r="J147" s="243"/>
      <c r="K147" s="244">
        <f t="shared" si="9"/>
        <v>0</v>
      </c>
      <c r="L147" s="245"/>
      <c r="M147" s="243"/>
      <c r="N147" s="244"/>
      <c r="O147" s="243"/>
      <c r="P147" s="243"/>
      <c r="Q147" s="243"/>
      <c r="R147" s="243"/>
      <c r="S147" s="243"/>
      <c r="T147" s="243"/>
      <c r="U147" s="243"/>
      <c r="V147" s="243"/>
      <c r="W147" s="243"/>
      <c r="X147" s="243"/>
      <c r="Y147" s="244"/>
      <c r="Z147" s="109" t="str">
        <f t="shared" si="10"/>
        <v/>
      </c>
      <c r="AA147" s="250"/>
      <c r="AB147" s="251"/>
      <c r="AC147" s="243"/>
      <c r="AD147" s="244"/>
    </row>
    <row r="148" spans="2:30" s="2" customFormat="1" ht="12.75" x14ac:dyDescent="0.2">
      <c r="B148" s="106" t="str">
        <f t="shared" si="12"/>
        <v/>
      </c>
      <c r="C148" s="234"/>
      <c r="D148" s="107" t="e">
        <f t="shared" si="11"/>
        <v>#REF!</v>
      </c>
      <c r="E148" s="236"/>
      <c r="F148" s="243"/>
      <c r="G148" s="243"/>
      <c r="H148" s="243"/>
      <c r="I148" s="243"/>
      <c r="J148" s="243"/>
      <c r="K148" s="244">
        <f t="shared" si="9"/>
        <v>0</v>
      </c>
      <c r="L148" s="245"/>
      <c r="M148" s="243"/>
      <c r="N148" s="244"/>
      <c r="O148" s="243"/>
      <c r="P148" s="243"/>
      <c r="Q148" s="243"/>
      <c r="R148" s="243"/>
      <c r="S148" s="243"/>
      <c r="T148" s="243"/>
      <c r="U148" s="243"/>
      <c r="V148" s="243"/>
      <c r="W148" s="243"/>
      <c r="X148" s="243"/>
      <c r="Y148" s="244"/>
      <c r="Z148" s="109" t="str">
        <f t="shared" si="10"/>
        <v/>
      </c>
      <c r="AA148" s="250"/>
      <c r="AB148" s="251"/>
      <c r="AC148" s="243"/>
      <c r="AD148" s="244"/>
    </row>
    <row r="149" spans="2:30" s="2" customFormat="1" ht="12.75" x14ac:dyDescent="0.2">
      <c r="B149" s="106" t="str">
        <f t="shared" si="12"/>
        <v/>
      </c>
      <c r="C149" s="234"/>
      <c r="D149" s="107" t="e">
        <f t="shared" si="11"/>
        <v>#REF!</v>
      </c>
      <c r="E149" s="236"/>
      <c r="F149" s="243"/>
      <c r="G149" s="243"/>
      <c r="H149" s="243"/>
      <c r="I149" s="243"/>
      <c r="J149" s="243"/>
      <c r="K149" s="244">
        <f t="shared" si="9"/>
        <v>0</v>
      </c>
      <c r="L149" s="245"/>
      <c r="M149" s="243"/>
      <c r="N149" s="244"/>
      <c r="O149" s="243"/>
      <c r="P149" s="243"/>
      <c r="Q149" s="243"/>
      <c r="R149" s="243"/>
      <c r="S149" s="243"/>
      <c r="T149" s="243"/>
      <c r="U149" s="243"/>
      <c r="V149" s="243"/>
      <c r="W149" s="243"/>
      <c r="X149" s="243"/>
      <c r="Y149" s="244"/>
      <c r="Z149" s="109" t="str">
        <f t="shared" si="10"/>
        <v/>
      </c>
      <c r="AA149" s="250"/>
      <c r="AB149" s="251"/>
      <c r="AC149" s="243"/>
      <c r="AD149" s="244"/>
    </row>
    <row r="150" spans="2:30" s="2" customFormat="1" ht="12.75" x14ac:dyDescent="0.2">
      <c r="B150" s="106" t="str">
        <f t="shared" si="12"/>
        <v/>
      </c>
      <c r="C150" s="234"/>
      <c r="D150" s="107" t="e">
        <f t="shared" si="11"/>
        <v>#REF!</v>
      </c>
      <c r="E150" s="236"/>
      <c r="F150" s="243"/>
      <c r="G150" s="243"/>
      <c r="H150" s="243"/>
      <c r="I150" s="243"/>
      <c r="J150" s="243"/>
      <c r="K150" s="244">
        <f t="shared" si="9"/>
        <v>0</v>
      </c>
      <c r="L150" s="245"/>
      <c r="M150" s="243"/>
      <c r="N150" s="244"/>
      <c r="O150" s="243"/>
      <c r="P150" s="243"/>
      <c r="Q150" s="243"/>
      <c r="R150" s="243"/>
      <c r="S150" s="243"/>
      <c r="T150" s="243"/>
      <c r="U150" s="243"/>
      <c r="V150" s="243"/>
      <c r="W150" s="243"/>
      <c r="X150" s="243"/>
      <c r="Y150" s="244"/>
      <c r="Z150" s="109" t="str">
        <f t="shared" si="10"/>
        <v/>
      </c>
      <c r="AA150" s="250"/>
      <c r="AB150" s="251"/>
      <c r="AC150" s="243"/>
      <c r="AD150" s="244"/>
    </row>
    <row r="151" spans="2:30" s="2" customFormat="1" ht="12.75" x14ac:dyDescent="0.2">
      <c r="B151" s="106" t="str">
        <f t="shared" si="12"/>
        <v/>
      </c>
      <c r="C151" s="234"/>
      <c r="D151" s="107" t="e">
        <f t="shared" si="11"/>
        <v>#REF!</v>
      </c>
      <c r="E151" s="236"/>
      <c r="F151" s="243"/>
      <c r="G151" s="243"/>
      <c r="H151" s="243"/>
      <c r="I151" s="243"/>
      <c r="J151" s="243"/>
      <c r="K151" s="244">
        <f t="shared" si="9"/>
        <v>0</v>
      </c>
      <c r="L151" s="245"/>
      <c r="M151" s="243"/>
      <c r="N151" s="244"/>
      <c r="O151" s="243"/>
      <c r="P151" s="243"/>
      <c r="Q151" s="243"/>
      <c r="R151" s="243"/>
      <c r="S151" s="243"/>
      <c r="T151" s="243"/>
      <c r="U151" s="243"/>
      <c r="V151" s="243"/>
      <c r="W151" s="243"/>
      <c r="X151" s="243"/>
      <c r="Y151" s="244"/>
      <c r="Z151" s="109" t="str">
        <f t="shared" si="10"/>
        <v/>
      </c>
      <c r="AA151" s="250"/>
      <c r="AB151" s="251"/>
      <c r="AC151" s="243"/>
      <c r="AD151" s="244"/>
    </row>
    <row r="152" spans="2:30" s="2" customFormat="1" ht="12.75" x14ac:dyDescent="0.2">
      <c r="B152" s="106" t="str">
        <f t="shared" si="12"/>
        <v/>
      </c>
      <c r="C152" s="234"/>
      <c r="D152" s="107" t="e">
        <f t="shared" si="11"/>
        <v>#REF!</v>
      </c>
      <c r="E152" s="236"/>
      <c r="F152" s="243"/>
      <c r="G152" s="243"/>
      <c r="H152" s="243"/>
      <c r="I152" s="243"/>
      <c r="J152" s="243"/>
      <c r="K152" s="244">
        <f t="shared" si="9"/>
        <v>0</v>
      </c>
      <c r="L152" s="245"/>
      <c r="M152" s="243"/>
      <c r="N152" s="244"/>
      <c r="O152" s="243"/>
      <c r="P152" s="243"/>
      <c r="Q152" s="243"/>
      <c r="R152" s="243"/>
      <c r="S152" s="243"/>
      <c r="T152" s="243"/>
      <c r="U152" s="243"/>
      <c r="V152" s="243"/>
      <c r="W152" s="243"/>
      <c r="X152" s="243"/>
      <c r="Y152" s="244"/>
      <c r="Z152" s="109" t="str">
        <f t="shared" si="10"/>
        <v/>
      </c>
      <c r="AA152" s="250"/>
      <c r="AB152" s="251"/>
      <c r="AC152" s="243"/>
      <c r="AD152" s="244"/>
    </row>
    <row r="153" spans="2:30" s="2" customFormat="1" ht="12.75" x14ac:dyDescent="0.2">
      <c r="B153" s="106" t="str">
        <f t="shared" si="12"/>
        <v/>
      </c>
      <c r="C153" s="234"/>
      <c r="D153" s="107" t="e">
        <f t="shared" si="11"/>
        <v>#REF!</v>
      </c>
      <c r="E153" s="236"/>
      <c r="F153" s="243"/>
      <c r="G153" s="243"/>
      <c r="H153" s="243"/>
      <c r="I153" s="243"/>
      <c r="J153" s="243"/>
      <c r="K153" s="244">
        <f t="shared" si="9"/>
        <v>0</v>
      </c>
      <c r="L153" s="245"/>
      <c r="M153" s="243"/>
      <c r="N153" s="244"/>
      <c r="O153" s="243"/>
      <c r="P153" s="243"/>
      <c r="Q153" s="243"/>
      <c r="R153" s="243"/>
      <c r="S153" s="243"/>
      <c r="T153" s="243"/>
      <c r="U153" s="243"/>
      <c r="V153" s="243"/>
      <c r="W153" s="243"/>
      <c r="X153" s="243"/>
      <c r="Y153" s="244"/>
      <c r="Z153" s="109" t="str">
        <f t="shared" si="10"/>
        <v/>
      </c>
      <c r="AA153" s="250"/>
      <c r="AB153" s="251"/>
      <c r="AC153" s="243"/>
      <c r="AD153" s="244"/>
    </row>
    <row r="154" spans="2:30" s="2" customFormat="1" ht="12.75" x14ac:dyDescent="0.2">
      <c r="B154" s="106" t="str">
        <f t="shared" si="12"/>
        <v/>
      </c>
      <c r="C154" s="234"/>
      <c r="D154" s="107" t="e">
        <f t="shared" si="11"/>
        <v>#REF!</v>
      </c>
      <c r="E154" s="236"/>
      <c r="F154" s="243"/>
      <c r="G154" s="243"/>
      <c r="H154" s="243"/>
      <c r="I154" s="243"/>
      <c r="J154" s="243"/>
      <c r="K154" s="244">
        <f t="shared" si="9"/>
        <v>0</v>
      </c>
      <c r="L154" s="245"/>
      <c r="M154" s="243"/>
      <c r="N154" s="244"/>
      <c r="O154" s="243"/>
      <c r="P154" s="243"/>
      <c r="Q154" s="243"/>
      <c r="R154" s="243"/>
      <c r="S154" s="243"/>
      <c r="T154" s="243"/>
      <c r="U154" s="243"/>
      <c r="V154" s="243"/>
      <c r="W154" s="243"/>
      <c r="X154" s="243"/>
      <c r="Y154" s="244"/>
      <c r="Z154" s="109" t="str">
        <f t="shared" si="10"/>
        <v/>
      </c>
      <c r="AA154" s="250"/>
      <c r="AB154" s="251"/>
      <c r="AC154" s="243"/>
      <c r="AD154" s="244"/>
    </row>
    <row r="155" spans="2:30" s="2" customFormat="1" ht="12.75" x14ac:dyDescent="0.2">
      <c r="B155" s="106" t="str">
        <f t="shared" si="12"/>
        <v/>
      </c>
      <c r="C155" s="234"/>
      <c r="D155" s="107" t="e">
        <f t="shared" si="11"/>
        <v>#REF!</v>
      </c>
      <c r="E155" s="236"/>
      <c r="F155" s="243"/>
      <c r="G155" s="243"/>
      <c r="H155" s="243"/>
      <c r="I155" s="243"/>
      <c r="J155" s="243"/>
      <c r="K155" s="244">
        <f t="shared" si="9"/>
        <v>0</v>
      </c>
      <c r="L155" s="245"/>
      <c r="M155" s="243"/>
      <c r="N155" s="244"/>
      <c r="O155" s="243"/>
      <c r="P155" s="243"/>
      <c r="Q155" s="243"/>
      <c r="R155" s="243"/>
      <c r="S155" s="243"/>
      <c r="T155" s="243"/>
      <c r="U155" s="243"/>
      <c r="V155" s="243"/>
      <c r="W155" s="243"/>
      <c r="X155" s="243"/>
      <c r="Y155" s="244"/>
      <c r="Z155" s="109" t="str">
        <f t="shared" si="10"/>
        <v/>
      </c>
      <c r="AA155" s="250"/>
      <c r="AB155" s="251"/>
      <c r="AC155" s="243"/>
      <c r="AD155" s="244"/>
    </row>
    <row r="156" spans="2:30" s="2" customFormat="1" ht="12.75" x14ac:dyDescent="0.2">
      <c r="B156" s="106" t="str">
        <f t="shared" si="12"/>
        <v/>
      </c>
      <c r="C156" s="234"/>
      <c r="D156" s="107" t="e">
        <f t="shared" si="11"/>
        <v>#REF!</v>
      </c>
      <c r="E156" s="236"/>
      <c r="F156" s="243"/>
      <c r="G156" s="243"/>
      <c r="H156" s="243"/>
      <c r="I156" s="243"/>
      <c r="J156" s="243"/>
      <c r="K156" s="244">
        <f t="shared" si="9"/>
        <v>0</v>
      </c>
      <c r="L156" s="245"/>
      <c r="M156" s="243"/>
      <c r="N156" s="244"/>
      <c r="O156" s="243"/>
      <c r="P156" s="243"/>
      <c r="Q156" s="243"/>
      <c r="R156" s="243"/>
      <c r="S156" s="243"/>
      <c r="T156" s="243"/>
      <c r="U156" s="243"/>
      <c r="V156" s="243"/>
      <c r="W156" s="243"/>
      <c r="X156" s="243"/>
      <c r="Y156" s="244"/>
      <c r="Z156" s="109" t="str">
        <f t="shared" si="10"/>
        <v/>
      </c>
      <c r="AA156" s="250"/>
      <c r="AB156" s="251"/>
      <c r="AC156" s="243"/>
      <c r="AD156" s="244"/>
    </row>
    <row r="157" spans="2:30" s="2" customFormat="1" ht="12.75" x14ac:dyDescent="0.2">
      <c r="B157" s="106" t="str">
        <f t="shared" si="12"/>
        <v/>
      </c>
      <c r="C157" s="234"/>
      <c r="D157" s="107" t="e">
        <f t="shared" si="11"/>
        <v>#REF!</v>
      </c>
      <c r="E157" s="236"/>
      <c r="F157" s="243"/>
      <c r="G157" s="243"/>
      <c r="H157" s="243"/>
      <c r="I157" s="243"/>
      <c r="J157" s="243"/>
      <c r="K157" s="244">
        <f t="shared" si="9"/>
        <v>0</v>
      </c>
      <c r="L157" s="245"/>
      <c r="M157" s="243"/>
      <c r="N157" s="244"/>
      <c r="O157" s="243"/>
      <c r="P157" s="243"/>
      <c r="Q157" s="243"/>
      <c r="R157" s="243"/>
      <c r="S157" s="243"/>
      <c r="T157" s="243"/>
      <c r="U157" s="243"/>
      <c r="V157" s="243"/>
      <c r="W157" s="243"/>
      <c r="X157" s="243"/>
      <c r="Y157" s="244"/>
      <c r="Z157" s="109" t="str">
        <f t="shared" si="10"/>
        <v/>
      </c>
      <c r="AA157" s="250"/>
      <c r="AB157" s="251"/>
      <c r="AC157" s="243"/>
      <c r="AD157" s="244"/>
    </row>
    <row r="158" spans="2:30" s="2" customFormat="1" ht="12.75" x14ac:dyDescent="0.2">
      <c r="B158" s="106" t="str">
        <f t="shared" si="12"/>
        <v/>
      </c>
      <c r="C158" s="234"/>
      <c r="D158" s="107" t="e">
        <f t="shared" si="11"/>
        <v>#REF!</v>
      </c>
      <c r="E158" s="236"/>
      <c r="F158" s="243"/>
      <c r="G158" s="243"/>
      <c r="H158" s="243"/>
      <c r="I158" s="243"/>
      <c r="J158" s="243"/>
      <c r="K158" s="244">
        <f t="shared" si="9"/>
        <v>0</v>
      </c>
      <c r="L158" s="245"/>
      <c r="M158" s="243"/>
      <c r="N158" s="244"/>
      <c r="O158" s="243"/>
      <c r="P158" s="243"/>
      <c r="Q158" s="243"/>
      <c r="R158" s="243"/>
      <c r="S158" s="243"/>
      <c r="T158" s="243"/>
      <c r="U158" s="243"/>
      <c r="V158" s="243"/>
      <c r="W158" s="243"/>
      <c r="X158" s="243"/>
      <c r="Y158" s="244"/>
      <c r="Z158" s="109" t="str">
        <f t="shared" si="10"/>
        <v/>
      </c>
      <c r="AA158" s="250"/>
      <c r="AB158" s="251"/>
      <c r="AC158" s="243"/>
      <c r="AD158" s="244"/>
    </row>
    <row r="159" spans="2:30" s="2" customFormat="1" ht="12.75" x14ac:dyDescent="0.2">
      <c r="B159" s="106" t="str">
        <f t="shared" si="12"/>
        <v/>
      </c>
      <c r="C159" s="234"/>
      <c r="D159" s="107" t="e">
        <f t="shared" si="11"/>
        <v>#REF!</v>
      </c>
      <c r="E159" s="236"/>
      <c r="F159" s="243"/>
      <c r="G159" s="243"/>
      <c r="H159" s="243"/>
      <c r="I159" s="243"/>
      <c r="J159" s="243"/>
      <c r="K159" s="244">
        <f t="shared" si="9"/>
        <v>0</v>
      </c>
      <c r="L159" s="245"/>
      <c r="M159" s="243"/>
      <c r="N159" s="244"/>
      <c r="O159" s="243"/>
      <c r="P159" s="243"/>
      <c r="Q159" s="243"/>
      <c r="R159" s="243"/>
      <c r="S159" s="243"/>
      <c r="T159" s="243"/>
      <c r="U159" s="243"/>
      <c r="V159" s="243"/>
      <c r="W159" s="243"/>
      <c r="X159" s="243"/>
      <c r="Y159" s="244"/>
      <c r="Z159" s="109" t="str">
        <f t="shared" si="10"/>
        <v/>
      </c>
      <c r="AA159" s="250"/>
      <c r="AB159" s="251"/>
      <c r="AC159" s="243"/>
      <c r="AD159" s="244"/>
    </row>
    <row r="160" spans="2:30" s="2" customFormat="1" ht="12.75" x14ac:dyDescent="0.2">
      <c r="B160" s="106" t="str">
        <f t="shared" si="12"/>
        <v/>
      </c>
      <c r="C160" s="234"/>
      <c r="D160" s="107" t="e">
        <f t="shared" si="11"/>
        <v>#REF!</v>
      </c>
      <c r="E160" s="236"/>
      <c r="F160" s="243"/>
      <c r="G160" s="243"/>
      <c r="H160" s="243"/>
      <c r="I160" s="243"/>
      <c r="J160" s="243"/>
      <c r="K160" s="244">
        <f t="shared" si="9"/>
        <v>0</v>
      </c>
      <c r="L160" s="245"/>
      <c r="M160" s="243"/>
      <c r="N160" s="244"/>
      <c r="O160" s="243"/>
      <c r="P160" s="243"/>
      <c r="Q160" s="243"/>
      <c r="R160" s="243"/>
      <c r="S160" s="243"/>
      <c r="T160" s="243"/>
      <c r="U160" s="243"/>
      <c r="V160" s="243"/>
      <c r="W160" s="243"/>
      <c r="X160" s="243"/>
      <c r="Y160" s="244"/>
      <c r="Z160" s="109" t="str">
        <f t="shared" si="10"/>
        <v/>
      </c>
      <c r="AA160" s="250"/>
      <c r="AB160" s="251"/>
      <c r="AC160" s="243"/>
      <c r="AD160" s="244"/>
    </row>
    <row r="161" spans="2:30" s="2" customFormat="1" ht="12.75" x14ac:dyDescent="0.2">
      <c r="B161" s="106" t="str">
        <f t="shared" si="12"/>
        <v/>
      </c>
      <c r="C161" s="234"/>
      <c r="D161" s="107" t="e">
        <f t="shared" si="11"/>
        <v>#REF!</v>
      </c>
      <c r="E161" s="236"/>
      <c r="F161" s="243"/>
      <c r="G161" s="243"/>
      <c r="H161" s="243"/>
      <c r="I161" s="243"/>
      <c r="J161" s="243"/>
      <c r="K161" s="244">
        <f t="shared" si="9"/>
        <v>0</v>
      </c>
      <c r="L161" s="245"/>
      <c r="M161" s="243"/>
      <c r="N161" s="244"/>
      <c r="O161" s="243"/>
      <c r="P161" s="243"/>
      <c r="Q161" s="243"/>
      <c r="R161" s="243"/>
      <c r="S161" s="243"/>
      <c r="T161" s="243"/>
      <c r="U161" s="243"/>
      <c r="V161" s="243"/>
      <c r="W161" s="243"/>
      <c r="X161" s="243"/>
      <c r="Y161" s="244"/>
      <c r="Z161" s="109" t="str">
        <f t="shared" si="10"/>
        <v/>
      </c>
      <c r="AA161" s="250"/>
      <c r="AB161" s="251"/>
      <c r="AC161" s="243"/>
      <c r="AD161" s="244"/>
    </row>
    <row r="162" spans="2:30" s="2" customFormat="1" ht="12.75" x14ac:dyDescent="0.2">
      <c r="B162" s="106" t="str">
        <f t="shared" si="12"/>
        <v/>
      </c>
      <c r="C162" s="234"/>
      <c r="D162" s="107" t="e">
        <f t="shared" si="11"/>
        <v>#REF!</v>
      </c>
      <c r="E162" s="236"/>
      <c r="F162" s="243"/>
      <c r="G162" s="243"/>
      <c r="H162" s="243"/>
      <c r="I162" s="243"/>
      <c r="J162" s="243"/>
      <c r="K162" s="244">
        <f t="shared" si="9"/>
        <v>0</v>
      </c>
      <c r="L162" s="245"/>
      <c r="M162" s="243"/>
      <c r="N162" s="244"/>
      <c r="O162" s="243"/>
      <c r="P162" s="243"/>
      <c r="Q162" s="243"/>
      <c r="R162" s="243"/>
      <c r="S162" s="243"/>
      <c r="T162" s="243"/>
      <c r="U162" s="243"/>
      <c r="V162" s="243"/>
      <c r="W162" s="243"/>
      <c r="X162" s="243"/>
      <c r="Y162" s="244"/>
      <c r="Z162" s="109" t="str">
        <f t="shared" si="10"/>
        <v/>
      </c>
      <c r="AA162" s="250"/>
      <c r="AB162" s="251"/>
      <c r="AC162" s="243"/>
      <c r="AD162" s="244"/>
    </row>
    <row r="163" spans="2:30" s="2" customFormat="1" ht="12.75" x14ac:dyDescent="0.2">
      <c r="B163" s="106" t="str">
        <f t="shared" si="12"/>
        <v/>
      </c>
      <c r="C163" s="234"/>
      <c r="D163" s="107" t="e">
        <f t="shared" si="11"/>
        <v>#REF!</v>
      </c>
      <c r="E163" s="236"/>
      <c r="F163" s="243"/>
      <c r="G163" s="243"/>
      <c r="H163" s="243"/>
      <c r="I163" s="243"/>
      <c r="J163" s="243"/>
      <c r="K163" s="244">
        <f t="shared" si="9"/>
        <v>0</v>
      </c>
      <c r="L163" s="245"/>
      <c r="M163" s="243"/>
      <c r="N163" s="244"/>
      <c r="O163" s="243"/>
      <c r="P163" s="243"/>
      <c r="Q163" s="243"/>
      <c r="R163" s="243"/>
      <c r="S163" s="243"/>
      <c r="T163" s="243"/>
      <c r="U163" s="243"/>
      <c r="V163" s="243"/>
      <c r="W163" s="243"/>
      <c r="X163" s="243"/>
      <c r="Y163" s="244"/>
      <c r="Z163" s="109" t="str">
        <f t="shared" si="10"/>
        <v/>
      </c>
      <c r="AA163" s="250"/>
      <c r="AB163" s="251"/>
      <c r="AC163" s="243"/>
      <c r="AD163" s="244"/>
    </row>
    <row r="164" spans="2:30" s="2" customFormat="1" ht="12.75" x14ac:dyDescent="0.2">
      <c r="B164" s="106" t="str">
        <f t="shared" si="12"/>
        <v/>
      </c>
      <c r="C164" s="234"/>
      <c r="D164" s="107" t="e">
        <f t="shared" si="11"/>
        <v>#REF!</v>
      </c>
      <c r="E164" s="236"/>
      <c r="F164" s="243"/>
      <c r="G164" s="243"/>
      <c r="H164" s="243"/>
      <c r="I164" s="243"/>
      <c r="J164" s="243"/>
      <c r="K164" s="244">
        <f t="shared" si="9"/>
        <v>0</v>
      </c>
      <c r="L164" s="245"/>
      <c r="M164" s="243"/>
      <c r="N164" s="244"/>
      <c r="O164" s="243"/>
      <c r="P164" s="243"/>
      <c r="Q164" s="243"/>
      <c r="R164" s="243"/>
      <c r="S164" s="243"/>
      <c r="T164" s="243"/>
      <c r="U164" s="243"/>
      <c r="V164" s="243"/>
      <c r="W164" s="243"/>
      <c r="X164" s="243"/>
      <c r="Y164" s="244"/>
      <c r="Z164" s="109" t="str">
        <f t="shared" si="10"/>
        <v/>
      </c>
      <c r="AA164" s="250"/>
      <c r="AB164" s="251"/>
      <c r="AC164" s="243"/>
      <c r="AD164" s="244"/>
    </row>
    <row r="165" spans="2:30" s="2" customFormat="1" ht="12.75" x14ac:dyDescent="0.2">
      <c r="B165" s="106" t="str">
        <f t="shared" si="12"/>
        <v/>
      </c>
      <c r="C165" s="234"/>
      <c r="D165" s="107" t="e">
        <f t="shared" si="11"/>
        <v>#REF!</v>
      </c>
      <c r="E165" s="236"/>
      <c r="F165" s="243"/>
      <c r="G165" s="243"/>
      <c r="H165" s="243"/>
      <c r="I165" s="243"/>
      <c r="J165" s="243"/>
      <c r="K165" s="244">
        <f t="shared" si="9"/>
        <v>0</v>
      </c>
      <c r="L165" s="245"/>
      <c r="M165" s="243"/>
      <c r="N165" s="244"/>
      <c r="O165" s="243"/>
      <c r="P165" s="243"/>
      <c r="Q165" s="243"/>
      <c r="R165" s="243"/>
      <c r="S165" s="243"/>
      <c r="T165" s="243"/>
      <c r="U165" s="243"/>
      <c r="V165" s="243"/>
      <c r="W165" s="243"/>
      <c r="X165" s="243"/>
      <c r="Y165" s="244"/>
      <c r="Z165" s="109" t="str">
        <f t="shared" si="10"/>
        <v/>
      </c>
      <c r="AA165" s="250"/>
      <c r="AB165" s="251"/>
      <c r="AC165" s="243"/>
      <c r="AD165" s="244"/>
    </row>
    <row r="166" spans="2:30" s="2" customFormat="1" ht="12.75" x14ac:dyDescent="0.2">
      <c r="B166" s="106" t="str">
        <f t="shared" si="12"/>
        <v/>
      </c>
      <c r="C166" s="234"/>
      <c r="D166" s="107" t="e">
        <f t="shared" si="11"/>
        <v>#REF!</v>
      </c>
      <c r="E166" s="236"/>
      <c r="F166" s="243"/>
      <c r="G166" s="243"/>
      <c r="H166" s="243"/>
      <c r="I166" s="243"/>
      <c r="J166" s="243"/>
      <c r="K166" s="244">
        <f t="shared" si="9"/>
        <v>0</v>
      </c>
      <c r="L166" s="245"/>
      <c r="M166" s="243"/>
      <c r="N166" s="244"/>
      <c r="O166" s="243"/>
      <c r="P166" s="243"/>
      <c r="Q166" s="243"/>
      <c r="R166" s="243"/>
      <c r="S166" s="243"/>
      <c r="T166" s="243"/>
      <c r="U166" s="243"/>
      <c r="V166" s="243"/>
      <c r="W166" s="243"/>
      <c r="X166" s="243"/>
      <c r="Y166" s="244"/>
      <c r="Z166" s="109" t="str">
        <f t="shared" si="10"/>
        <v/>
      </c>
      <c r="AA166" s="250"/>
      <c r="AB166" s="251"/>
      <c r="AC166" s="243"/>
      <c r="AD166" s="244"/>
    </row>
    <row r="167" spans="2:30" s="2" customFormat="1" ht="12.75" x14ac:dyDescent="0.2">
      <c r="B167" s="106" t="str">
        <f t="shared" si="12"/>
        <v/>
      </c>
      <c r="C167" s="234"/>
      <c r="D167" s="107" t="e">
        <f t="shared" si="11"/>
        <v>#REF!</v>
      </c>
      <c r="E167" s="236"/>
      <c r="F167" s="243"/>
      <c r="G167" s="243"/>
      <c r="H167" s="243"/>
      <c r="I167" s="243"/>
      <c r="J167" s="243"/>
      <c r="K167" s="244">
        <f t="shared" si="9"/>
        <v>0</v>
      </c>
      <c r="L167" s="245"/>
      <c r="M167" s="243"/>
      <c r="N167" s="244"/>
      <c r="O167" s="243"/>
      <c r="P167" s="243"/>
      <c r="Q167" s="243"/>
      <c r="R167" s="243"/>
      <c r="S167" s="243"/>
      <c r="T167" s="243"/>
      <c r="U167" s="243"/>
      <c r="V167" s="243"/>
      <c r="W167" s="243"/>
      <c r="X167" s="243"/>
      <c r="Y167" s="244"/>
      <c r="Z167" s="109" t="str">
        <f t="shared" si="10"/>
        <v/>
      </c>
      <c r="AA167" s="250"/>
      <c r="AB167" s="251"/>
      <c r="AC167" s="243"/>
      <c r="AD167" s="244"/>
    </row>
    <row r="168" spans="2:30" s="2" customFormat="1" ht="12.75" x14ac:dyDescent="0.2">
      <c r="B168" s="106" t="str">
        <f t="shared" si="12"/>
        <v/>
      </c>
      <c r="C168" s="234"/>
      <c r="D168" s="107" t="e">
        <f t="shared" si="11"/>
        <v>#REF!</v>
      </c>
      <c r="E168" s="236"/>
      <c r="F168" s="243"/>
      <c r="G168" s="243"/>
      <c r="H168" s="243"/>
      <c r="I168" s="243"/>
      <c r="J168" s="243"/>
      <c r="K168" s="244">
        <f t="shared" si="9"/>
        <v>0</v>
      </c>
      <c r="L168" s="245"/>
      <c r="M168" s="243"/>
      <c r="N168" s="244"/>
      <c r="O168" s="243"/>
      <c r="P168" s="243"/>
      <c r="Q168" s="243"/>
      <c r="R168" s="243"/>
      <c r="S168" s="243"/>
      <c r="T168" s="243"/>
      <c r="U168" s="243"/>
      <c r="V168" s="243"/>
      <c r="W168" s="243"/>
      <c r="X168" s="243"/>
      <c r="Y168" s="244"/>
      <c r="Z168" s="109" t="str">
        <f t="shared" si="10"/>
        <v/>
      </c>
      <c r="AA168" s="250"/>
      <c r="AB168" s="251"/>
      <c r="AC168" s="243"/>
      <c r="AD168" s="244"/>
    </row>
    <row r="169" spans="2:30" s="2" customFormat="1" ht="12.75" x14ac:dyDescent="0.2">
      <c r="B169" s="106" t="str">
        <f t="shared" si="12"/>
        <v/>
      </c>
      <c r="C169" s="234"/>
      <c r="D169" s="107" t="e">
        <f t="shared" si="11"/>
        <v>#REF!</v>
      </c>
      <c r="E169" s="236"/>
      <c r="F169" s="243"/>
      <c r="G169" s="243"/>
      <c r="H169" s="243"/>
      <c r="I169" s="243"/>
      <c r="J169" s="243"/>
      <c r="K169" s="244">
        <f t="shared" si="9"/>
        <v>0</v>
      </c>
      <c r="L169" s="245"/>
      <c r="M169" s="243"/>
      <c r="N169" s="244"/>
      <c r="O169" s="243"/>
      <c r="P169" s="243"/>
      <c r="Q169" s="243"/>
      <c r="R169" s="243"/>
      <c r="S169" s="243"/>
      <c r="T169" s="243"/>
      <c r="U169" s="243"/>
      <c r="V169" s="243"/>
      <c r="W169" s="243"/>
      <c r="X169" s="243"/>
      <c r="Y169" s="244"/>
      <c r="Z169" s="109" t="str">
        <f t="shared" si="10"/>
        <v/>
      </c>
      <c r="AA169" s="250"/>
      <c r="AB169" s="251"/>
      <c r="AC169" s="243"/>
      <c r="AD169" s="244"/>
    </row>
    <row r="170" spans="2:30" s="2" customFormat="1" ht="12.75" x14ac:dyDescent="0.2">
      <c r="B170" s="106" t="str">
        <f t="shared" si="12"/>
        <v/>
      </c>
      <c r="C170" s="234"/>
      <c r="D170" s="107" t="e">
        <f t="shared" si="11"/>
        <v>#REF!</v>
      </c>
      <c r="E170" s="236"/>
      <c r="F170" s="243"/>
      <c r="G170" s="243"/>
      <c r="H170" s="243"/>
      <c r="I170" s="243"/>
      <c r="J170" s="243"/>
      <c r="K170" s="244">
        <f t="shared" si="9"/>
        <v>0</v>
      </c>
      <c r="L170" s="245"/>
      <c r="M170" s="243"/>
      <c r="N170" s="244"/>
      <c r="O170" s="243"/>
      <c r="P170" s="243"/>
      <c r="Q170" s="243"/>
      <c r="R170" s="243"/>
      <c r="S170" s="243"/>
      <c r="T170" s="243"/>
      <c r="U170" s="243"/>
      <c r="V170" s="243"/>
      <c r="W170" s="243"/>
      <c r="X170" s="243"/>
      <c r="Y170" s="244"/>
      <c r="Z170" s="109" t="str">
        <f t="shared" si="10"/>
        <v/>
      </c>
      <c r="AA170" s="250"/>
      <c r="AB170" s="251"/>
      <c r="AC170" s="243"/>
      <c r="AD170" s="244"/>
    </row>
    <row r="171" spans="2:30" s="2" customFormat="1" ht="12.75" x14ac:dyDescent="0.2">
      <c r="B171" s="106" t="str">
        <f t="shared" si="12"/>
        <v/>
      </c>
      <c r="C171" s="234"/>
      <c r="D171" s="107" t="e">
        <f t="shared" si="11"/>
        <v>#REF!</v>
      </c>
      <c r="E171" s="236"/>
      <c r="F171" s="243"/>
      <c r="G171" s="243"/>
      <c r="H171" s="243"/>
      <c r="I171" s="243"/>
      <c r="J171" s="243"/>
      <c r="K171" s="244">
        <f t="shared" si="9"/>
        <v>0</v>
      </c>
      <c r="L171" s="245"/>
      <c r="M171" s="243"/>
      <c r="N171" s="244"/>
      <c r="O171" s="243"/>
      <c r="P171" s="243"/>
      <c r="Q171" s="243"/>
      <c r="R171" s="243"/>
      <c r="S171" s="243"/>
      <c r="T171" s="243"/>
      <c r="U171" s="243"/>
      <c r="V171" s="243"/>
      <c r="W171" s="243"/>
      <c r="X171" s="243"/>
      <c r="Y171" s="244"/>
      <c r="Z171" s="109" t="str">
        <f t="shared" si="10"/>
        <v/>
      </c>
      <c r="AA171" s="250"/>
      <c r="AB171" s="251"/>
      <c r="AC171" s="243"/>
      <c r="AD171" s="244"/>
    </row>
    <row r="172" spans="2:30" s="2" customFormat="1" ht="12.75" x14ac:dyDescent="0.2">
      <c r="B172" s="106" t="str">
        <f t="shared" si="12"/>
        <v/>
      </c>
      <c r="C172" s="234"/>
      <c r="D172" s="107" t="e">
        <f t="shared" si="11"/>
        <v>#REF!</v>
      </c>
      <c r="E172" s="236"/>
      <c r="F172" s="243"/>
      <c r="G172" s="243"/>
      <c r="H172" s="243"/>
      <c r="I172" s="243"/>
      <c r="J172" s="243"/>
      <c r="K172" s="244">
        <f t="shared" si="9"/>
        <v>0</v>
      </c>
      <c r="L172" s="245"/>
      <c r="M172" s="243"/>
      <c r="N172" s="244"/>
      <c r="O172" s="243"/>
      <c r="P172" s="243"/>
      <c r="Q172" s="243"/>
      <c r="R172" s="243"/>
      <c r="S172" s="243"/>
      <c r="T172" s="243"/>
      <c r="U172" s="243"/>
      <c r="V172" s="243"/>
      <c r="W172" s="243"/>
      <c r="X172" s="243"/>
      <c r="Y172" s="244"/>
      <c r="Z172" s="109" t="str">
        <f t="shared" si="10"/>
        <v/>
      </c>
      <c r="AA172" s="250"/>
      <c r="AB172" s="251"/>
      <c r="AC172" s="243"/>
      <c r="AD172" s="244"/>
    </row>
    <row r="173" spans="2:30" s="2" customFormat="1" ht="12.75" x14ac:dyDescent="0.2">
      <c r="B173" s="106" t="str">
        <f t="shared" si="12"/>
        <v/>
      </c>
      <c r="C173" s="234"/>
      <c r="D173" s="107" t="e">
        <f t="shared" si="11"/>
        <v>#REF!</v>
      </c>
      <c r="E173" s="236"/>
      <c r="F173" s="243"/>
      <c r="G173" s="243"/>
      <c r="H173" s="243"/>
      <c r="I173" s="243"/>
      <c r="J173" s="243"/>
      <c r="K173" s="244">
        <f t="shared" si="9"/>
        <v>0</v>
      </c>
      <c r="L173" s="245"/>
      <c r="M173" s="243"/>
      <c r="N173" s="244"/>
      <c r="O173" s="243"/>
      <c r="P173" s="243"/>
      <c r="Q173" s="243"/>
      <c r="R173" s="243"/>
      <c r="S173" s="243"/>
      <c r="T173" s="243"/>
      <c r="U173" s="243"/>
      <c r="V173" s="243"/>
      <c r="W173" s="243"/>
      <c r="X173" s="243"/>
      <c r="Y173" s="244"/>
      <c r="Z173" s="109" t="str">
        <f t="shared" si="10"/>
        <v/>
      </c>
      <c r="AA173" s="250"/>
      <c r="AB173" s="251"/>
      <c r="AC173" s="243"/>
      <c r="AD173" s="244"/>
    </row>
    <row r="174" spans="2:30" s="2" customFormat="1" ht="12.75" x14ac:dyDescent="0.2">
      <c r="B174" s="106" t="str">
        <f t="shared" si="12"/>
        <v/>
      </c>
      <c r="C174" s="234"/>
      <c r="D174" s="107" t="e">
        <f t="shared" si="11"/>
        <v>#REF!</v>
      </c>
      <c r="E174" s="236"/>
      <c r="F174" s="243"/>
      <c r="G174" s="243"/>
      <c r="H174" s="243"/>
      <c r="I174" s="243"/>
      <c r="J174" s="243"/>
      <c r="K174" s="244">
        <f t="shared" si="9"/>
        <v>0</v>
      </c>
      <c r="L174" s="245"/>
      <c r="M174" s="243"/>
      <c r="N174" s="244"/>
      <c r="O174" s="243"/>
      <c r="P174" s="243"/>
      <c r="Q174" s="243"/>
      <c r="R174" s="243"/>
      <c r="S174" s="243"/>
      <c r="T174" s="243"/>
      <c r="U174" s="243"/>
      <c r="V174" s="243"/>
      <c r="W174" s="243"/>
      <c r="X174" s="243"/>
      <c r="Y174" s="244"/>
      <c r="Z174" s="109" t="str">
        <f t="shared" si="10"/>
        <v/>
      </c>
      <c r="AA174" s="250"/>
      <c r="AB174" s="251"/>
      <c r="AC174" s="243"/>
      <c r="AD174" s="244"/>
    </row>
    <row r="175" spans="2:30" s="2" customFormat="1" ht="12.75" x14ac:dyDescent="0.2">
      <c r="B175" s="106" t="str">
        <f t="shared" si="12"/>
        <v/>
      </c>
      <c r="C175" s="234"/>
      <c r="D175" s="107" t="e">
        <f t="shared" si="11"/>
        <v>#REF!</v>
      </c>
      <c r="E175" s="236"/>
      <c r="F175" s="243"/>
      <c r="G175" s="243"/>
      <c r="H175" s="243"/>
      <c r="I175" s="243"/>
      <c r="J175" s="243"/>
      <c r="K175" s="244">
        <f t="shared" si="9"/>
        <v>0</v>
      </c>
      <c r="L175" s="245"/>
      <c r="M175" s="243"/>
      <c r="N175" s="244"/>
      <c r="O175" s="243"/>
      <c r="P175" s="243"/>
      <c r="Q175" s="243"/>
      <c r="R175" s="243"/>
      <c r="S175" s="243"/>
      <c r="T175" s="243"/>
      <c r="U175" s="243"/>
      <c r="V175" s="243"/>
      <c r="W175" s="243"/>
      <c r="X175" s="243"/>
      <c r="Y175" s="244"/>
      <c r="Z175" s="109" t="str">
        <f t="shared" si="10"/>
        <v/>
      </c>
      <c r="AA175" s="250"/>
      <c r="AB175" s="251"/>
      <c r="AC175" s="243"/>
      <c r="AD175" s="244"/>
    </row>
    <row r="176" spans="2:30" s="2" customFormat="1" ht="12.75" x14ac:dyDescent="0.2">
      <c r="B176" s="106" t="str">
        <f t="shared" si="12"/>
        <v/>
      </c>
      <c r="C176" s="234"/>
      <c r="D176" s="107" t="e">
        <f t="shared" si="11"/>
        <v>#REF!</v>
      </c>
      <c r="E176" s="236"/>
      <c r="F176" s="243"/>
      <c r="G176" s="243"/>
      <c r="H176" s="243"/>
      <c r="I176" s="243"/>
      <c r="J176" s="243"/>
      <c r="K176" s="244">
        <f t="shared" si="9"/>
        <v>0</v>
      </c>
      <c r="L176" s="245"/>
      <c r="M176" s="243"/>
      <c r="N176" s="244"/>
      <c r="O176" s="243"/>
      <c r="P176" s="243"/>
      <c r="Q176" s="243"/>
      <c r="R176" s="243"/>
      <c r="S176" s="243"/>
      <c r="T176" s="243"/>
      <c r="U176" s="243"/>
      <c r="V176" s="243"/>
      <c r="W176" s="243"/>
      <c r="X176" s="243"/>
      <c r="Y176" s="244"/>
      <c r="Z176" s="109" t="str">
        <f t="shared" si="10"/>
        <v/>
      </c>
      <c r="AA176" s="250"/>
      <c r="AB176" s="251"/>
      <c r="AC176" s="243"/>
      <c r="AD176" s="244"/>
    </row>
    <row r="177" spans="2:30" s="2" customFormat="1" ht="12.75" x14ac:dyDescent="0.2">
      <c r="B177" s="106" t="str">
        <f t="shared" si="12"/>
        <v/>
      </c>
      <c r="C177" s="234"/>
      <c r="D177" s="107" t="e">
        <f t="shared" si="11"/>
        <v>#REF!</v>
      </c>
      <c r="E177" s="236"/>
      <c r="F177" s="243"/>
      <c r="G177" s="243"/>
      <c r="H177" s="243"/>
      <c r="I177" s="243"/>
      <c r="J177" s="243"/>
      <c r="K177" s="244">
        <f t="shared" si="9"/>
        <v>0</v>
      </c>
      <c r="L177" s="245"/>
      <c r="M177" s="243"/>
      <c r="N177" s="244"/>
      <c r="O177" s="243"/>
      <c r="P177" s="243"/>
      <c r="Q177" s="243"/>
      <c r="R177" s="243"/>
      <c r="S177" s="243"/>
      <c r="T177" s="243"/>
      <c r="U177" s="243"/>
      <c r="V177" s="243"/>
      <c r="W177" s="243"/>
      <c r="X177" s="243"/>
      <c r="Y177" s="244"/>
      <c r="Z177" s="109" t="str">
        <f t="shared" si="10"/>
        <v/>
      </c>
      <c r="AA177" s="250"/>
      <c r="AB177" s="251"/>
      <c r="AC177" s="243"/>
      <c r="AD177" s="244"/>
    </row>
    <row r="178" spans="2:30" s="2" customFormat="1" ht="12.75" x14ac:dyDescent="0.2">
      <c r="B178" s="106" t="str">
        <f t="shared" si="12"/>
        <v/>
      </c>
      <c r="C178" s="234"/>
      <c r="D178" s="107" t="e">
        <f t="shared" si="11"/>
        <v>#REF!</v>
      </c>
      <c r="E178" s="236"/>
      <c r="F178" s="243"/>
      <c r="G178" s="243"/>
      <c r="H178" s="243"/>
      <c r="I178" s="243"/>
      <c r="J178" s="243"/>
      <c r="K178" s="244">
        <f t="shared" si="9"/>
        <v>0</v>
      </c>
      <c r="L178" s="245"/>
      <c r="M178" s="243"/>
      <c r="N178" s="244"/>
      <c r="O178" s="243"/>
      <c r="P178" s="243"/>
      <c r="Q178" s="243"/>
      <c r="R178" s="243"/>
      <c r="S178" s="243"/>
      <c r="T178" s="243"/>
      <c r="U178" s="243"/>
      <c r="V178" s="243"/>
      <c r="W178" s="243"/>
      <c r="X178" s="243"/>
      <c r="Y178" s="244"/>
      <c r="Z178" s="109" t="str">
        <f t="shared" si="10"/>
        <v/>
      </c>
      <c r="AA178" s="250"/>
      <c r="AB178" s="251"/>
      <c r="AC178" s="243"/>
      <c r="AD178" s="244"/>
    </row>
    <row r="179" spans="2:30" s="2" customFormat="1" ht="12.75" x14ac:dyDescent="0.2">
      <c r="B179" s="106" t="str">
        <f t="shared" si="12"/>
        <v/>
      </c>
      <c r="C179" s="234"/>
      <c r="D179" s="107" t="e">
        <f t="shared" si="11"/>
        <v>#REF!</v>
      </c>
      <c r="E179" s="236"/>
      <c r="F179" s="243"/>
      <c r="G179" s="243"/>
      <c r="H179" s="243"/>
      <c r="I179" s="243"/>
      <c r="J179" s="243"/>
      <c r="K179" s="244">
        <f t="shared" si="9"/>
        <v>0</v>
      </c>
      <c r="L179" s="245"/>
      <c r="M179" s="243"/>
      <c r="N179" s="244"/>
      <c r="O179" s="243"/>
      <c r="P179" s="243"/>
      <c r="Q179" s="243"/>
      <c r="R179" s="243"/>
      <c r="S179" s="243"/>
      <c r="T179" s="243"/>
      <c r="U179" s="243"/>
      <c r="V179" s="243"/>
      <c r="W179" s="243"/>
      <c r="X179" s="243"/>
      <c r="Y179" s="244"/>
      <c r="Z179" s="109" t="str">
        <f t="shared" si="10"/>
        <v/>
      </c>
      <c r="AA179" s="250"/>
      <c r="AB179" s="251"/>
      <c r="AC179" s="243"/>
      <c r="AD179" s="244"/>
    </row>
    <row r="180" spans="2:30" s="2" customFormat="1" ht="12.75" x14ac:dyDescent="0.2">
      <c r="B180" s="106" t="str">
        <f t="shared" si="12"/>
        <v/>
      </c>
      <c r="C180" s="234"/>
      <c r="D180" s="107" t="e">
        <f t="shared" si="11"/>
        <v>#REF!</v>
      </c>
      <c r="E180" s="236"/>
      <c r="F180" s="243"/>
      <c r="G180" s="243"/>
      <c r="H180" s="243"/>
      <c r="I180" s="243"/>
      <c r="J180" s="243"/>
      <c r="K180" s="244">
        <f t="shared" si="9"/>
        <v>0</v>
      </c>
      <c r="L180" s="245"/>
      <c r="M180" s="243"/>
      <c r="N180" s="244"/>
      <c r="O180" s="243"/>
      <c r="P180" s="243"/>
      <c r="Q180" s="243"/>
      <c r="R180" s="243"/>
      <c r="S180" s="243"/>
      <c r="T180" s="243"/>
      <c r="U180" s="243"/>
      <c r="V180" s="243"/>
      <c r="W180" s="243"/>
      <c r="X180" s="243"/>
      <c r="Y180" s="244"/>
      <c r="Z180" s="109" t="str">
        <f t="shared" si="10"/>
        <v/>
      </c>
      <c r="AA180" s="250"/>
      <c r="AB180" s="251"/>
      <c r="AC180" s="243"/>
      <c r="AD180" s="244"/>
    </row>
    <row r="181" spans="2:30" s="2" customFormat="1" ht="12.75" x14ac:dyDescent="0.2">
      <c r="B181" s="106" t="str">
        <f t="shared" si="12"/>
        <v/>
      </c>
      <c r="C181" s="234"/>
      <c r="D181" s="107" t="e">
        <f t="shared" si="11"/>
        <v>#REF!</v>
      </c>
      <c r="E181" s="236"/>
      <c r="F181" s="243"/>
      <c r="G181" s="243"/>
      <c r="H181" s="243"/>
      <c r="I181" s="243"/>
      <c r="J181" s="243"/>
      <c r="K181" s="244">
        <f t="shared" si="9"/>
        <v>0</v>
      </c>
      <c r="L181" s="245"/>
      <c r="M181" s="243"/>
      <c r="N181" s="244"/>
      <c r="O181" s="243"/>
      <c r="P181" s="243"/>
      <c r="Q181" s="243"/>
      <c r="R181" s="243"/>
      <c r="S181" s="243"/>
      <c r="T181" s="243"/>
      <c r="U181" s="243"/>
      <c r="V181" s="243"/>
      <c r="W181" s="243"/>
      <c r="X181" s="243"/>
      <c r="Y181" s="244"/>
      <c r="Z181" s="109" t="str">
        <f t="shared" si="10"/>
        <v/>
      </c>
      <c r="AA181" s="250"/>
      <c r="AB181" s="251"/>
      <c r="AC181" s="243"/>
      <c r="AD181" s="244"/>
    </row>
    <row r="182" spans="2:30" s="2" customFormat="1" ht="12.75" x14ac:dyDescent="0.2">
      <c r="B182" s="106" t="str">
        <f t="shared" si="12"/>
        <v/>
      </c>
      <c r="C182" s="234"/>
      <c r="D182" s="107" t="e">
        <f t="shared" si="11"/>
        <v>#REF!</v>
      </c>
      <c r="E182" s="236"/>
      <c r="F182" s="243"/>
      <c r="G182" s="243"/>
      <c r="H182" s="243"/>
      <c r="I182" s="243"/>
      <c r="J182" s="243"/>
      <c r="K182" s="244">
        <f t="shared" si="9"/>
        <v>0</v>
      </c>
      <c r="L182" s="245"/>
      <c r="M182" s="243"/>
      <c r="N182" s="244"/>
      <c r="O182" s="243"/>
      <c r="P182" s="243"/>
      <c r="Q182" s="243"/>
      <c r="R182" s="243"/>
      <c r="S182" s="243"/>
      <c r="T182" s="243"/>
      <c r="U182" s="243"/>
      <c r="V182" s="243"/>
      <c r="W182" s="243"/>
      <c r="X182" s="243"/>
      <c r="Y182" s="244"/>
      <c r="Z182" s="109" t="str">
        <f t="shared" si="10"/>
        <v/>
      </c>
      <c r="AA182" s="250"/>
      <c r="AB182" s="251"/>
      <c r="AC182" s="243"/>
      <c r="AD182" s="244"/>
    </row>
    <row r="183" spans="2:30" s="2" customFormat="1" ht="12.75" x14ac:dyDescent="0.2">
      <c r="B183" s="106" t="str">
        <f t="shared" si="12"/>
        <v/>
      </c>
      <c r="C183" s="234"/>
      <c r="D183" s="107" t="e">
        <f t="shared" si="11"/>
        <v>#REF!</v>
      </c>
      <c r="E183" s="236"/>
      <c r="F183" s="243"/>
      <c r="G183" s="243"/>
      <c r="H183" s="243"/>
      <c r="I183" s="243"/>
      <c r="J183" s="243"/>
      <c r="K183" s="244">
        <f t="shared" si="9"/>
        <v>0</v>
      </c>
      <c r="L183" s="245"/>
      <c r="M183" s="243"/>
      <c r="N183" s="244"/>
      <c r="O183" s="243"/>
      <c r="P183" s="243"/>
      <c r="Q183" s="243"/>
      <c r="R183" s="243"/>
      <c r="S183" s="243"/>
      <c r="T183" s="243"/>
      <c r="U183" s="243"/>
      <c r="V183" s="243"/>
      <c r="W183" s="243"/>
      <c r="X183" s="243"/>
      <c r="Y183" s="244"/>
      <c r="Z183" s="109" t="str">
        <f t="shared" si="10"/>
        <v/>
      </c>
      <c r="AA183" s="250"/>
      <c r="AB183" s="251"/>
      <c r="AC183" s="243"/>
      <c r="AD183" s="244"/>
    </row>
    <row r="184" spans="2:30" s="2" customFormat="1" ht="12.75" x14ac:dyDescent="0.2">
      <c r="B184" s="106" t="str">
        <f t="shared" si="12"/>
        <v/>
      </c>
      <c r="C184" s="234"/>
      <c r="D184" s="107" t="e">
        <f t="shared" si="11"/>
        <v>#REF!</v>
      </c>
      <c r="E184" s="236"/>
      <c r="F184" s="243"/>
      <c r="G184" s="243"/>
      <c r="H184" s="243"/>
      <c r="I184" s="243"/>
      <c r="J184" s="243"/>
      <c r="K184" s="244">
        <f t="shared" si="9"/>
        <v>0</v>
      </c>
      <c r="L184" s="245"/>
      <c r="M184" s="243"/>
      <c r="N184" s="244"/>
      <c r="O184" s="243"/>
      <c r="P184" s="243"/>
      <c r="Q184" s="243"/>
      <c r="R184" s="243"/>
      <c r="S184" s="243"/>
      <c r="T184" s="243"/>
      <c r="U184" s="243"/>
      <c r="V184" s="243"/>
      <c r="W184" s="243"/>
      <c r="X184" s="243"/>
      <c r="Y184" s="244"/>
      <c r="Z184" s="109" t="str">
        <f t="shared" si="10"/>
        <v/>
      </c>
      <c r="AA184" s="250"/>
      <c r="AB184" s="251"/>
      <c r="AC184" s="243"/>
      <c r="AD184" s="244"/>
    </row>
    <row r="185" spans="2:30" s="2" customFormat="1" ht="12.75" x14ac:dyDescent="0.2">
      <c r="B185" s="106" t="str">
        <f t="shared" si="12"/>
        <v/>
      </c>
      <c r="C185" s="234"/>
      <c r="D185" s="107" t="e">
        <f t="shared" si="11"/>
        <v>#REF!</v>
      </c>
      <c r="E185" s="236"/>
      <c r="F185" s="243"/>
      <c r="G185" s="243"/>
      <c r="H185" s="243"/>
      <c r="I185" s="243"/>
      <c r="J185" s="243"/>
      <c r="K185" s="244">
        <f t="shared" si="9"/>
        <v>0</v>
      </c>
      <c r="L185" s="245"/>
      <c r="M185" s="243"/>
      <c r="N185" s="244"/>
      <c r="O185" s="243"/>
      <c r="P185" s="243"/>
      <c r="Q185" s="243"/>
      <c r="R185" s="243"/>
      <c r="S185" s="243"/>
      <c r="T185" s="243"/>
      <c r="U185" s="243"/>
      <c r="V185" s="243"/>
      <c r="W185" s="243"/>
      <c r="X185" s="243"/>
      <c r="Y185" s="244"/>
      <c r="Z185" s="109" t="str">
        <f t="shared" si="10"/>
        <v/>
      </c>
      <c r="AA185" s="250"/>
      <c r="AB185" s="251"/>
      <c r="AC185" s="243"/>
      <c r="AD185" s="244"/>
    </row>
    <row r="186" spans="2:30" s="2" customFormat="1" ht="12.75" x14ac:dyDescent="0.2">
      <c r="B186" s="106" t="str">
        <f t="shared" si="12"/>
        <v/>
      </c>
      <c r="C186" s="234"/>
      <c r="D186" s="107" t="e">
        <f t="shared" si="11"/>
        <v>#REF!</v>
      </c>
      <c r="E186" s="236"/>
      <c r="F186" s="243"/>
      <c r="G186" s="243"/>
      <c r="H186" s="243"/>
      <c r="I186" s="243"/>
      <c r="J186" s="243"/>
      <c r="K186" s="244">
        <f t="shared" si="9"/>
        <v>0</v>
      </c>
      <c r="L186" s="245"/>
      <c r="M186" s="243"/>
      <c r="N186" s="244"/>
      <c r="O186" s="243"/>
      <c r="P186" s="243"/>
      <c r="Q186" s="243"/>
      <c r="R186" s="243"/>
      <c r="S186" s="243"/>
      <c r="T186" s="243"/>
      <c r="U186" s="243"/>
      <c r="V186" s="243"/>
      <c r="W186" s="243"/>
      <c r="X186" s="243"/>
      <c r="Y186" s="244"/>
      <c r="Z186" s="109" t="str">
        <f t="shared" si="10"/>
        <v/>
      </c>
      <c r="AA186" s="250"/>
      <c r="AB186" s="251"/>
      <c r="AC186" s="243"/>
      <c r="AD186" s="244"/>
    </row>
    <row r="187" spans="2:30" s="2" customFormat="1" ht="12.75" x14ac:dyDescent="0.2">
      <c r="B187" s="106" t="str">
        <f t="shared" si="12"/>
        <v/>
      </c>
      <c r="C187" s="234"/>
      <c r="D187" s="107" t="e">
        <f t="shared" si="11"/>
        <v>#REF!</v>
      </c>
      <c r="E187" s="236"/>
      <c r="F187" s="243"/>
      <c r="G187" s="243"/>
      <c r="H187" s="243"/>
      <c r="I187" s="243"/>
      <c r="J187" s="243"/>
      <c r="K187" s="244">
        <f t="shared" si="9"/>
        <v>0</v>
      </c>
      <c r="L187" s="245"/>
      <c r="M187" s="243"/>
      <c r="N187" s="244"/>
      <c r="O187" s="243"/>
      <c r="P187" s="243"/>
      <c r="Q187" s="243"/>
      <c r="R187" s="243"/>
      <c r="S187" s="243"/>
      <c r="T187" s="243"/>
      <c r="U187" s="243"/>
      <c r="V187" s="243"/>
      <c r="W187" s="243"/>
      <c r="X187" s="243"/>
      <c r="Y187" s="244"/>
      <c r="Z187" s="109" t="str">
        <f t="shared" si="10"/>
        <v/>
      </c>
      <c r="AA187" s="250"/>
      <c r="AB187" s="251"/>
      <c r="AC187" s="243"/>
      <c r="AD187" s="244"/>
    </row>
    <row r="188" spans="2:30" s="2" customFormat="1" ht="12.75" x14ac:dyDescent="0.2">
      <c r="B188" s="106" t="str">
        <f t="shared" si="12"/>
        <v/>
      </c>
      <c r="C188" s="234"/>
      <c r="D188" s="107" t="e">
        <f t="shared" si="11"/>
        <v>#REF!</v>
      </c>
      <c r="E188" s="236"/>
      <c r="F188" s="243"/>
      <c r="G188" s="243"/>
      <c r="H188" s="243"/>
      <c r="I188" s="243"/>
      <c r="J188" s="243"/>
      <c r="K188" s="244">
        <f t="shared" si="9"/>
        <v>0</v>
      </c>
      <c r="L188" s="245"/>
      <c r="M188" s="243"/>
      <c r="N188" s="244"/>
      <c r="O188" s="243"/>
      <c r="P188" s="243"/>
      <c r="Q188" s="243"/>
      <c r="R188" s="243"/>
      <c r="S188" s="243"/>
      <c r="T188" s="243"/>
      <c r="U188" s="243"/>
      <c r="V188" s="243"/>
      <c r="W188" s="243"/>
      <c r="X188" s="243"/>
      <c r="Y188" s="244"/>
      <c r="Z188" s="109" t="str">
        <f t="shared" si="10"/>
        <v/>
      </c>
      <c r="AA188" s="250"/>
      <c r="AB188" s="251"/>
      <c r="AC188" s="243"/>
      <c r="AD188" s="244"/>
    </row>
    <row r="189" spans="2:30" s="2" customFormat="1" ht="12.75" x14ac:dyDescent="0.2">
      <c r="B189" s="106" t="str">
        <f t="shared" si="12"/>
        <v/>
      </c>
      <c r="C189" s="234"/>
      <c r="D189" s="107" t="e">
        <f t="shared" si="11"/>
        <v>#REF!</v>
      </c>
      <c r="E189" s="236"/>
      <c r="F189" s="243"/>
      <c r="G189" s="243"/>
      <c r="H189" s="243"/>
      <c r="I189" s="243"/>
      <c r="J189" s="243"/>
      <c r="K189" s="244">
        <f t="shared" si="9"/>
        <v>0</v>
      </c>
      <c r="L189" s="245"/>
      <c r="M189" s="243"/>
      <c r="N189" s="244"/>
      <c r="O189" s="243"/>
      <c r="P189" s="243"/>
      <c r="Q189" s="243"/>
      <c r="R189" s="243"/>
      <c r="S189" s="243"/>
      <c r="T189" s="243"/>
      <c r="U189" s="243"/>
      <c r="V189" s="243"/>
      <c r="W189" s="243"/>
      <c r="X189" s="243"/>
      <c r="Y189" s="244"/>
      <c r="Z189" s="109" t="str">
        <f t="shared" si="10"/>
        <v/>
      </c>
      <c r="AA189" s="250"/>
      <c r="AB189" s="251"/>
      <c r="AC189" s="243"/>
      <c r="AD189" s="244"/>
    </row>
    <row r="190" spans="2:30" s="2" customFormat="1" ht="12.75" x14ac:dyDescent="0.2">
      <c r="B190" s="106" t="str">
        <f t="shared" si="12"/>
        <v/>
      </c>
      <c r="C190" s="234"/>
      <c r="D190" s="107" t="e">
        <f t="shared" si="11"/>
        <v>#REF!</v>
      </c>
      <c r="E190" s="236"/>
      <c r="F190" s="243"/>
      <c r="G190" s="243"/>
      <c r="H190" s="243"/>
      <c r="I190" s="243"/>
      <c r="J190" s="243"/>
      <c r="K190" s="244">
        <f t="shared" si="9"/>
        <v>0</v>
      </c>
      <c r="L190" s="245"/>
      <c r="M190" s="243"/>
      <c r="N190" s="244"/>
      <c r="O190" s="243"/>
      <c r="P190" s="243"/>
      <c r="Q190" s="243"/>
      <c r="R190" s="243"/>
      <c r="S190" s="243"/>
      <c r="T190" s="243"/>
      <c r="U190" s="243"/>
      <c r="V190" s="243"/>
      <c r="W190" s="243"/>
      <c r="X190" s="243"/>
      <c r="Y190" s="244"/>
      <c r="Z190" s="109" t="str">
        <f t="shared" si="10"/>
        <v/>
      </c>
      <c r="AA190" s="250"/>
      <c r="AB190" s="251"/>
      <c r="AC190" s="243"/>
      <c r="AD190" s="244"/>
    </row>
    <row r="191" spans="2:30" s="2" customFormat="1" ht="12.75" x14ac:dyDescent="0.2">
      <c r="B191" s="106" t="str">
        <f t="shared" si="12"/>
        <v/>
      </c>
      <c r="C191" s="234"/>
      <c r="D191" s="107" t="e">
        <f t="shared" si="11"/>
        <v>#REF!</v>
      </c>
      <c r="E191" s="236"/>
      <c r="F191" s="243"/>
      <c r="G191" s="243"/>
      <c r="H191" s="243"/>
      <c r="I191" s="243"/>
      <c r="J191" s="243"/>
      <c r="K191" s="244">
        <f t="shared" si="9"/>
        <v>0</v>
      </c>
      <c r="L191" s="245"/>
      <c r="M191" s="243"/>
      <c r="N191" s="244"/>
      <c r="O191" s="243"/>
      <c r="P191" s="243"/>
      <c r="Q191" s="243"/>
      <c r="R191" s="243"/>
      <c r="S191" s="243"/>
      <c r="T191" s="243"/>
      <c r="U191" s="243"/>
      <c r="V191" s="243"/>
      <c r="W191" s="243"/>
      <c r="X191" s="243"/>
      <c r="Y191" s="244"/>
      <c r="Z191" s="109" t="str">
        <f t="shared" si="10"/>
        <v/>
      </c>
      <c r="AA191" s="250"/>
      <c r="AB191" s="251"/>
      <c r="AC191" s="243"/>
      <c r="AD191" s="244"/>
    </row>
    <row r="192" spans="2:30" s="2" customFormat="1" ht="12.75" x14ac:dyDescent="0.2">
      <c r="B192" s="106" t="str">
        <f t="shared" si="12"/>
        <v/>
      </c>
      <c r="C192" s="234"/>
      <c r="D192" s="107" t="e">
        <f t="shared" si="11"/>
        <v>#REF!</v>
      </c>
      <c r="E192" s="236"/>
      <c r="F192" s="243"/>
      <c r="G192" s="243"/>
      <c r="H192" s="243"/>
      <c r="I192" s="243"/>
      <c r="J192" s="243"/>
      <c r="K192" s="244">
        <f t="shared" si="9"/>
        <v>0</v>
      </c>
      <c r="L192" s="245"/>
      <c r="M192" s="243"/>
      <c r="N192" s="244"/>
      <c r="O192" s="243"/>
      <c r="P192" s="243"/>
      <c r="Q192" s="243"/>
      <c r="R192" s="243"/>
      <c r="S192" s="243"/>
      <c r="T192" s="243"/>
      <c r="U192" s="243"/>
      <c r="V192" s="243"/>
      <c r="W192" s="243"/>
      <c r="X192" s="243"/>
      <c r="Y192" s="244"/>
      <c r="Z192" s="109" t="str">
        <f t="shared" si="10"/>
        <v/>
      </c>
      <c r="AA192" s="250"/>
      <c r="AB192" s="251"/>
      <c r="AC192" s="243"/>
      <c r="AD192" s="244"/>
    </row>
    <row r="193" spans="2:30" s="2" customFormat="1" ht="12.75" x14ac:dyDescent="0.2">
      <c r="B193" s="106" t="str">
        <f t="shared" si="12"/>
        <v/>
      </c>
      <c r="C193" s="234"/>
      <c r="D193" s="107" t="e">
        <f t="shared" si="11"/>
        <v>#REF!</v>
      </c>
      <c r="E193" s="236"/>
      <c r="F193" s="243"/>
      <c r="G193" s="243"/>
      <c r="H193" s="243"/>
      <c r="I193" s="243"/>
      <c r="J193" s="243"/>
      <c r="K193" s="244">
        <f t="shared" si="9"/>
        <v>0</v>
      </c>
      <c r="L193" s="245"/>
      <c r="M193" s="243"/>
      <c r="N193" s="244"/>
      <c r="O193" s="243"/>
      <c r="P193" s="243"/>
      <c r="Q193" s="243"/>
      <c r="R193" s="243"/>
      <c r="S193" s="243"/>
      <c r="T193" s="243"/>
      <c r="U193" s="243"/>
      <c r="V193" s="243"/>
      <c r="W193" s="243"/>
      <c r="X193" s="243"/>
      <c r="Y193" s="244"/>
      <c r="Z193" s="109" t="str">
        <f t="shared" si="10"/>
        <v/>
      </c>
      <c r="AA193" s="250"/>
      <c r="AB193" s="251"/>
      <c r="AC193" s="243"/>
      <c r="AD193" s="244"/>
    </row>
    <row r="194" spans="2:30" s="2" customFormat="1" ht="12.75" x14ac:dyDescent="0.2">
      <c r="B194" s="106" t="str">
        <f t="shared" si="12"/>
        <v/>
      </c>
      <c r="C194" s="234"/>
      <c r="D194" s="107" t="e">
        <f t="shared" si="11"/>
        <v>#REF!</v>
      </c>
      <c r="E194" s="236"/>
      <c r="F194" s="243"/>
      <c r="G194" s="243"/>
      <c r="H194" s="243"/>
      <c r="I194" s="243"/>
      <c r="J194" s="243"/>
      <c r="K194" s="244">
        <f t="shared" si="9"/>
        <v>0</v>
      </c>
      <c r="L194" s="245"/>
      <c r="M194" s="243"/>
      <c r="N194" s="244"/>
      <c r="O194" s="243"/>
      <c r="P194" s="243"/>
      <c r="Q194" s="243"/>
      <c r="R194" s="243"/>
      <c r="S194" s="243"/>
      <c r="T194" s="243"/>
      <c r="U194" s="243"/>
      <c r="V194" s="243"/>
      <c r="W194" s="243"/>
      <c r="X194" s="243"/>
      <c r="Y194" s="244"/>
      <c r="Z194" s="109" t="str">
        <f t="shared" si="10"/>
        <v/>
      </c>
      <c r="AA194" s="250"/>
      <c r="AB194" s="251"/>
      <c r="AC194" s="243"/>
      <c r="AD194" s="244"/>
    </row>
    <row r="195" spans="2:30" s="2" customFormat="1" ht="12.75" x14ac:dyDescent="0.2">
      <c r="B195" s="106" t="str">
        <f t="shared" si="12"/>
        <v/>
      </c>
      <c r="C195" s="234"/>
      <c r="D195" s="107" t="e">
        <f t="shared" si="11"/>
        <v>#REF!</v>
      </c>
      <c r="E195" s="236"/>
      <c r="F195" s="243"/>
      <c r="G195" s="243"/>
      <c r="H195" s="243"/>
      <c r="I195" s="243"/>
      <c r="J195" s="243"/>
      <c r="K195" s="244">
        <f t="shared" si="9"/>
        <v>0</v>
      </c>
      <c r="L195" s="245"/>
      <c r="M195" s="243"/>
      <c r="N195" s="244"/>
      <c r="O195" s="243"/>
      <c r="P195" s="243"/>
      <c r="Q195" s="243"/>
      <c r="R195" s="243"/>
      <c r="S195" s="243"/>
      <c r="T195" s="243"/>
      <c r="U195" s="243"/>
      <c r="V195" s="243"/>
      <c r="W195" s="243"/>
      <c r="X195" s="243"/>
      <c r="Y195" s="244"/>
      <c r="Z195" s="109" t="str">
        <f t="shared" si="10"/>
        <v/>
      </c>
      <c r="AA195" s="250"/>
      <c r="AB195" s="251"/>
      <c r="AC195" s="243"/>
      <c r="AD195" s="244"/>
    </row>
    <row r="196" spans="2:30" s="2" customFormat="1" ht="12.75" x14ac:dyDescent="0.2">
      <c r="B196" s="106" t="str">
        <f t="shared" si="12"/>
        <v/>
      </c>
      <c r="C196" s="234"/>
      <c r="D196" s="107" t="e">
        <f t="shared" si="11"/>
        <v>#REF!</v>
      </c>
      <c r="E196" s="236"/>
      <c r="F196" s="243"/>
      <c r="G196" s="243"/>
      <c r="H196" s="243"/>
      <c r="I196" s="243"/>
      <c r="J196" s="243"/>
      <c r="K196" s="244">
        <f t="shared" si="9"/>
        <v>0</v>
      </c>
      <c r="L196" s="245"/>
      <c r="M196" s="243"/>
      <c r="N196" s="244"/>
      <c r="O196" s="243"/>
      <c r="P196" s="243"/>
      <c r="Q196" s="243"/>
      <c r="R196" s="243"/>
      <c r="S196" s="243"/>
      <c r="T196" s="243"/>
      <c r="U196" s="243"/>
      <c r="V196" s="243"/>
      <c r="W196" s="243"/>
      <c r="X196" s="243"/>
      <c r="Y196" s="244"/>
      <c r="Z196" s="109" t="str">
        <f t="shared" si="10"/>
        <v/>
      </c>
      <c r="AA196" s="250"/>
      <c r="AB196" s="251"/>
      <c r="AC196" s="243"/>
      <c r="AD196" s="244"/>
    </row>
    <row r="197" spans="2:30" s="2" customFormat="1" ht="12.75" x14ac:dyDescent="0.2">
      <c r="B197" s="106" t="str">
        <f t="shared" si="12"/>
        <v/>
      </c>
      <c r="C197" s="234"/>
      <c r="D197" s="107" t="e">
        <f t="shared" si="11"/>
        <v>#REF!</v>
      </c>
      <c r="E197" s="236"/>
      <c r="F197" s="243"/>
      <c r="G197" s="243"/>
      <c r="H197" s="243"/>
      <c r="I197" s="243"/>
      <c r="J197" s="243"/>
      <c r="K197" s="244">
        <f t="shared" si="9"/>
        <v>0</v>
      </c>
      <c r="L197" s="245"/>
      <c r="M197" s="243"/>
      <c r="N197" s="244"/>
      <c r="O197" s="243"/>
      <c r="P197" s="243"/>
      <c r="Q197" s="243"/>
      <c r="R197" s="243"/>
      <c r="S197" s="243"/>
      <c r="T197" s="243"/>
      <c r="U197" s="243"/>
      <c r="V197" s="243"/>
      <c r="W197" s="243"/>
      <c r="X197" s="243"/>
      <c r="Y197" s="244"/>
      <c r="Z197" s="109" t="str">
        <f t="shared" si="10"/>
        <v/>
      </c>
      <c r="AA197" s="250"/>
      <c r="AB197" s="251"/>
      <c r="AC197" s="243"/>
      <c r="AD197" s="244"/>
    </row>
    <row r="198" spans="2:30" s="2" customFormat="1" ht="12.75" x14ac:dyDescent="0.2">
      <c r="B198" s="106" t="str">
        <f t="shared" si="12"/>
        <v/>
      </c>
      <c r="C198" s="234"/>
      <c r="D198" s="107" t="e">
        <f t="shared" si="11"/>
        <v>#REF!</v>
      </c>
      <c r="E198" s="236"/>
      <c r="F198" s="243"/>
      <c r="G198" s="243"/>
      <c r="H198" s="243"/>
      <c r="I198" s="243"/>
      <c r="J198" s="243"/>
      <c r="K198" s="244">
        <f t="shared" si="9"/>
        <v>0</v>
      </c>
      <c r="L198" s="245"/>
      <c r="M198" s="243"/>
      <c r="N198" s="244"/>
      <c r="O198" s="243"/>
      <c r="P198" s="243"/>
      <c r="Q198" s="243"/>
      <c r="R198" s="243"/>
      <c r="S198" s="243"/>
      <c r="T198" s="243"/>
      <c r="U198" s="243"/>
      <c r="V198" s="243"/>
      <c r="W198" s="243"/>
      <c r="X198" s="243"/>
      <c r="Y198" s="244"/>
      <c r="Z198" s="109" t="str">
        <f t="shared" si="10"/>
        <v/>
      </c>
      <c r="AA198" s="250"/>
      <c r="AB198" s="251"/>
      <c r="AC198" s="243"/>
      <c r="AD198" s="244"/>
    </row>
    <row r="199" spans="2:30" s="2" customFormat="1" ht="12.75" x14ac:dyDescent="0.2">
      <c r="B199" s="106" t="str">
        <f t="shared" si="12"/>
        <v/>
      </c>
      <c r="C199" s="234"/>
      <c r="D199" s="107" t="e">
        <f t="shared" si="11"/>
        <v>#REF!</v>
      </c>
      <c r="E199" s="236"/>
      <c r="F199" s="243"/>
      <c r="G199" s="243"/>
      <c r="H199" s="243"/>
      <c r="I199" s="243"/>
      <c r="J199" s="243"/>
      <c r="K199" s="244">
        <f t="shared" si="9"/>
        <v>0</v>
      </c>
      <c r="L199" s="245"/>
      <c r="M199" s="243"/>
      <c r="N199" s="244"/>
      <c r="O199" s="243"/>
      <c r="P199" s="243"/>
      <c r="Q199" s="243"/>
      <c r="R199" s="243"/>
      <c r="S199" s="243"/>
      <c r="T199" s="243"/>
      <c r="U199" s="243"/>
      <c r="V199" s="243"/>
      <c r="W199" s="243"/>
      <c r="X199" s="243"/>
      <c r="Y199" s="244"/>
      <c r="Z199" s="109" t="str">
        <f t="shared" si="10"/>
        <v/>
      </c>
      <c r="AA199" s="250"/>
      <c r="AB199" s="251"/>
      <c r="AC199" s="243"/>
      <c r="AD199" s="244"/>
    </row>
    <row r="200" spans="2:30" s="2" customFormat="1" ht="12.75" x14ac:dyDescent="0.2">
      <c r="B200" s="106" t="str">
        <f t="shared" si="12"/>
        <v/>
      </c>
      <c r="C200" s="234"/>
      <c r="D200" s="107" t="e">
        <f t="shared" si="11"/>
        <v>#REF!</v>
      </c>
      <c r="E200" s="236"/>
      <c r="F200" s="243"/>
      <c r="G200" s="243"/>
      <c r="H200" s="243"/>
      <c r="I200" s="243"/>
      <c r="J200" s="243"/>
      <c r="K200" s="244">
        <f t="shared" ref="K200:K263" si="13">I200+J200</f>
        <v>0</v>
      </c>
      <c r="L200" s="245"/>
      <c r="M200" s="243"/>
      <c r="N200" s="244"/>
      <c r="O200" s="243"/>
      <c r="P200" s="243"/>
      <c r="Q200" s="243"/>
      <c r="R200" s="243"/>
      <c r="S200" s="243"/>
      <c r="T200" s="243"/>
      <c r="U200" s="243"/>
      <c r="V200" s="243"/>
      <c r="W200" s="243"/>
      <c r="X200" s="243"/>
      <c r="Y200" s="244"/>
      <c r="Z200" s="109" t="str">
        <f t="shared" ref="Z200:Z263" si="14">IF(NOT(ISBLANK(L200)),1,IF(NOT(ISBLANK(N200)),2,IF(NOT(ISBLANK(M200)),3,"")))</f>
        <v/>
      </c>
      <c r="AA200" s="250"/>
      <c r="AB200" s="251"/>
      <c r="AC200" s="243"/>
      <c r="AD200" s="244"/>
    </row>
    <row r="201" spans="2:30" s="2" customFormat="1" ht="12.75" x14ac:dyDescent="0.2">
      <c r="B201" s="106" t="str">
        <f t="shared" si="12"/>
        <v/>
      </c>
      <c r="C201" s="234"/>
      <c r="D201" s="107" t="e">
        <f t="shared" ref="D201:D264" si="15">IF(ISBLANK(C201),D200,C201)</f>
        <v>#REF!</v>
      </c>
      <c r="E201" s="236"/>
      <c r="F201" s="243"/>
      <c r="G201" s="243"/>
      <c r="H201" s="243"/>
      <c r="I201" s="243"/>
      <c r="J201" s="243"/>
      <c r="K201" s="244">
        <f t="shared" si="13"/>
        <v>0</v>
      </c>
      <c r="L201" s="245"/>
      <c r="M201" s="243"/>
      <c r="N201" s="244"/>
      <c r="O201" s="243"/>
      <c r="P201" s="243"/>
      <c r="Q201" s="243"/>
      <c r="R201" s="243"/>
      <c r="S201" s="243"/>
      <c r="T201" s="243"/>
      <c r="U201" s="243"/>
      <c r="V201" s="243"/>
      <c r="W201" s="243"/>
      <c r="X201" s="243"/>
      <c r="Y201" s="244"/>
      <c r="Z201" s="109" t="str">
        <f t="shared" si="14"/>
        <v/>
      </c>
      <c r="AA201" s="250"/>
      <c r="AB201" s="251"/>
      <c r="AC201" s="243"/>
      <c r="AD201" s="244"/>
    </row>
    <row r="202" spans="2:30" s="2" customFormat="1" ht="12.75" x14ac:dyDescent="0.2">
      <c r="B202" s="106" t="str">
        <f t="shared" ref="B202:B265" si="16">IF(ISBLANK(F202),"",B201+1)</f>
        <v/>
      </c>
      <c r="C202" s="234"/>
      <c r="D202" s="107" t="e">
        <f t="shared" si="15"/>
        <v>#REF!</v>
      </c>
      <c r="E202" s="236"/>
      <c r="F202" s="243"/>
      <c r="G202" s="243"/>
      <c r="H202" s="243"/>
      <c r="I202" s="243"/>
      <c r="J202" s="243"/>
      <c r="K202" s="244">
        <f t="shared" si="13"/>
        <v>0</v>
      </c>
      <c r="L202" s="245"/>
      <c r="M202" s="243"/>
      <c r="N202" s="244"/>
      <c r="O202" s="243"/>
      <c r="P202" s="243"/>
      <c r="Q202" s="243"/>
      <c r="R202" s="243"/>
      <c r="S202" s="243"/>
      <c r="T202" s="243"/>
      <c r="U202" s="243"/>
      <c r="V202" s="243"/>
      <c r="W202" s="243"/>
      <c r="X202" s="243"/>
      <c r="Y202" s="244"/>
      <c r="Z202" s="109" t="str">
        <f t="shared" si="14"/>
        <v/>
      </c>
      <c r="AA202" s="250"/>
      <c r="AB202" s="251"/>
      <c r="AC202" s="243"/>
      <c r="AD202" s="244"/>
    </row>
    <row r="203" spans="2:30" s="2" customFormat="1" ht="12.75" x14ac:dyDescent="0.2">
      <c r="B203" s="106" t="str">
        <f t="shared" si="16"/>
        <v/>
      </c>
      <c r="C203" s="234"/>
      <c r="D203" s="107" t="e">
        <f t="shared" si="15"/>
        <v>#REF!</v>
      </c>
      <c r="E203" s="236"/>
      <c r="F203" s="243"/>
      <c r="G203" s="243"/>
      <c r="H203" s="243"/>
      <c r="I203" s="243"/>
      <c r="J203" s="243"/>
      <c r="K203" s="244">
        <f t="shared" si="13"/>
        <v>0</v>
      </c>
      <c r="L203" s="245"/>
      <c r="M203" s="243"/>
      <c r="N203" s="244"/>
      <c r="O203" s="243"/>
      <c r="P203" s="243"/>
      <c r="Q203" s="243"/>
      <c r="R203" s="243"/>
      <c r="S203" s="243"/>
      <c r="T203" s="243"/>
      <c r="U203" s="243"/>
      <c r="V203" s="243"/>
      <c r="W203" s="243"/>
      <c r="X203" s="243"/>
      <c r="Y203" s="244"/>
      <c r="Z203" s="109" t="str">
        <f t="shared" si="14"/>
        <v/>
      </c>
      <c r="AA203" s="250"/>
      <c r="AB203" s="251"/>
      <c r="AC203" s="243"/>
      <c r="AD203" s="244"/>
    </row>
    <row r="204" spans="2:30" s="2" customFormat="1" ht="12.75" x14ac:dyDescent="0.2">
      <c r="B204" s="106" t="str">
        <f t="shared" si="16"/>
        <v/>
      </c>
      <c r="C204" s="234"/>
      <c r="D204" s="107" t="e">
        <f t="shared" si="15"/>
        <v>#REF!</v>
      </c>
      <c r="E204" s="236"/>
      <c r="F204" s="243"/>
      <c r="G204" s="243"/>
      <c r="H204" s="243"/>
      <c r="I204" s="243"/>
      <c r="J204" s="243"/>
      <c r="K204" s="244">
        <f t="shared" si="13"/>
        <v>0</v>
      </c>
      <c r="L204" s="245"/>
      <c r="M204" s="243"/>
      <c r="N204" s="244"/>
      <c r="O204" s="243"/>
      <c r="P204" s="243"/>
      <c r="Q204" s="243"/>
      <c r="R204" s="243"/>
      <c r="S204" s="243"/>
      <c r="T204" s="243"/>
      <c r="U204" s="243"/>
      <c r="V204" s="243"/>
      <c r="W204" s="243"/>
      <c r="X204" s="243"/>
      <c r="Y204" s="244"/>
      <c r="Z204" s="109" t="str">
        <f t="shared" si="14"/>
        <v/>
      </c>
      <c r="AA204" s="250"/>
      <c r="AB204" s="251"/>
      <c r="AC204" s="243"/>
      <c r="AD204" s="244"/>
    </row>
    <row r="205" spans="2:30" s="2" customFormat="1" ht="12.75" x14ac:dyDescent="0.2">
      <c r="B205" s="106" t="str">
        <f t="shared" si="16"/>
        <v/>
      </c>
      <c r="C205" s="234"/>
      <c r="D205" s="107" t="e">
        <f t="shared" si="15"/>
        <v>#REF!</v>
      </c>
      <c r="E205" s="236"/>
      <c r="F205" s="243"/>
      <c r="G205" s="243"/>
      <c r="H205" s="243"/>
      <c r="I205" s="243"/>
      <c r="J205" s="243"/>
      <c r="K205" s="244">
        <f t="shared" si="13"/>
        <v>0</v>
      </c>
      <c r="L205" s="245"/>
      <c r="M205" s="243"/>
      <c r="N205" s="244"/>
      <c r="O205" s="243"/>
      <c r="P205" s="243"/>
      <c r="Q205" s="243"/>
      <c r="R205" s="243"/>
      <c r="S205" s="243"/>
      <c r="T205" s="243"/>
      <c r="U205" s="243"/>
      <c r="V205" s="243"/>
      <c r="W205" s="243"/>
      <c r="X205" s="243"/>
      <c r="Y205" s="244"/>
      <c r="Z205" s="109" t="str">
        <f t="shared" si="14"/>
        <v/>
      </c>
      <c r="AA205" s="250"/>
      <c r="AB205" s="251"/>
      <c r="AC205" s="243"/>
      <c r="AD205" s="244"/>
    </row>
    <row r="206" spans="2:30" s="2" customFormat="1" ht="12.75" x14ac:dyDescent="0.2">
      <c r="B206" s="106" t="str">
        <f t="shared" si="16"/>
        <v/>
      </c>
      <c r="C206" s="234"/>
      <c r="D206" s="107" t="e">
        <f t="shared" si="15"/>
        <v>#REF!</v>
      </c>
      <c r="E206" s="236"/>
      <c r="F206" s="243"/>
      <c r="G206" s="243"/>
      <c r="H206" s="243"/>
      <c r="I206" s="243"/>
      <c r="J206" s="243"/>
      <c r="K206" s="244">
        <f t="shared" si="13"/>
        <v>0</v>
      </c>
      <c r="L206" s="245"/>
      <c r="M206" s="243"/>
      <c r="N206" s="244"/>
      <c r="O206" s="243"/>
      <c r="P206" s="243"/>
      <c r="Q206" s="243"/>
      <c r="R206" s="243"/>
      <c r="S206" s="243"/>
      <c r="T206" s="243"/>
      <c r="U206" s="243"/>
      <c r="V206" s="243"/>
      <c r="W206" s="243"/>
      <c r="X206" s="243"/>
      <c r="Y206" s="244"/>
      <c r="Z206" s="109" t="str">
        <f t="shared" si="14"/>
        <v/>
      </c>
      <c r="AA206" s="250"/>
      <c r="AB206" s="251"/>
      <c r="AC206" s="243"/>
      <c r="AD206" s="244"/>
    </row>
    <row r="207" spans="2:30" s="2" customFormat="1" ht="12.75" x14ac:dyDescent="0.2">
      <c r="B207" s="106" t="str">
        <f t="shared" si="16"/>
        <v/>
      </c>
      <c r="C207" s="234"/>
      <c r="D207" s="107" t="e">
        <f t="shared" si="15"/>
        <v>#REF!</v>
      </c>
      <c r="E207" s="236"/>
      <c r="F207" s="243"/>
      <c r="G207" s="243"/>
      <c r="H207" s="243"/>
      <c r="I207" s="243"/>
      <c r="J207" s="243"/>
      <c r="K207" s="244">
        <f t="shared" si="13"/>
        <v>0</v>
      </c>
      <c r="L207" s="245"/>
      <c r="M207" s="243"/>
      <c r="N207" s="244"/>
      <c r="O207" s="243"/>
      <c r="P207" s="243"/>
      <c r="Q207" s="243"/>
      <c r="R207" s="243"/>
      <c r="S207" s="243"/>
      <c r="T207" s="243"/>
      <c r="U207" s="243"/>
      <c r="V207" s="243"/>
      <c r="W207" s="243"/>
      <c r="X207" s="243"/>
      <c r="Y207" s="244"/>
      <c r="Z207" s="109" t="str">
        <f t="shared" si="14"/>
        <v/>
      </c>
      <c r="AA207" s="250"/>
      <c r="AB207" s="251"/>
      <c r="AC207" s="243"/>
      <c r="AD207" s="244"/>
    </row>
    <row r="208" spans="2:30" s="2" customFormat="1" ht="12.75" x14ac:dyDescent="0.2">
      <c r="B208" s="106" t="str">
        <f>IF(ISBLANK(F208),"",B207+1)</f>
        <v/>
      </c>
      <c r="C208" s="234"/>
      <c r="D208" s="107" t="e">
        <f t="shared" si="15"/>
        <v>#REF!</v>
      </c>
      <c r="E208" s="236"/>
      <c r="F208" s="236"/>
      <c r="G208" s="243"/>
      <c r="H208" s="243"/>
      <c r="I208" s="243"/>
      <c r="J208" s="243"/>
      <c r="K208" s="244">
        <f t="shared" si="13"/>
        <v>0</v>
      </c>
      <c r="L208" s="245"/>
      <c r="M208" s="243"/>
      <c r="N208" s="244"/>
      <c r="O208" s="243"/>
      <c r="P208" s="243"/>
      <c r="Q208" s="243"/>
      <c r="R208" s="243"/>
      <c r="S208" s="243"/>
      <c r="T208" s="243"/>
      <c r="U208" s="243"/>
      <c r="V208" s="243"/>
      <c r="W208" s="243"/>
      <c r="X208" s="243"/>
      <c r="Y208" s="244"/>
      <c r="Z208" s="109" t="str">
        <f t="shared" si="14"/>
        <v/>
      </c>
      <c r="AA208" s="250"/>
      <c r="AB208" s="251"/>
      <c r="AC208" s="243"/>
      <c r="AD208" s="244"/>
    </row>
    <row r="209" spans="2:30" s="2" customFormat="1" ht="12.75" x14ac:dyDescent="0.2">
      <c r="B209" s="106" t="str">
        <f t="shared" si="16"/>
        <v/>
      </c>
      <c r="C209" s="234"/>
      <c r="D209" s="107" t="e">
        <f t="shared" si="15"/>
        <v>#REF!</v>
      </c>
      <c r="E209" s="236"/>
      <c r="F209" s="236"/>
      <c r="G209" s="243"/>
      <c r="H209" s="243"/>
      <c r="I209" s="243"/>
      <c r="J209" s="243"/>
      <c r="K209" s="244">
        <f t="shared" si="13"/>
        <v>0</v>
      </c>
      <c r="L209" s="245"/>
      <c r="M209" s="243"/>
      <c r="N209" s="244"/>
      <c r="O209" s="243"/>
      <c r="P209" s="243"/>
      <c r="Q209" s="243"/>
      <c r="R209" s="243"/>
      <c r="S209" s="243"/>
      <c r="T209" s="243"/>
      <c r="U209" s="243"/>
      <c r="V209" s="243"/>
      <c r="W209" s="243"/>
      <c r="X209" s="243"/>
      <c r="Y209" s="244"/>
      <c r="Z209" s="109" t="str">
        <f t="shared" si="14"/>
        <v/>
      </c>
      <c r="AA209" s="250"/>
      <c r="AB209" s="251"/>
      <c r="AC209" s="243"/>
      <c r="AD209" s="244"/>
    </row>
    <row r="210" spans="2:30" s="2" customFormat="1" ht="12.75" x14ac:dyDescent="0.2">
      <c r="B210" s="106" t="str">
        <f t="shared" si="16"/>
        <v/>
      </c>
      <c r="C210" s="234"/>
      <c r="D210" s="107" t="e">
        <f t="shared" si="15"/>
        <v>#REF!</v>
      </c>
      <c r="E210" s="236"/>
      <c r="F210" s="236"/>
      <c r="G210" s="243"/>
      <c r="H210" s="243"/>
      <c r="I210" s="243"/>
      <c r="J210" s="243"/>
      <c r="K210" s="244">
        <f t="shared" si="13"/>
        <v>0</v>
      </c>
      <c r="L210" s="245"/>
      <c r="M210" s="243"/>
      <c r="N210" s="244"/>
      <c r="O210" s="243"/>
      <c r="P210" s="243"/>
      <c r="Q210" s="243"/>
      <c r="R210" s="243"/>
      <c r="S210" s="243"/>
      <c r="T210" s="243"/>
      <c r="U210" s="243"/>
      <c r="V210" s="243"/>
      <c r="W210" s="243"/>
      <c r="X210" s="243"/>
      <c r="Y210" s="244"/>
      <c r="Z210" s="109" t="str">
        <f t="shared" si="14"/>
        <v/>
      </c>
      <c r="AA210" s="250"/>
      <c r="AB210" s="251"/>
      <c r="AC210" s="243"/>
      <c r="AD210" s="244"/>
    </row>
    <row r="211" spans="2:30" s="2" customFormat="1" ht="12.75" x14ac:dyDescent="0.2">
      <c r="B211" s="106" t="str">
        <f t="shared" si="16"/>
        <v/>
      </c>
      <c r="C211" s="234"/>
      <c r="D211" s="107" t="e">
        <f t="shared" si="15"/>
        <v>#REF!</v>
      </c>
      <c r="E211" s="236"/>
      <c r="F211" s="236"/>
      <c r="G211" s="243"/>
      <c r="H211" s="243"/>
      <c r="I211" s="243"/>
      <c r="J211" s="243"/>
      <c r="K211" s="244">
        <f t="shared" si="13"/>
        <v>0</v>
      </c>
      <c r="L211" s="245"/>
      <c r="M211" s="243"/>
      <c r="N211" s="244"/>
      <c r="O211" s="243"/>
      <c r="P211" s="243"/>
      <c r="Q211" s="243"/>
      <c r="R211" s="243"/>
      <c r="S211" s="243"/>
      <c r="T211" s="243"/>
      <c r="U211" s="243"/>
      <c r="V211" s="243"/>
      <c r="W211" s="243"/>
      <c r="X211" s="243"/>
      <c r="Y211" s="244"/>
      <c r="Z211" s="109" t="str">
        <f t="shared" si="14"/>
        <v/>
      </c>
      <c r="AA211" s="250"/>
      <c r="AB211" s="251"/>
      <c r="AC211" s="243"/>
      <c r="AD211" s="244"/>
    </row>
    <row r="212" spans="2:30" s="2" customFormat="1" ht="12.75" x14ac:dyDescent="0.2">
      <c r="B212" s="106" t="str">
        <f t="shared" si="16"/>
        <v/>
      </c>
      <c r="C212" s="234"/>
      <c r="D212" s="107" t="e">
        <f t="shared" si="15"/>
        <v>#REF!</v>
      </c>
      <c r="E212" s="236"/>
      <c r="F212" s="236"/>
      <c r="G212" s="243"/>
      <c r="H212" s="243"/>
      <c r="I212" s="243"/>
      <c r="J212" s="243"/>
      <c r="K212" s="244">
        <f t="shared" si="13"/>
        <v>0</v>
      </c>
      <c r="L212" s="245"/>
      <c r="M212" s="243"/>
      <c r="N212" s="244"/>
      <c r="O212" s="243"/>
      <c r="P212" s="243"/>
      <c r="Q212" s="243"/>
      <c r="R212" s="243"/>
      <c r="S212" s="243"/>
      <c r="T212" s="243"/>
      <c r="U212" s="243"/>
      <c r="V212" s="243"/>
      <c r="W212" s="243"/>
      <c r="X212" s="243"/>
      <c r="Y212" s="244"/>
      <c r="Z212" s="109" t="str">
        <f t="shared" si="14"/>
        <v/>
      </c>
      <c r="AA212" s="250"/>
      <c r="AB212" s="251"/>
      <c r="AC212" s="243"/>
      <c r="AD212" s="244"/>
    </row>
    <row r="213" spans="2:30" s="2" customFormat="1" ht="12.75" x14ac:dyDescent="0.2">
      <c r="B213" s="106" t="str">
        <f t="shared" si="16"/>
        <v/>
      </c>
      <c r="C213" s="234"/>
      <c r="D213" s="107" t="e">
        <f t="shared" si="15"/>
        <v>#REF!</v>
      </c>
      <c r="E213" s="236"/>
      <c r="F213" s="236"/>
      <c r="G213" s="243"/>
      <c r="H213" s="243"/>
      <c r="I213" s="243"/>
      <c r="J213" s="243"/>
      <c r="K213" s="244">
        <f t="shared" si="13"/>
        <v>0</v>
      </c>
      <c r="L213" s="245"/>
      <c r="M213" s="243"/>
      <c r="N213" s="244"/>
      <c r="O213" s="243"/>
      <c r="P213" s="243"/>
      <c r="Q213" s="243"/>
      <c r="R213" s="243"/>
      <c r="S213" s="243"/>
      <c r="T213" s="243"/>
      <c r="U213" s="243"/>
      <c r="V213" s="243"/>
      <c r="W213" s="243"/>
      <c r="X213" s="243"/>
      <c r="Y213" s="244"/>
      <c r="Z213" s="109" t="str">
        <f t="shared" si="14"/>
        <v/>
      </c>
      <c r="AA213" s="250"/>
      <c r="AB213" s="251"/>
      <c r="AC213" s="243"/>
      <c r="AD213" s="244"/>
    </row>
    <row r="214" spans="2:30" s="2" customFormat="1" ht="12.75" x14ac:dyDescent="0.2">
      <c r="B214" s="106" t="str">
        <f t="shared" si="16"/>
        <v/>
      </c>
      <c r="C214" s="234"/>
      <c r="D214" s="107" t="e">
        <f t="shared" si="15"/>
        <v>#REF!</v>
      </c>
      <c r="E214" s="236"/>
      <c r="F214" s="236"/>
      <c r="G214" s="243"/>
      <c r="H214" s="243"/>
      <c r="I214" s="243"/>
      <c r="J214" s="243"/>
      <c r="K214" s="244">
        <f t="shared" si="13"/>
        <v>0</v>
      </c>
      <c r="L214" s="245"/>
      <c r="M214" s="243"/>
      <c r="N214" s="244"/>
      <c r="O214" s="243"/>
      <c r="P214" s="243"/>
      <c r="Q214" s="243"/>
      <c r="R214" s="243"/>
      <c r="S214" s="243"/>
      <c r="T214" s="243"/>
      <c r="U214" s="243"/>
      <c r="V214" s="243"/>
      <c r="W214" s="243"/>
      <c r="X214" s="243"/>
      <c r="Y214" s="244"/>
      <c r="Z214" s="109" t="str">
        <f t="shared" si="14"/>
        <v/>
      </c>
      <c r="AA214" s="250"/>
      <c r="AB214" s="251"/>
      <c r="AC214" s="243"/>
      <c r="AD214" s="244"/>
    </row>
    <row r="215" spans="2:30" s="2" customFormat="1" ht="12.75" x14ac:dyDescent="0.2">
      <c r="B215" s="106" t="str">
        <f t="shared" si="16"/>
        <v/>
      </c>
      <c r="C215" s="234"/>
      <c r="D215" s="107" t="e">
        <f t="shared" si="15"/>
        <v>#REF!</v>
      </c>
      <c r="E215" s="236"/>
      <c r="F215" s="236"/>
      <c r="G215" s="243"/>
      <c r="H215" s="243"/>
      <c r="I215" s="243"/>
      <c r="J215" s="243"/>
      <c r="K215" s="244">
        <f t="shared" si="13"/>
        <v>0</v>
      </c>
      <c r="L215" s="245"/>
      <c r="M215" s="243"/>
      <c r="N215" s="244"/>
      <c r="O215" s="243"/>
      <c r="P215" s="243"/>
      <c r="Q215" s="243"/>
      <c r="R215" s="243"/>
      <c r="S215" s="243"/>
      <c r="T215" s="243"/>
      <c r="U215" s="243"/>
      <c r="V215" s="243"/>
      <c r="W215" s="243"/>
      <c r="X215" s="243"/>
      <c r="Y215" s="244"/>
      <c r="Z215" s="109" t="str">
        <f t="shared" si="14"/>
        <v/>
      </c>
      <c r="AA215" s="250"/>
      <c r="AB215" s="251"/>
      <c r="AC215" s="243"/>
      <c r="AD215" s="244"/>
    </row>
    <row r="216" spans="2:30" s="2" customFormat="1" ht="12.75" x14ac:dyDescent="0.2">
      <c r="B216" s="106" t="str">
        <f t="shared" si="16"/>
        <v/>
      </c>
      <c r="C216" s="234"/>
      <c r="D216" s="107" t="e">
        <f t="shared" si="15"/>
        <v>#REF!</v>
      </c>
      <c r="E216" s="236"/>
      <c r="F216" s="236"/>
      <c r="G216" s="243"/>
      <c r="H216" s="243"/>
      <c r="I216" s="243"/>
      <c r="J216" s="243"/>
      <c r="K216" s="244">
        <f t="shared" si="13"/>
        <v>0</v>
      </c>
      <c r="L216" s="245"/>
      <c r="M216" s="243"/>
      <c r="N216" s="244"/>
      <c r="O216" s="243"/>
      <c r="P216" s="243"/>
      <c r="Q216" s="243"/>
      <c r="R216" s="243"/>
      <c r="S216" s="243"/>
      <c r="T216" s="243"/>
      <c r="U216" s="243"/>
      <c r="V216" s="243"/>
      <c r="W216" s="243"/>
      <c r="X216" s="243"/>
      <c r="Y216" s="244"/>
      <c r="Z216" s="109" t="str">
        <f t="shared" si="14"/>
        <v/>
      </c>
      <c r="AA216" s="250"/>
      <c r="AB216" s="251"/>
      <c r="AC216" s="243"/>
      <c r="AD216" s="244"/>
    </row>
    <row r="217" spans="2:30" s="2" customFormat="1" ht="12.75" x14ac:dyDescent="0.2">
      <c r="B217" s="106" t="str">
        <f t="shared" si="16"/>
        <v/>
      </c>
      <c r="C217" s="234"/>
      <c r="D217" s="107" t="e">
        <f t="shared" si="15"/>
        <v>#REF!</v>
      </c>
      <c r="E217" s="236"/>
      <c r="F217" s="236"/>
      <c r="G217" s="243"/>
      <c r="H217" s="243"/>
      <c r="I217" s="243"/>
      <c r="J217" s="243"/>
      <c r="K217" s="244">
        <f t="shared" si="13"/>
        <v>0</v>
      </c>
      <c r="L217" s="245"/>
      <c r="M217" s="243"/>
      <c r="N217" s="244"/>
      <c r="O217" s="243"/>
      <c r="P217" s="243"/>
      <c r="Q217" s="243"/>
      <c r="R217" s="243"/>
      <c r="S217" s="243"/>
      <c r="T217" s="243"/>
      <c r="U217" s="243"/>
      <c r="V217" s="243"/>
      <c r="W217" s="243"/>
      <c r="X217" s="243"/>
      <c r="Y217" s="244"/>
      <c r="Z217" s="109" t="str">
        <f t="shared" si="14"/>
        <v/>
      </c>
      <c r="AA217" s="250"/>
      <c r="AB217" s="251"/>
      <c r="AC217" s="243"/>
      <c r="AD217" s="244"/>
    </row>
    <row r="218" spans="2:30" s="2" customFormat="1" ht="12.75" x14ac:dyDescent="0.2">
      <c r="B218" s="106" t="str">
        <f t="shared" si="16"/>
        <v/>
      </c>
      <c r="C218" s="234"/>
      <c r="D218" s="107" t="e">
        <f t="shared" si="15"/>
        <v>#REF!</v>
      </c>
      <c r="E218" s="236"/>
      <c r="F218" s="243"/>
      <c r="G218" s="243"/>
      <c r="H218" s="243"/>
      <c r="I218" s="243"/>
      <c r="J218" s="243"/>
      <c r="K218" s="244">
        <f t="shared" si="13"/>
        <v>0</v>
      </c>
      <c r="L218" s="245"/>
      <c r="M218" s="243"/>
      <c r="N218" s="244"/>
      <c r="O218" s="243"/>
      <c r="P218" s="243"/>
      <c r="Q218" s="243"/>
      <c r="R218" s="243"/>
      <c r="S218" s="243"/>
      <c r="T218" s="243"/>
      <c r="U218" s="243"/>
      <c r="V218" s="243"/>
      <c r="W218" s="243"/>
      <c r="X218" s="243"/>
      <c r="Y218" s="244"/>
      <c r="Z218" s="109" t="str">
        <f t="shared" si="14"/>
        <v/>
      </c>
      <c r="AA218" s="250"/>
      <c r="AB218" s="251"/>
      <c r="AC218" s="243"/>
      <c r="AD218" s="244"/>
    </row>
    <row r="219" spans="2:30" s="2" customFormat="1" ht="12.75" x14ac:dyDescent="0.2">
      <c r="B219" s="106" t="str">
        <f t="shared" si="16"/>
        <v/>
      </c>
      <c r="C219" s="234"/>
      <c r="D219" s="107" t="e">
        <f t="shared" si="15"/>
        <v>#REF!</v>
      </c>
      <c r="E219" s="236"/>
      <c r="F219" s="243"/>
      <c r="G219" s="243"/>
      <c r="H219" s="243"/>
      <c r="I219" s="243"/>
      <c r="J219" s="243"/>
      <c r="K219" s="244">
        <f t="shared" si="13"/>
        <v>0</v>
      </c>
      <c r="L219" s="245"/>
      <c r="M219" s="243"/>
      <c r="N219" s="244"/>
      <c r="O219" s="243"/>
      <c r="P219" s="243"/>
      <c r="Q219" s="243"/>
      <c r="R219" s="243"/>
      <c r="S219" s="243"/>
      <c r="T219" s="243"/>
      <c r="U219" s="243"/>
      <c r="V219" s="243"/>
      <c r="W219" s="243"/>
      <c r="X219" s="243"/>
      <c r="Y219" s="244"/>
      <c r="Z219" s="109" t="str">
        <f t="shared" si="14"/>
        <v/>
      </c>
      <c r="AA219" s="250"/>
      <c r="AB219" s="251"/>
      <c r="AC219" s="243"/>
      <c r="AD219" s="244"/>
    </row>
    <row r="220" spans="2:30" s="2" customFormat="1" ht="12.75" x14ac:dyDescent="0.2">
      <c r="B220" s="106" t="str">
        <f t="shared" si="16"/>
        <v/>
      </c>
      <c r="C220" s="234"/>
      <c r="D220" s="107" t="e">
        <f t="shared" si="15"/>
        <v>#REF!</v>
      </c>
      <c r="E220" s="236"/>
      <c r="F220" s="243"/>
      <c r="G220" s="243"/>
      <c r="H220" s="243"/>
      <c r="I220" s="243"/>
      <c r="J220" s="243"/>
      <c r="K220" s="244">
        <f t="shared" si="13"/>
        <v>0</v>
      </c>
      <c r="L220" s="245"/>
      <c r="M220" s="243"/>
      <c r="N220" s="244"/>
      <c r="O220" s="243"/>
      <c r="P220" s="243"/>
      <c r="Q220" s="243"/>
      <c r="R220" s="243"/>
      <c r="S220" s="243"/>
      <c r="T220" s="243"/>
      <c r="U220" s="243"/>
      <c r="V220" s="243"/>
      <c r="W220" s="243"/>
      <c r="X220" s="243"/>
      <c r="Y220" s="244"/>
      <c r="Z220" s="109" t="str">
        <f t="shared" si="14"/>
        <v/>
      </c>
      <c r="AA220" s="250"/>
      <c r="AB220" s="251"/>
      <c r="AC220" s="243"/>
      <c r="AD220" s="244"/>
    </row>
    <row r="221" spans="2:30" s="2" customFormat="1" ht="12.75" x14ac:dyDescent="0.2">
      <c r="B221" s="106" t="str">
        <f t="shared" si="16"/>
        <v/>
      </c>
      <c r="C221" s="234"/>
      <c r="D221" s="107" t="e">
        <f t="shared" si="15"/>
        <v>#REF!</v>
      </c>
      <c r="E221" s="236"/>
      <c r="F221" s="243"/>
      <c r="G221" s="243"/>
      <c r="H221" s="243"/>
      <c r="I221" s="243"/>
      <c r="J221" s="243"/>
      <c r="K221" s="244">
        <f t="shared" si="13"/>
        <v>0</v>
      </c>
      <c r="L221" s="245"/>
      <c r="M221" s="243"/>
      <c r="N221" s="244"/>
      <c r="O221" s="243"/>
      <c r="P221" s="243"/>
      <c r="Q221" s="243"/>
      <c r="R221" s="243"/>
      <c r="S221" s="243"/>
      <c r="T221" s="243"/>
      <c r="U221" s="243"/>
      <c r="V221" s="243"/>
      <c r="W221" s="243"/>
      <c r="X221" s="243"/>
      <c r="Y221" s="244"/>
      <c r="Z221" s="109" t="str">
        <f t="shared" si="14"/>
        <v/>
      </c>
      <c r="AA221" s="250"/>
      <c r="AB221" s="251"/>
      <c r="AC221" s="243"/>
      <c r="AD221" s="244"/>
    </row>
    <row r="222" spans="2:30" s="2" customFormat="1" ht="12.75" x14ac:dyDescent="0.2">
      <c r="B222" s="106" t="str">
        <f t="shared" si="16"/>
        <v/>
      </c>
      <c r="C222" s="234"/>
      <c r="D222" s="107" t="e">
        <f t="shared" si="15"/>
        <v>#REF!</v>
      </c>
      <c r="E222" s="236"/>
      <c r="F222" s="243"/>
      <c r="G222" s="243"/>
      <c r="H222" s="243"/>
      <c r="I222" s="243"/>
      <c r="J222" s="243"/>
      <c r="K222" s="244">
        <f t="shared" si="13"/>
        <v>0</v>
      </c>
      <c r="L222" s="245"/>
      <c r="M222" s="243"/>
      <c r="N222" s="244"/>
      <c r="O222" s="243"/>
      <c r="P222" s="243"/>
      <c r="Q222" s="243"/>
      <c r="R222" s="243"/>
      <c r="S222" s="243"/>
      <c r="T222" s="243"/>
      <c r="U222" s="243"/>
      <c r="V222" s="243"/>
      <c r="W222" s="243"/>
      <c r="X222" s="243"/>
      <c r="Y222" s="244"/>
      <c r="Z222" s="109" t="str">
        <f t="shared" si="14"/>
        <v/>
      </c>
      <c r="AA222" s="250"/>
      <c r="AB222" s="251"/>
      <c r="AC222" s="243"/>
      <c r="AD222" s="244"/>
    </row>
    <row r="223" spans="2:30" s="2" customFormat="1" ht="12.75" x14ac:dyDescent="0.2">
      <c r="B223" s="106" t="str">
        <f t="shared" si="16"/>
        <v/>
      </c>
      <c r="C223" s="234"/>
      <c r="D223" s="107" t="e">
        <f t="shared" si="15"/>
        <v>#REF!</v>
      </c>
      <c r="E223" s="236"/>
      <c r="F223" s="243"/>
      <c r="G223" s="243"/>
      <c r="H223" s="243"/>
      <c r="I223" s="243"/>
      <c r="J223" s="243"/>
      <c r="K223" s="244">
        <f t="shared" si="13"/>
        <v>0</v>
      </c>
      <c r="L223" s="245"/>
      <c r="M223" s="243"/>
      <c r="N223" s="244"/>
      <c r="O223" s="243"/>
      <c r="P223" s="243"/>
      <c r="Q223" s="243"/>
      <c r="R223" s="243"/>
      <c r="S223" s="243"/>
      <c r="T223" s="243"/>
      <c r="U223" s="243"/>
      <c r="V223" s="243"/>
      <c r="W223" s="243"/>
      <c r="X223" s="243"/>
      <c r="Y223" s="244"/>
      <c r="Z223" s="109" t="str">
        <f t="shared" si="14"/>
        <v/>
      </c>
      <c r="AA223" s="250"/>
      <c r="AB223" s="251"/>
      <c r="AC223" s="243"/>
      <c r="AD223" s="244"/>
    </row>
    <row r="224" spans="2:30" s="2" customFormat="1" ht="12.75" x14ac:dyDescent="0.2">
      <c r="B224" s="106" t="str">
        <f t="shared" si="16"/>
        <v/>
      </c>
      <c r="C224" s="234"/>
      <c r="D224" s="107" t="e">
        <f t="shared" si="15"/>
        <v>#REF!</v>
      </c>
      <c r="E224" s="236"/>
      <c r="F224" s="243"/>
      <c r="G224" s="243"/>
      <c r="H224" s="243"/>
      <c r="I224" s="243"/>
      <c r="J224" s="243"/>
      <c r="K224" s="244">
        <f t="shared" si="13"/>
        <v>0</v>
      </c>
      <c r="L224" s="245"/>
      <c r="M224" s="243"/>
      <c r="N224" s="244"/>
      <c r="O224" s="243"/>
      <c r="P224" s="243"/>
      <c r="Q224" s="243"/>
      <c r="R224" s="243"/>
      <c r="S224" s="243"/>
      <c r="T224" s="243"/>
      <c r="U224" s="243"/>
      <c r="V224" s="243"/>
      <c r="W224" s="243"/>
      <c r="X224" s="243"/>
      <c r="Y224" s="244"/>
      <c r="Z224" s="109" t="str">
        <f t="shared" si="14"/>
        <v/>
      </c>
      <c r="AA224" s="250"/>
      <c r="AB224" s="251"/>
      <c r="AC224" s="243"/>
      <c r="AD224" s="244"/>
    </row>
    <row r="225" spans="2:30" s="2" customFormat="1" ht="12.75" x14ac:dyDescent="0.2">
      <c r="B225" s="106" t="str">
        <f t="shared" si="16"/>
        <v/>
      </c>
      <c r="C225" s="234"/>
      <c r="D225" s="107" t="e">
        <f t="shared" si="15"/>
        <v>#REF!</v>
      </c>
      <c r="E225" s="236"/>
      <c r="F225" s="243"/>
      <c r="G225" s="243"/>
      <c r="H225" s="243"/>
      <c r="I225" s="243"/>
      <c r="J225" s="243"/>
      <c r="K225" s="244">
        <f t="shared" si="13"/>
        <v>0</v>
      </c>
      <c r="L225" s="245"/>
      <c r="M225" s="243"/>
      <c r="N225" s="244"/>
      <c r="O225" s="243"/>
      <c r="P225" s="243"/>
      <c r="Q225" s="243"/>
      <c r="R225" s="243"/>
      <c r="S225" s="243"/>
      <c r="T225" s="243"/>
      <c r="U225" s="243"/>
      <c r="V225" s="243"/>
      <c r="W225" s="243"/>
      <c r="X225" s="243"/>
      <c r="Y225" s="244"/>
      <c r="Z225" s="109" t="str">
        <f t="shared" si="14"/>
        <v/>
      </c>
      <c r="AA225" s="250"/>
      <c r="AB225" s="251"/>
      <c r="AC225" s="243"/>
      <c r="AD225" s="244"/>
    </row>
    <row r="226" spans="2:30" s="2" customFormat="1" ht="12.75" x14ac:dyDescent="0.2">
      <c r="B226" s="106" t="str">
        <f t="shared" si="16"/>
        <v/>
      </c>
      <c r="C226" s="234"/>
      <c r="D226" s="107" t="e">
        <f t="shared" si="15"/>
        <v>#REF!</v>
      </c>
      <c r="E226" s="236"/>
      <c r="F226" s="243"/>
      <c r="G226" s="243"/>
      <c r="H226" s="243"/>
      <c r="I226" s="243"/>
      <c r="J226" s="243"/>
      <c r="K226" s="244">
        <f t="shared" si="13"/>
        <v>0</v>
      </c>
      <c r="L226" s="245"/>
      <c r="M226" s="243"/>
      <c r="N226" s="244"/>
      <c r="O226" s="243"/>
      <c r="P226" s="243"/>
      <c r="Q226" s="243"/>
      <c r="R226" s="243"/>
      <c r="S226" s="243"/>
      <c r="T226" s="243"/>
      <c r="U226" s="243"/>
      <c r="V226" s="243"/>
      <c r="W226" s="243"/>
      <c r="X226" s="243"/>
      <c r="Y226" s="244"/>
      <c r="Z226" s="109" t="str">
        <f t="shared" si="14"/>
        <v/>
      </c>
      <c r="AA226" s="250"/>
      <c r="AB226" s="251"/>
      <c r="AC226" s="243"/>
      <c r="AD226" s="244"/>
    </row>
    <row r="227" spans="2:30" s="2" customFormat="1" ht="12.75" x14ac:dyDescent="0.2">
      <c r="B227" s="106" t="str">
        <f t="shared" si="16"/>
        <v/>
      </c>
      <c r="C227" s="234"/>
      <c r="D227" s="107" t="e">
        <f t="shared" si="15"/>
        <v>#REF!</v>
      </c>
      <c r="E227" s="236"/>
      <c r="F227" s="243"/>
      <c r="G227" s="243"/>
      <c r="H227" s="243"/>
      <c r="I227" s="243"/>
      <c r="J227" s="243"/>
      <c r="K227" s="244">
        <f t="shared" si="13"/>
        <v>0</v>
      </c>
      <c r="L227" s="245"/>
      <c r="M227" s="243"/>
      <c r="N227" s="244"/>
      <c r="O227" s="243"/>
      <c r="P227" s="243"/>
      <c r="Q227" s="243"/>
      <c r="R227" s="243"/>
      <c r="S227" s="243"/>
      <c r="T227" s="243"/>
      <c r="U227" s="243"/>
      <c r="V227" s="243"/>
      <c r="W227" s="243"/>
      <c r="X227" s="243"/>
      <c r="Y227" s="244"/>
      <c r="Z227" s="109" t="str">
        <f t="shared" si="14"/>
        <v/>
      </c>
      <c r="AA227" s="250"/>
      <c r="AB227" s="251"/>
      <c r="AC227" s="243"/>
      <c r="AD227" s="244"/>
    </row>
    <row r="228" spans="2:30" s="2" customFormat="1" ht="12.75" x14ac:dyDescent="0.2">
      <c r="B228" s="106" t="str">
        <f t="shared" si="16"/>
        <v/>
      </c>
      <c r="C228" s="234"/>
      <c r="D228" s="107" t="e">
        <f t="shared" si="15"/>
        <v>#REF!</v>
      </c>
      <c r="E228" s="236"/>
      <c r="F228" s="243"/>
      <c r="G228" s="243"/>
      <c r="H228" s="243"/>
      <c r="I228" s="243"/>
      <c r="J228" s="243"/>
      <c r="K228" s="244">
        <f t="shared" si="13"/>
        <v>0</v>
      </c>
      <c r="L228" s="245"/>
      <c r="M228" s="243"/>
      <c r="N228" s="244"/>
      <c r="O228" s="243"/>
      <c r="P228" s="243"/>
      <c r="Q228" s="243"/>
      <c r="R228" s="243"/>
      <c r="S228" s="243"/>
      <c r="T228" s="243"/>
      <c r="U228" s="243"/>
      <c r="V228" s="243"/>
      <c r="W228" s="243"/>
      <c r="X228" s="243"/>
      <c r="Y228" s="244"/>
      <c r="Z228" s="109" t="str">
        <f t="shared" si="14"/>
        <v/>
      </c>
      <c r="AA228" s="250"/>
      <c r="AB228" s="251"/>
      <c r="AC228" s="243"/>
      <c r="AD228" s="244"/>
    </row>
    <row r="229" spans="2:30" s="2" customFormat="1" ht="12.75" x14ac:dyDescent="0.2">
      <c r="B229" s="106" t="str">
        <f t="shared" si="16"/>
        <v/>
      </c>
      <c r="C229" s="234"/>
      <c r="D229" s="107" t="e">
        <f t="shared" si="15"/>
        <v>#REF!</v>
      </c>
      <c r="E229" s="236"/>
      <c r="F229" s="243"/>
      <c r="G229" s="243"/>
      <c r="H229" s="243"/>
      <c r="I229" s="243"/>
      <c r="J229" s="243"/>
      <c r="K229" s="244">
        <f t="shared" si="13"/>
        <v>0</v>
      </c>
      <c r="L229" s="245"/>
      <c r="M229" s="243"/>
      <c r="N229" s="244"/>
      <c r="O229" s="243"/>
      <c r="P229" s="243"/>
      <c r="Q229" s="243"/>
      <c r="R229" s="243"/>
      <c r="S229" s="243"/>
      <c r="T229" s="243"/>
      <c r="U229" s="243"/>
      <c r="V229" s="243"/>
      <c r="W229" s="243"/>
      <c r="X229" s="243"/>
      <c r="Y229" s="244"/>
      <c r="Z229" s="109" t="str">
        <f t="shared" si="14"/>
        <v/>
      </c>
      <c r="AA229" s="250"/>
      <c r="AB229" s="251"/>
      <c r="AC229" s="243"/>
      <c r="AD229" s="244"/>
    </row>
    <row r="230" spans="2:30" s="2" customFormat="1" ht="12.75" x14ac:dyDescent="0.2">
      <c r="B230" s="106" t="str">
        <f t="shared" si="16"/>
        <v/>
      </c>
      <c r="C230" s="234"/>
      <c r="D230" s="107" t="e">
        <f t="shared" si="15"/>
        <v>#REF!</v>
      </c>
      <c r="E230" s="236"/>
      <c r="F230" s="243"/>
      <c r="G230" s="243"/>
      <c r="H230" s="243"/>
      <c r="I230" s="243"/>
      <c r="J230" s="243"/>
      <c r="K230" s="244">
        <f t="shared" si="13"/>
        <v>0</v>
      </c>
      <c r="L230" s="245"/>
      <c r="M230" s="243"/>
      <c r="N230" s="244"/>
      <c r="O230" s="243"/>
      <c r="P230" s="243"/>
      <c r="Q230" s="243"/>
      <c r="R230" s="243"/>
      <c r="S230" s="243"/>
      <c r="T230" s="243"/>
      <c r="U230" s="243"/>
      <c r="V230" s="243"/>
      <c r="W230" s="243"/>
      <c r="X230" s="243"/>
      <c r="Y230" s="244"/>
      <c r="Z230" s="109" t="str">
        <f t="shared" si="14"/>
        <v/>
      </c>
      <c r="AA230" s="250"/>
      <c r="AB230" s="251"/>
      <c r="AC230" s="243"/>
      <c r="AD230" s="244"/>
    </row>
    <row r="231" spans="2:30" s="2" customFormat="1" ht="12.75" x14ac:dyDescent="0.2">
      <c r="B231" s="106" t="str">
        <f t="shared" si="16"/>
        <v/>
      </c>
      <c r="C231" s="234"/>
      <c r="D231" s="107" t="e">
        <f t="shared" si="15"/>
        <v>#REF!</v>
      </c>
      <c r="E231" s="236"/>
      <c r="F231" s="243"/>
      <c r="G231" s="243"/>
      <c r="H231" s="243"/>
      <c r="I231" s="243"/>
      <c r="J231" s="243"/>
      <c r="K231" s="244">
        <f t="shared" si="13"/>
        <v>0</v>
      </c>
      <c r="L231" s="245"/>
      <c r="M231" s="243"/>
      <c r="N231" s="244"/>
      <c r="O231" s="243"/>
      <c r="P231" s="243"/>
      <c r="Q231" s="243"/>
      <c r="R231" s="243"/>
      <c r="S231" s="243"/>
      <c r="T231" s="243"/>
      <c r="U231" s="243"/>
      <c r="V231" s="243"/>
      <c r="W231" s="243"/>
      <c r="X231" s="243"/>
      <c r="Y231" s="244"/>
      <c r="Z231" s="109" t="str">
        <f t="shared" si="14"/>
        <v/>
      </c>
      <c r="AA231" s="250"/>
      <c r="AB231" s="251"/>
      <c r="AC231" s="243"/>
      <c r="AD231" s="244"/>
    </row>
    <row r="232" spans="2:30" s="2" customFormat="1" ht="12.75" x14ac:dyDescent="0.2">
      <c r="B232" s="106" t="str">
        <f t="shared" si="16"/>
        <v/>
      </c>
      <c r="C232" s="234"/>
      <c r="D232" s="107" t="e">
        <f t="shared" si="15"/>
        <v>#REF!</v>
      </c>
      <c r="E232" s="236"/>
      <c r="F232" s="243"/>
      <c r="G232" s="243"/>
      <c r="H232" s="243"/>
      <c r="I232" s="243"/>
      <c r="J232" s="243"/>
      <c r="K232" s="244">
        <f t="shared" si="13"/>
        <v>0</v>
      </c>
      <c r="L232" s="245"/>
      <c r="M232" s="243"/>
      <c r="N232" s="244"/>
      <c r="O232" s="243"/>
      <c r="P232" s="243"/>
      <c r="Q232" s="243"/>
      <c r="R232" s="243"/>
      <c r="S232" s="243"/>
      <c r="T232" s="243"/>
      <c r="U232" s="243"/>
      <c r="V232" s="243"/>
      <c r="W232" s="243"/>
      <c r="X232" s="243"/>
      <c r="Y232" s="244"/>
      <c r="Z232" s="109" t="str">
        <f t="shared" si="14"/>
        <v/>
      </c>
      <c r="AA232" s="250"/>
      <c r="AB232" s="251"/>
      <c r="AC232" s="243"/>
      <c r="AD232" s="244"/>
    </row>
    <row r="233" spans="2:30" s="2" customFormat="1" ht="12.75" x14ac:dyDescent="0.2">
      <c r="B233" s="106" t="str">
        <f t="shared" si="16"/>
        <v/>
      </c>
      <c r="C233" s="234"/>
      <c r="D233" s="107" t="e">
        <f t="shared" si="15"/>
        <v>#REF!</v>
      </c>
      <c r="E233" s="236"/>
      <c r="F233" s="243"/>
      <c r="G233" s="243"/>
      <c r="H233" s="243"/>
      <c r="I233" s="243"/>
      <c r="J233" s="243"/>
      <c r="K233" s="244">
        <f t="shared" si="13"/>
        <v>0</v>
      </c>
      <c r="L233" s="245"/>
      <c r="M233" s="243"/>
      <c r="N233" s="244"/>
      <c r="O233" s="243"/>
      <c r="P233" s="243"/>
      <c r="Q233" s="243"/>
      <c r="R233" s="243"/>
      <c r="S233" s="243"/>
      <c r="T233" s="243"/>
      <c r="U233" s="243"/>
      <c r="V233" s="243"/>
      <c r="W233" s="243"/>
      <c r="X233" s="243"/>
      <c r="Y233" s="244"/>
      <c r="Z233" s="109" t="str">
        <f t="shared" si="14"/>
        <v/>
      </c>
      <c r="AA233" s="250"/>
      <c r="AB233" s="251"/>
      <c r="AC233" s="243"/>
      <c r="AD233" s="244"/>
    </row>
    <row r="234" spans="2:30" s="2" customFormat="1" ht="12.75" x14ac:dyDescent="0.2">
      <c r="B234" s="106" t="str">
        <f t="shared" si="16"/>
        <v/>
      </c>
      <c r="C234" s="234"/>
      <c r="D234" s="107" t="e">
        <f t="shared" si="15"/>
        <v>#REF!</v>
      </c>
      <c r="E234" s="236"/>
      <c r="F234" s="243"/>
      <c r="G234" s="243"/>
      <c r="H234" s="243"/>
      <c r="I234" s="243"/>
      <c r="J234" s="243"/>
      <c r="K234" s="244">
        <f t="shared" si="13"/>
        <v>0</v>
      </c>
      <c r="L234" s="245"/>
      <c r="M234" s="243"/>
      <c r="N234" s="244"/>
      <c r="O234" s="243"/>
      <c r="P234" s="243"/>
      <c r="Q234" s="243"/>
      <c r="R234" s="243"/>
      <c r="S234" s="243"/>
      <c r="T234" s="243"/>
      <c r="U234" s="243"/>
      <c r="V234" s="243"/>
      <c r="W234" s="243"/>
      <c r="X234" s="243"/>
      <c r="Y234" s="244"/>
      <c r="Z234" s="109" t="str">
        <f t="shared" si="14"/>
        <v/>
      </c>
      <c r="AA234" s="250"/>
      <c r="AB234" s="251"/>
      <c r="AC234" s="243"/>
      <c r="AD234" s="244"/>
    </row>
    <row r="235" spans="2:30" s="2" customFormat="1" ht="12.75" x14ac:dyDescent="0.2">
      <c r="B235" s="106" t="str">
        <f t="shared" si="16"/>
        <v/>
      </c>
      <c r="C235" s="234"/>
      <c r="D235" s="107" t="e">
        <f t="shared" si="15"/>
        <v>#REF!</v>
      </c>
      <c r="E235" s="236"/>
      <c r="F235" s="243"/>
      <c r="G235" s="243"/>
      <c r="H235" s="243"/>
      <c r="I235" s="243"/>
      <c r="J235" s="243"/>
      <c r="K235" s="244">
        <f t="shared" si="13"/>
        <v>0</v>
      </c>
      <c r="L235" s="245"/>
      <c r="M235" s="243"/>
      <c r="N235" s="244"/>
      <c r="O235" s="243"/>
      <c r="P235" s="243"/>
      <c r="Q235" s="243"/>
      <c r="R235" s="243"/>
      <c r="S235" s="243"/>
      <c r="T235" s="243"/>
      <c r="U235" s="243"/>
      <c r="V235" s="243"/>
      <c r="W235" s="243"/>
      <c r="X235" s="243"/>
      <c r="Y235" s="244"/>
      <c r="Z235" s="109" t="str">
        <f t="shared" si="14"/>
        <v/>
      </c>
      <c r="AA235" s="250"/>
      <c r="AB235" s="251"/>
      <c r="AC235" s="243"/>
      <c r="AD235" s="244"/>
    </row>
    <row r="236" spans="2:30" s="2" customFormat="1" ht="12.75" x14ac:dyDescent="0.2">
      <c r="B236" s="106" t="str">
        <f t="shared" si="16"/>
        <v/>
      </c>
      <c r="C236" s="234"/>
      <c r="D236" s="107" t="e">
        <f t="shared" si="15"/>
        <v>#REF!</v>
      </c>
      <c r="E236" s="236"/>
      <c r="F236" s="243"/>
      <c r="G236" s="243"/>
      <c r="H236" s="243"/>
      <c r="I236" s="243"/>
      <c r="J236" s="243"/>
      <c r="K236" s="244">
        <f t="shared" si="13"/>
        <v>0</v>
      </c>
      <c r="L236" s="245"/>
      <c r="M236" s="243"/>
      <c r="N236" s="244"/>
      <c r="O236" s="243"/>
      <c r="P236" s="243"/>
      <c r="Q236" s="243"/>
      <c r="R236" s="243"/>
      <c r="S236" s="243"/>
      <c r="T236" s="243"/>
      <c r="U236" s="243"/>
      <c r="V236" s="243"/>
      <c r="W236" s="243"/>
      <c r="X236" s="243"/>
      <c r="Y236" s="244"/>
      <c r="Z236" s="109" t="str">
        <f t="shared" si="14"/>
        <v/>
      </c>
      <c r="AA236" s="250"/>
      <c r="AB236" s="251"/>
      <c r="AC236" s="243"/>
      <c r="AD236" s="244"/>
    </row>
    <row r="237" spans="2:30" s="2" customFormat="1" ht="12.75" x14ac:dyDescent="0.2">
      <c r="B237" s="106" t="str">
        <f t="shared" si="16"/>
        <v/>
      </c>
      <c r="C237" s="234"/>
      <c r="D237" s="107" t="e">
        <f t="shared" si="15"/>
        <v>#REF!</v>
      </c>
      <c r="E237" s="236"/>
      <c r="F237" s="243"/>
      <c r="G237" s="243"/>
      <c r="H237" s="243"/>
      <c r="I237" s="243"/>
      <c r="J237" s="243"/>
      <c r="K237" s="244">
        <f t="shared" si="13"/>
        <v>0</v>
      </c>
      <c r="L237" s="245"/>
      <c r="M237" s="243"/>
      <c r="N237" s="244"/>
      <c r="O237" s="243"/>
      <c r="P237" s="243"/>
      <c r="Q237" s="243"/>
      <c r="R237" s="243"/>
      <c r="S237" s="243"/>
      <c r="T237" s="243"/>
      <c r="U237" s="243"/>
      <c r="V237" s="243"/>
      <c r="W237" s="243"/>
      <c r="X237" s="243"/>
      <c r="Y237" s="244"/>
      <c r="Z237" s="109" t="str">
        <f t="shared" si="14"/>
        <v/>
      </c>
      <c r="AA237" s="250"/>
      <c r="AB237" s="251"/>
      <c r="AC237" s="243"/>
      <c r="AD237" s="244"/>
    </row>
    <row r="238" spans="2:30" s="2" customFormat="1" ht="12.75" x14ac:dyDescent="0.2">
      <c r="B238" s="106" t="str">
        <f t="shared" si="16"/>
        <v/>
      </c>
      <c r="C238" s="234"/>
      <c r="D238" s="107" t="e">
        <f t="shared" si="15"/>
        <v>#REF!</v>
      </c>
      <c r="E238" s="236"/>
      <c r="F238" s="243"/>
      <c r="G238" s="243"/>
      <c r="H238" s="243"/>
      <c r="I238" s="243"/>
      <c r="J238" s="243"/>
      <c r="K238" s="244">
        <f t="shared" si="13"/>
        <v>0</v>
      </c>
      <c r="L238" s="245"/>
      <c r="M238" s="243"/>
      <c r="N238" s="244"/>
      <c r="O238" s="243"/>
      <c r="P238" s="243"/>
      <c r="Q238" s="243"/>
      <c r="R238" s="243"/>
      <c r="S238" s="243"/>
      <c r="T238" s="243"/>
      <c r="U238" s="243"/>
      <c r="V238" s="243"/>
      <c r="W238" s="243"/>
      <c r="X238" s="243"/>
      <c r="Y238" s="244"/>
      <c r="Z238" s="109" t="str">
        <f t="shared" si="14"/>
        <v/>
      </c>
      <c r="AA238" s="250"/>
      <c r="AB238" s="251"/>
      <c r="AC238" s="243"/>
      <c r="AD238" s="244"/>
    </row>
    <row r="239" spans="2:30" s="2" customFormat="1" ht="12.75" x14ac:dyDescent="0.2">
      <c r="B239" s="106" t="str">
        <f t="shared" si="16"/>
        <v/>
      </c>
      <c r="C239" s="234"/>
      <c r="D239" s="107" t="e">
        <f t="shared" si="15"/>
        <v>#REF!</v>
      </c>
      <c r="E239" s="236"/>
      <c r="F239" s="243"/>
      <c r="G239" s="243"/>
      <c r="H239" s="243"/>
      <c r="I239" s="243"/>
      <c r="J239" s="243"/>
      <c r="K239" s="244">
        <f t="shared" si="13"/>
        <v>0</v>
      </c>
      <c r="L239" s="245"/>
      <c r="M239" s="243"/>
      <c r="N239" s="244"/>
      <c r="O239" s="243"/>
      <c r="P239" s="243"/>
      <c r="Q239" s="243"/>
      <c r="R239" s="243"/>
      <c r="S239" s="243"/>
      <c r="T239" s="243"/>
      <c r="U239" s="243"/>
      <c r="V239" s="243"/>
      <c r="W239" s="243"/>
      <c r="X239" s="243"/>
      <c r="Y239" s="244"/>
      <c r="Z239" s="109" t="str">
        <f t="shared" si="14"/>
        <v/>
      </c>
      <c r="AA239" s="250"/>
      <c r="AB239" s="251"/>
      <c r="AC239" s="243"/>
      <c r="AD239" s="244"/>
    </row>
    <row r="240" spans="2:30" s="2" customFormat="1" ht="12.75" x14ac:dyDescent="0.2">
      <c r="B240" s="106" t="str">
        <f t="shared" si="16"/>
        <v/>
      </c>
      <c r="C240" s="234"/>
      <c r="D240" s="107" t="e">
        <f t="shared" si="15"/>
        <v>#REF!</v>
      </c>
      <c r="E240" s="236"/>
      <c r="F240" s="243"/>
      <c r="G240" s="243"/>
      <c r="H240" s="243"/>
      <c r="I240" s="243"/>
      <c r="J240" s="243"/>
      <c r="K240" s="244">
        <f t="shared" si="13"/>
        <v>0</v>
      </c>
      <c r="L240" s="245"/>
      <c r="M240" s="243"/>
      <c r="N240" s="244"/>
      <c r="O240" s="243"/>
      <c r="P240" s="243"/>
      <c r="Q240" s="243"/>
      <c r="R240" s="243"/>
      <c r="S240" s="243"/>
      <c r="T240" s="243"/>
      <c r="U240" s="243"/>
      <c r="V240" s="243"/>
      <c r="W240" s="243"/>
      <c r="X240" s="243"/>
      <c r="Y240" s="244"/>
      <c r="Z240" s="109" t="str">
        <f t="shared" si="14"/>
        <v/>
      </c>
      <c r="AA240" s="250"/>
      <c r="AB240" s="251"/>
      <c r="AC240" s="243"/>
      <c r="AD240" s="244"/>
    </row>
    <row r="241" spans="2:30" s="2" customFormat="1" ht="12.75" x14ac:dyDescent="0.2">
      <c r="B241" s="106" t="str">
        <f t="shared" si="16"/>
        <v/>
      </c>
      <c r="C241" s="234"/>
      <c r="D241" s="107" t="e">
        <f t="shared" si="15"/>
        <v>#REF!</v>
      </c>
      <c r="E241" s="236"/>
      <c r="F241" s="243"/>
      <c r="G241" s="243"/>
      <c r="H241" s="243"/>
      <c r="I241" s="243"/>
      <c r="J241" s="243"/>
      <c r="K241" s="244">
        <f t="shared" si="13"/>
        <v>0</v>
      </c>
      <c r="L241" s="245"/>
      <c r="M241" s="243"/>
      <c r="N241" s="244"/>
      <c r="O241" s="243"/>
      <c r="P241" s="243"/>
      <c r="Q241" s="243"/>
      <c r="R241" s="243"/>
      <c r="S241" s="243"/>
      <c r="T241" s="243"/>
      <c r="U241" s="243"/>
      <c r="V241" s="243"/>
      <c r="W241" s="243"/>
      <c r="X241" s="243"/>
      <c r="Y241" s="244"/>
      <c r="Z241" s="109" t="str">
        <f t="shared" si="14"/>
        <v/>
      </c>
      <c r="AA241" s="250"/>
      <c r="AB241" s="251"/>
      <c r="AC241" s="243"/>
      <c r="AD241" s="244"/>
    </row>
    <row r="242" spans="2:30" s="2" customFormat="1" ht="12.75" x14ac:dyDescent="0.2">
      <c r="B242" s="106" t="str">
        <f t="shared" si="16"/>
        <v/>
      </c>
      <c r="C242" s="234"/>
      <c r="D242" s="107" t="e">
        <f t="shared" si="15"/>
        <v>#REF!</v>
      </c>
      <c r="E242" s="236"/>
      <c r="F242" s="243"/>
      <c r="G242" s="243"/>
      <c r="H242" s="243"/>
      <c r="I242" s="243"/>
      <c r="J242" s="243"/>
      <c r="K242" s="244">
        <f t="shared" si="13"/>
        <v>0</v>
      </c>
      <c r="L242" s="245"/>
      <c r="M242" s="243"/>
      <c r="N242" s="244"/>
      <c r="O242" s="243"/>
      <c r="P242" s="243"/>
      <c r="Q242" s="243"/>
      <c r="R242" s="243"/>
      <c r="S242" s="243"/>
      <c r="T242" s="243"/>
      <c r="U242" s="243"/>
      <c r="V242" s="243"/>
      <c r="W242" s="243"/>
      <c r="X242" s="243"/>
      <c r="Y242" s="244"/>
      <c r="Z242" s="109" t="str">
        <f t="shared" si="14"/>
        <v/>
      </c>
      <c r="AA242" s="250"/>
      <c r="AB242" s="251"/>
      <c r="AC242" s="243"/>
      <c r="AD242" s="244"/>
    </row>
    <row r="243" spans="2:30" s="2" customFormat="1" ht="12.75" x14ac:dyDescent="0.2">
      <c r="B243" s="106" t="str">
        <f t="shared" si="16"/>
        <v/>
      </c>
      <c r="C243" s="234"/>
      <c r="D243" s="107" t="e">
        <f t="shared" si="15"/>
        <v>#REF!</v>
      </c>
      <c r="E243" s="236"/>
      <c r="F243" s="243"/>
      <c r="G243" s="243"/>
      <c r="H243" s="243"/>
      <c r="I243" s="243"/>
      <c r="J243" s="243"/>
      <c r="K243" s="244">
        <f t="shared" si="13"/>
        <v>0</v>
      </c>
      <c r="L243" s="245"/>
      <c r="M243" s="243"/>
      <c r="N243" s="244"/>
      <c r="O243" s="243"/>
      <c r="P243" s="243"/>
      <c r="Q243" s="243"/>
      <c r="R243" s="243"/>
      <c r="S243" s="243"/>
      <c r="T243" s="243"/>
      <c r="U243" s="243"/>
      <c r="V243" s="243"/>
      <c r="W243" s="243"/>
      <c r="X243" s="243"/>
      <c r="Y243" s="244"/>
      <c r="Z243" s="109" t="str">
        <f t="shared" si="14"/>
        <v/>
      </c>
      <c r="AA243" s="250"/>
      <c r="AB243" s="251"/>
      <c r="AC243" s="243"/>
      <c r="AD243" s="244"/>
    </row>
    <row r="244" spans="2:30" s="2" customFormat="1" ht="12.75" x14ac:dyDescent="0.2">
      <c r="B244" s="106" t="str">
        <f t="shared" si="16"/>
        <v/>
      </c>
      <c r="C244" s="234"/>
      <c r="D244" s="107" t="e">
        <f t="shared" si="15"/>
        <v>#REF!</v>
      </c>
      <c r="E244" s="236"/>
      <c r="F244" s="243"/>
      <c r="G244" s="243"/>
      <c r="H244" s="243"/>
      <c r="I244" s="243"/>
      <c r="J244" s="243"/>
      <c r="K244" s="244">
        <f t="shared" si="13"/>
        <v>0</v>
      </c>
      <c r="L244" s="245"/>
      <c r="M244" s="243"/>
      <c r="N244" s="244"/>
      <c r="O244" s="243"/>
      <c r="P244" s="243"/>
      <c r="Q244" s="243"/>
      <c r="R244" s="243"/>
      <c r="S244" s="243"/>
      <c r="T244" s="243"/>
      <c r="U244" s="243"/>
      <c r="V244" s="243"/>
      <c r="W244" s="243"/>
      <c r="X244" s="243"/>
      <c r="Y244" s="244"/>
      <c r="Z244" s="109" t="str">
        <f t="shared" si="14"/>
        <v/>
      </c>
      <c r="AA244" s="250"/>
      <c r="AB244" s="251"/>
      <c r="AC244" s="243"/>
      <c r="AD244" s="244"/>
    </row>
    <row r="245" spans="2:30" s="2" customFormat="1" ht="12.75" x14ac:dyDescent="0.2">
      <c r="B245" s="106" t="str">
        <f t="shared" si="16"/>
        <v/>
      </c>
      <c r="C245" s="234"/>
      <c r="D245" s="107" t="e">
        <f t="shared" si="15"/>
        <v>#REF!</v>
      </c>
      <c r="E245" s="236"/>
      <c r="F245" s="243"/>
      <c r="G245" s="243"/>
      <c r="H245" s="243"/>
      <c r="I245" s="243"/>
      <c r="J245" s="243"/>
      <c r="K245" s="244">
        <f t="shared" si="13"/>
        <v>0</v>
      </c>
      <c r="L245" s="245"/>
      <c r="M245" s="243"/>
      <c r="N245" s="244"/>
      <c r="O245" s="243"/>
      <c r="P245" s="243"/>
      <c r="Q245" s="243"/>
      <c r="R245" s="243"/>
      <c r="S245" s="243"/>
      <c r="T245" s="243"/>
      <c r="U245" s="243"/>
      <c r="V245" s="243"/>
      <c r="W245" s="243"/>
      <c r="X245" s="243"/>
      <c r="Y245" s="244"/>
      <c r="Z245" s="109" t="str">
        <f t="shared" si="14"/>
        <v/>
      </c>
      <c r="AA245" s="250"/>
      <c r="AB245" s="251"/>
      <c r="AC245" s="243"/>
      <c r="AD245" s="244"/>
    </row>
    <row r="246" spans="2:30" s="2" customFormat="1" ht="12.75" x14ac:dyDescent="0.2">
      <c r="B246" s="106" t="str">
        <f t="shared" si="16"/>
        <v/>
      </c>
      <c r="C246" s="234"/>
      <c r="D246" s="107" t="e">
        <f t="shared" si="15"/>
        <v>#REF!</v>
      </c>
      <c r="E246" s="236"/>
      <c r="F246" s="243"/>
      <c r="G246" s="243"/>
      <c r="H246" s="243"/>
      <c r="I246" s="243"/>
      <c r="J246" s="243"/>
      <c r="K246" s="244">
        <f t="shared" si="13"/>
        <v>0</v>
      </c>
      <c r="L246" s="245"/>
      <c r="M246" s="243"/>
      <c r="N246" s="244"/>
      <c r="O246" s="243"/>
      <c r="P246" s="243"/>
      <c r="Q246" s="243"/>
      <c r="R246" s="243"/>
      <c r="S246" s="243"/>
      <c r="T246" s="243"/>
      <c r="U246" s="243"/>
      <c r="V246" s="243"/>
      <c r="W246" s="243"/>
      <c r="X246" s="243"/>
      <c r="Y246" s="244"/>
      <c r="Z246" s="109" t="str">
        <f t="shared" si="14"/>
        <v/>
      </c>
      <c r="AA246" s="250"/>
      <c r="AB246" s="251"/>
      <c r="AC246" s="243"/>
      <c r="AD246" s="244"/>
    </row>
    <row r="247" spans="2:30" s="2" customFormat="1" ht="12.75" x14ac:dyDescent="0.2">
      <c r="B247" s="106" t="str">
        <f t="shared" si="16"/>
        <v/>
      </c>
      <c r="C247" s="234"/>
      <c r="D247" s="107" t="e">
        <f t="shared" si="15"/>
        <v>#REF!</v>
      </c>
      <c r="E247" s="236"/>
      <c r="F247" s="243"/>
      <c r="G247" s="243"/>
      <c r="H247" s="243"/>
      <c r="I247" s="243"/>
      <c r="J247" s="243"/>
      <c r="K247" s="244">
        <f t="shared" si="13"/>
        <v>0</v>
      </c>
      <c r="L247" s="245"/>
      <c r="M247" s="243"/>
      <c r="N247" s="244"/>
      <c r="O247" s="243"/>
      <c r="P247" s="243"/>
      <c r="Q247" s="243"/>
      <c r="R247" s="243"/>
      <c r="S247" s="243"/>
      <c r="T247" s="243"/>
      <c r="U247" s="243"/>
      <c r="V247" s="243"/>
      <c r="W247" s="243"/>
      <c r="X247" s="243"/>
      <c r="Y247" s="244"/>
      <c r="Z247" s="109" t="str">
        <f t="shared" si="14"/>
        <v/>
      </c>
      <c r="AA247" s="250"/>
      <c r="AB247" s="251"/>
      <c r="AC247" s="243"/>
      <c r="AD247" s="244"/>
    </row>
    <row r="248" spans="2:30" s="2" customFormat="1" ht="12.75" x14ac:dyDescent="0.2">
      <c r="B248" s="106" t="str">
        <f t="shared" si="16"/>
        <v/>
      </c>
      <c r="C248" s="234"/>
      <c r="D248" s="107" t="e">
        <f t="shared" si="15"/>
        <v>#REF!</v>
      </c>
      <c r="E248" s="236"/>
      <c r="F248" s="243"/>
      <c r="G248" s="243"/>
      <c r="H248" s="243"/>
      <c r="I248" s="243"/>
      <c r="J248" s="243"/>
      <c r="K248" s="244">
        <f t="shared" si="13"/>
        <v>0</v>
      </c>
      <c r="L248" s="245"/>
      <c r="M248" s="243"/>
      <c r="N248" s="244"/>
      <c r="O248" s="243"/>
      <c r="P248" s="243"/>
      <c r="Q248" s="243"/>
      <c r="R248" s="243"/>
      <c r="S248" s="243"/>
      <c r="T248" s="243"/>
      <c r="U248" s="243"/>
      <c r="V248" s="243"/>
      <c r="W248" s="243"/>
      <c r="X248" s="243"/>
      <c r="Y248" s="244"/>
      <c r="Z248" s="109" t="str">
        <f t="shared" si="14"/>
        <v/>
      </c>
      <c r="AA248" s="250"/>
      <c r="AB248" s="251"/>
      <c r="AC248" s="243"/>
      <c r="AD248" s="244"/>
    </row>
    <row r="249" spans="2:30" s="2" customFormat="1" ht="12.75" x14ac:dyDescent="0.2">
      <c r="B249" s="106" t="str">
        <f t="shared" si="16"/>
        <v/>
      </c>
      <c r="C249" s="234"/>
      <c r="D249" s="107" t="e">
        <f t="shared" si="15"/>
        <v>#REF!</v>
      </c>
      <c r="E249" s="236"/>
      <c r="F249" s="243"/>
      <c r="G249" s="243"/>
      <c r="H249" s="243"/>
      <c r="I249" s="243"/>
      <c r="J249" s="243"/>
      <c r="K249" s="244">
        <f t="shared" si="13"/>
        <v>0</v>
      </c>
      <c r="L249" s="245"/>
      <c r="M249" s="243"/>
      <c r="N249" s="244"/>
      <c r="O249" s="243"/>
      <c r="P249" s="243"/>
      <c r="Q249" s="243"/>
      <c r="R249" s="243"/>
      <c r="S249" s="243"/>
      <c r="T249" s="243"/>
      <c r="U249" s="243"/>
      <c r="V249" s="243"/>
      <c r="W249" s="243"/>
      <c r="X249" s="243"/>
      <c r="Y249" s="244"/>
      <c r="Z249" s="109" t="str">
        <f t="shared" si="14"/>
        <v/>
      </c>
      <c r="AA249" s="250"/>
      <c r="AB249" s="251"/>
      <c r="AC249" s="243"/>
      <c r="AD249" s="244"/>
    </row>
    <row r="250" spans="2:30" s="2" customFormat="1" ht="12.75" x14ac:dyDescent="0.2">
      <c r="B250" s="106" t="str">
        <f t="shared" si="16"/>
        <v/>
      </c>
      <c r="C250" s="234"/>
      <c r="D250" s="107" t="e">
        <f t="shared" si="15"/>
        <v>#REF!</v>
      </c>
      <c r="E250" s="236"/>
      <c r="F250" s="243"/>
      <c r="G250" s="243"/>
      <c r="H250" s="243"/>
      <c r="I250" s="243"/>
      <c r="J250" s="243"/>
      <c r="K250" s="244">
        <f t="shared" si="13"/>
        <v>0</v>
      </c>
      <c r="L250" s="245"/>
      <c r="M250" s="243"/>
      <c r="N250" s="244"/>
      <c r="O250" s="243"/>
      <c r="P250" s="243"/>
      <c r="Q250" s="243"/>
      <c r="R250" s="243"/>
      <c r="S250" s="243"/>
      <c r="T250" s="243"/>
      <c r="U250" s="243"/>
      <c r="V250" s="243"/>
      <c r="W250" s="243"/>
      <c r="X250" s="243"/>
      <c r="Y250" s="244"/>
      <c r="Z250" s="109" t="str">
        <f t="shared" si="14"/>
        <v/>
      </c>
      <c r="AA250" s="250"/>
      <c r="AB250" s="251"/>
      <c r="AC250" s="243"/>
      <c r="AD250" s="244"/>
    </row>
    <row r="251" spans="2:30" s="2" customFormat="1" ht="12.75" x14ac:dyDescent="0.2">
      <c r="B251" s="106" t="str">
        <f t="shared" si="16"/>
        <v/>
      </c>
      <c r="C251" s="234"/>
      <c r="D251" s="107" t="e">
        <f t="shared" si="15"/>
        <v>#REF!</v>
      </c>
      <c r="E251" s="236"/>
      <c r="F251" s="243"/>
      <c r="G251" s="243"/>
      <c r="H251" s="243"/>
      <c r="I251" s="243"/>
      <c r="J251" s="243"/>
      <c r="K251" s="244">
        <f t="shared" si="13"/>
        <v>0</v>
      </c>
      <c r="L251" s="245"/>
      <c r="M251" s="243"/>
      <c r="N251" s="244"/>
      <c r="O251" s="243"/>
      <c r="P251" s="243"/>
      <c r="Q251" s="243"/>
      <c r="R251" s="243"/>
      <c r="S251" s="243"/>
      <c r="T251" s="243"/>
      <c r="U251" s="243"/>
      <c r="V251" s="243"/>
      <c r="W251" s="243"/>
      <c r="X251" s="243"/>
      <c r="Y251" s="244"/>
      <c r="Z251" s="109" t="str">
        <f t="shared" si="14"/>
        <v/>
      </c>
      <c r="AA251" s="250"/>
      <c r="AB251" s="251"/>
      <c r="AC251" s="243"/>
      <c r="AD251" s="244"/>
    </row>
    <row r="252" spans="2:30" s="2" customFormat="1" ht="12.75" x14ac:dyDescent="0.2">
      <c r="B252" s="106" t="str">
        <f t="shared" si="16"/>
        <v/>
      </c>
      <c r="C252" s="234"/>
      <c r="D252" s="107" t="e">
        <f t="shared" si="15"/>
        <v>#REF!</v>
      </c>
      <c r="E252" s="236"/>
      <c r="F252" s="243"/>
      <c r="G252" s="243"/>
      <c r="H252" s="243"/>
      <c r="I252" s="243"/>
      <c r="J252" s="243"/>
      <c r="K252" s="244">
        <f t="shared" si="13"/>
        <v>0</v>
      </c>
      <c r="L252" s="245"/>
      <c r="M252" s="243"/>
      <c r="N252" s="244"/>
      <c r="O252" s="243"/>
      <c r="P252" s="243"/>
      <c r="Q252" s="243"/>
      <c r="R252" s="243"/>
      <c r="S252" s="243"/>
      <c r="T252" s="243"/>
      <c r="U252" s="243"/>
      <c r="V252" s="243"/>
      <c r="W252" s="243"/>
      <c r="X252" s="243"/>
      <c r="Y252" s="244"/>
      <c r="Z252" s="109" t="str">
        <f t="shared" si="14"/>
        <v/>
      </c>
      <c r="AA252" s="250"/>
      <c r="AB252" s="251"/>
      <c r="AC252" s="243"/>
      <c r="AD252" s="244"/>
    </row>
    <row r="253" spans="2:30" s="2" customFormat="1" ht="12.75" x14ac:dyDescent="0.2">
      <c r="B253" s="106" t="str">
        <f t="shared" si="16"/>
        <v/>
      </c>
      <c r="C253" s="234"/>
      <c r="D253" s="107" t="e">
        <f t="shared" si="15"/>
        <v>#REF!</v>
      </c>
      <c r="E253" s="236"/>
      <c r="F253" s="243"/>
      <c r="G253" s="243"/>
      <c r="H253" s="243"/>
      <c r="I253" s="243"/>
      <c r="J253" s="243"/>
      <c r="K253" s="244">
        <f t="shared" si="13"/>
        <v>0</v>
      </c>
      <c r="L253" s="245"/>
      <c r="M253" s="243"/>
      <c r="N253" s="244"/>
      <c r="O253" s="243"/>
      <c r="P253" s="243"/>
      <c r="Q253" s="243"/>
      <c r="R253" s="243"/>
      <c r="S253" s="243"/>
      <c r="T253" s="243"/>
      <c r="U253" s="243"/>
      <c r="V253" s="243"/>
      <c r="W253" s="243"/>
      <c r="X253" s="243"/>
      <c r="Y253" s="244"/>
      <c r="Z253" s="109" t="str">
        <f t="shared" si="14"/>
        <v/>
      </c>
      <c r="AA253" s="250"/>
      <c r="AB253" s="251"/>
      <c r="AC253" s="243"/>
      <c r="AD253" s="244"/>
    </row>
    <row r="254" spans="2:30" s="2" customFormat="1" ht="12.75" x14ac:dyDescent="0.2">
      <c r="B254" s="106" t="str">
        <f t="shared" si="16"/>
        <v/>
      </c>
      <c r="C254" s="234"/>
      <c r="D254" s="107" t="e">
        <f t="shared" si="15"/>
        <v>#REF!</v>
      </c>
      <c r="E254" s="236"/>
      <c r="F254" s="243"/>
      <c r="G254" s="243"/>
      <c r="H254" s="243"/>
      <c r="I254" s="243"/>
      <c r="J254" s="243"/>
      <c r="K254" s="244">
        <f t="shared" si="13"/>
        <v>0</v>
      </c>
      <c r="L254" s="245"/>
      <c r="M254" s="243"/>
      <c r="N254" s="244"/>
      <c r="O254" s="243"/>
      <c r="P254" s="243"/>
      <c r="Q254" s="243"/>
      <c r="R254" s="243"/>
      <c r="S254" s="243"/>
      <c r="T254" s="243"/>
      <c r="U254" s="243"/>
      <c r="V254" s="243"/>
      <c r="W254" s="243"/>
      <c r="X254" s="243"/>
      <c r="Y254" s="244"/>
      <c r="Z254" s="109" t="str">
        <f t="shared" si="14"/>
        <v/>
      </c>
      <c r="AA254" s="250"/>
      <c r="AB254" s="251"/>
      <c r="AC254" s="243"/>
      <c r="AD254" s="244"/>
    </row>
    <row r="255" spans="2:30" s="2" customFormat="1" ht="12.75" x14ac:dyDescent="0.2">
      <c r="B255" s="106" t="str">
        <f t="shared" si="16"/>
        <v/>
      </c>
      <c r="C255" s="234"/>
      <c r="D255" s="107" t="e">
        <f t="shared" si="15"/>
        <v>#REF!</v>
      </c>
      <c r="E255" s="236"/>
      <c r="F255" s="243"/>
      <c r="G255" s="243"/>
      <c r="H255" s="243"/>
      <c r="I255" s="243"/>
      <c r="J255" s="243"/>
      <c r="K255" s="244">
        <f t="shared" si="13"/>
        <v>0</v>
      </c>
      <c r="L255" s="245"/>
      <c r="M255" s="243"/>
      <c r="N255" s="244"/>
      <c r="O255" s="243"/>
      <c r="P255" s="243"/>
      <c r="Q255" s="243"/>
      <c r="R255" s="243"/>
      <c r="S255" s="243"/>
      <c r="T255" s="243"/>
      <c r="U255" s="243"/>
      <c r="V255" s="243"/>
      <c r="W255" s="243"/>
      <c r="X255" s="243"/>
      <c r="Y255" s="244"/>
      <c r="Z255" s="109" t="str">
        <f t="shared" si="14"/>
        <v/>
      </c>
      <c r="AA255" s="250"/>
      <c r="AB255" s="251"/>
      <c r="AC255" s="243"/>
      <c r="AD255" s="244"/>
    </row>
    <row r="256" spans="2:30" s="2" customFormat="1" ht="12.75" x14ac:dyDescent="0.2">
      <c r="B256" s="106" t="str">
        <f t="shared" si="16"/>
        <v/>
      </c>
      <c r="C256" s="234"/>
      <c r="D256" s="107" t="e">
        <f t="shared" si="15"/>
        <v>#REF!</v>
      </c>
      <c r="E256" s="236"/>
      <c r="F256" s="243"/>
      <c r="G256" s="243"/>
      <c r="H256" s="243"/>
      <c r="I256" s="243"/>
      <c r="J256" s="243"/>
      <c r="K256" s="244">
        <f t="shared" si="13"/>
        <v>0</v>
      </c>
      <c r="L256" s="245"/>
      <c r="M256" s="243"/>
      <c r="N256" s="244"/>
      <c r="O256" s="243"/>
      <c r="P256" s="243"/>
      <c r="Q256" s="243"/>
      <c r="R256" s="243"/>
      <c r="S256" s="243"/>
      <c r="T256" s="243"/>
      <c r="U256" s="243"/>
      <c r="V256" s="243"/>
      <c r="W256" s="243"/>
      <c r="X256" s="243"/>
      <c r="Y256" s="244"/>
      <c r="Z256" s="109" t="str">
        <f t="shared" si="14"/>
        <v/>
      </c>
      <c r="AA256" s="250"/>
      <c r="AB256" s="251"/>
      <c r="AC256" s="243"/>
      <c r="AD256" s="244"/>
    </row>
    <row r="257" spans="2:30" s="2" customFormat="1" ht="12.75" x14ac:dyDescent="0.2">
      <c r="B257" s="106" t="str">
        <f t="shared" si="16"/>
        <v/>
      </c>
      <c r="C257" s="234"/>
      <c r="D257" s="107" t="e">
        <f t="shared" si="15"/>
        <v>#REF!</v>
      </c>
      <c r="E257" s="236"/>
      <c r="F257" s="243"/>
      <c r="G257" s="243"/>
      <c r="H257" s="243"/>
      <c r="I257" s="243"/>
      <c r="J257" s="243"/>
      <c r="K257" s="244">
        <f t="shared" si="13"/>
        <v>0</v>
      </c>
      <c r="L257" s="245"/>
      <c r="M257" s="243"/>
      <c r="N257" s="244"/>
      <c r="O257" s="243"/>
      <c r="P257" s="243"/>
      <c r="Q257" s="243"/>
      <c r="R257" s="243"/>
      <c r="S257" s="243"/>
      <c r="T257" s="243"/>
      <c r="U257" s="243"/>
      <c r="V257" s="243"/>
      <c r="W257" s="243"/>
      <c r="X257" s="243"/>
      <c r="Y257" s="244"/>
      <c r="Z257" s="109" t="str">
        <f t="shared" si="14"/>
        <v/>
      </c>
      <c r="AA257" s="250"/>
      <c r="AB257" s="251"/>
      <c r="AC257" s="243"/>
      <c r="AD257" s="244"/>
    </row>
    <row r="258" spans="2:30" s="2" customFormat="1" ht="12.75" x14ac:dyDescent="0.2">
      <c r="B258" s="106" t="str">
        <f t="shared" si="16"/>
        <v/>
      </c>
      <c r="C258" s="234"/>
      <c r="D258" s="107" t="e">
        <f t="shared" si="15"/>
        <v>#REF!</v>
      </c>
      <c r="E258" s="236"/>
      <c r="F258" s="243"/>
      <c r="G258" s="243"/>
      <c r="H258" s="243"/>
      <c r="I258" s="243"/>
      <c r="J258" s="243"/>
      <c r="K258" s="244">
        <f t="shared" si="13"/>
        <v>0</v>
      </c>
      <c r="L258" s="245"/>
      <c r="M258" s="243"/>
      <c r="N258" s="244"/>
      <c r="O258" s="243"/>
      <c r="P258" s="243"/>
      <c r="Q258" s="243"/>
      <c r="R258" s="243"/>
      <c r="S258" s="243"/>
      <c r="T258" s="243"/>
      <c r="U258" s="243"/>
      <c r="V258" s="243"/>
      <c r="W258" s="243"/>
      <c r="X258" s="243"/>
      <c r="Y258" s="244"/>
      <c r="Z258" s="109" t="str">
        <f t="shared" si="14"/>
        <v/>
      </c>
      <c r="AA258" s="250"/>
      <c r="AB258" s="251"/>
      <c r="AC258" s="243"/>
      <c r="AD258" s="244"/>
    </row>
    <row r="259" spans="2:30" s="2" customFormat="1" ht="12.75" x14ac:dyDescent="0.2">
      <c r="B259" s="106" t="str">
        <f t="shared" si="16"/>
        <v/>
      </c>
      <c r="C259" s="234"/>
      <c r="D259" s="107" t="e">
        <f t="shared" si="15"/>
        <v>#REF!</v>
      </c>
      <c r="E259" s="236"/>
      <c r="F259" s="243"/>
      <c r="G259" s="243"/>
      <c r="H259" s="243"/>
      <c r="I259" s="243"/>
      <c r="J259" s="243"/>
      <c r="K259" s="244">
        <f t="shared" si="13"/>
        <v>0</v>
      </c>
      <c r="L259" s="245"/>
      <c r="M259" s="243"/>
      <c r="N259" s="244"/>
      <c r="O259" s="243"/>
      <c r="P259" s="243"/>
      <c r="Q259" s="243"/>
      <c r="R259" s="243"/>
      <c r="S259" s="243"/>
      <c r="T259" s="243"/>
      <c r="U259" s="243"/>
      <c r="V259" s="243"/>
      <c r="W259" s="243"/>
      <c r="X259" s="243"/>
      <c r="Y259" s="244"/>
      <c r="Z259" s="109" t="str">
        <f t="shared" si="14"/>
        <v/>
      </c>
      <c r="AA259" s="250"/>
      <c r="AB259" s="251"/>
      <c r="AC259" s="243"/>
      <c r="AD259" s="244"/>
    </row>
    <row r="260" spans="2:30" s="2" customFormat="1" ht="12.75" x14ac:dyDescent="0.2">
      <c r="B260" s="106" t="str">
        <f t="shared" si="16"/>
        <v/>
      </c>
      <c r="C260" s="234"/>
      <c r="D260" s="107" t="e">
        <f t="shared" si="15"/>
        <v>#REF!</v>
      </c>
      <c r="E260" s="236"/>
      <c r="F260" s="243"/>
      <c r="G260" s="243"/>
      <c r="H260" s="243"/>
      <c r="I260" s="243"/>
      <c r="J260" s="243"/>
      <c r="K260" s="244">
        <f t="shared" si="13"/>
        <v>0</v>
      </c>
      <c r="L260" s="245"/>
      <c r="M260" s="243"/>
      <c r="N260" s="244"/>
      <c r="O260" s="243"/>
      <c r="P260" s="243"/>
      <c r="Q260" s="243"/>
      <c r="R260" s="243"/>
      <c r="S260" s="243"/>
      <c r="T260" s="243"/>
      <c r="U260" s="243"/>
      <c r="V260" s="243"/>
      <c r="W260" s="243"/>
      <c r="X260" s="243"/>
      <c r="Y260" s="244"/>
      <c r="Z260" s="109" t="str">
        <f t="shared" si="14"/>
        <v/>
      </c>
      <c r="AA260" s="250"/>
      <c r="AB260" s="251"/>
      <c r="AC260" s="243"/>
      <c r="AD260" s="244"/>
    </row>
    <row r="261" spans="2:30" s="2" customFormat="1" ht="12.75" x14ac:dyDescent="0.2">
      <c r="B261" s="106" t="str">
        <f t="shared" si="16"/>
        <v/>
      </c>
      <c r="C261" s="234"/>
      <c r="D261" s="107" t="e">
        <f t="shared" si="15"/>
        <v>#REF!</v>
      </c>
      <c r="E261" s="236"/>
      <c r="F261" s="243"/>
      <c r="G261" s="243"/>
      <c r="H261" s="243"/>
      <c r="I261" s="243"/>
      <c r="J261" s="243"/>
      <c r="K261" s="244">
        <f t="shared" si="13"/>
        <v>0</v>
      </c>
      <c r="L261" s="245"/>
      <c r="M261" s="243"/>
      <c r="N261" s="244"/>
      <c r="O261" s="243"/>
      <c r="P261" s="243"/>
      <c r="Q261" s="243"/>
      <c r="R261" s="243"/>
      <c r="S261" s="243"/>
      <c r="T261" s="243"/>
      <c r="U261" s="243"/>
      <c r="V261" s="243"/>
      <c r="W261" s="243"/>
      <c r="X261" s="243"/>
      <c r="Y261" s="244"/>
      <c r="Z261" s="109" t="str">
        <f t="shared" si="14"/>
        <v/>
      </c>
      <c r="AA261" s="250"/>
      <c r="AB261" s="251"/>
      <c r="AC261" s="243"/>
      <c r="AD261" s="244"/>
    </row>
    <row r="262" spans="2:30" s="2" customFormat="1" ht="12.75" x14ac:dyDescent="0.2">
      <c r="B262" s="106" t="str">
        <f t="shared" si="16"/>
        <v/>
      </c>
      <c r="C262" s="234"/>
      <c r="D262" s="107" t="e">
        <f t="shared" si="15"/>
        <v>#REF!</v>
      </c>
      <c r="E262" s="236"/>
      <c r="F262" s="243"/>
      <c r="G262" s="243"/>
      <c r="H262" s="243"/>
      <c r="I262" s="243"/>
      <c r="J262" s="243"/>
      <c r="K262" s="244">
        <f t="shared" si="13"/>
        <v>0</v>
      </c>
      <c r="L262" s="245"/>
      <c r="M262" s="243"/>
      <c r="N262" s="244"/>
      <c r="O262" s="243"/>
      <c r="P262" s="243"/>
      <c r="Q262" s="243"/>
      <c r="R262" s="243"/>
      <c r="S262" s="243"/>
      <c r="T262" s="243"/>
      <c r="U262" s="243"/>
      <c r="V262" s="243"/>
      <c r="W262" s="243"/>
      <c r="X262" s="243"/>
      <c r="Y262" s="244"/>
      <c r="Z262" s="109" t="str">
        <f t="shared" si="14"/>
        <v/>
      </c>
      <c r="AA262" s="250"/>
      <c r="AB262" s="251"/>
      <c r="AC262" s="243"/>
      <c r="AD262" s="244"/>
    </row>
    <row r="263" spans="2:30" s="2" customFormat="1" ht="12.75" x14ac:dyDescent="0.2">
      <c r="B263" s="106" t="str">
        <f t="shared" si="16"/>
        <v/>
      </c>
      <c r="C263" s="234"/>
      <c r="D263" s="107" t="e">
        <f t="shared" si="15"/>
        <v>#REF!</v>
      </c>
      <c r="E263" s="236"/>
      <c r="F263" s="243"/>
      <c r="G263" s="243"/>
      <c r="H263" s="243"/>
      <c r="I263" s="243"/>
      <c r="J263" s="243"/>
      <c r="K263" s="244">
        <f t="shared" si="13"/>
        <v>0</v>
      </c>
      <c r="L263" s="245"/>
      <c r="M263" s="243"/>
      <c r="N263" s="244"/>
      <c r="O263" s="243"/>
      <c r="P263" s="243"/>
      <c r="Q263" s="243"/>
      <c r="R263" s="243"/>
      <c r="S263" s="243"/>
      <c r="T263" s="243"/>
      <c r="U263" s="243"/>
      <c r="V263" s="243"/>
      <c r="W263" s="243"/>
      <c r="X263" s="243"/>
      <c r="Y263" s="244"/>
      <c r="Z263" s="109" t="str">
        <f t="shared" si="14"/>
        <v/>
      </c>
      <c r="AA263" s="250"/>
      <c r="AB263" s="251"/>
      <c r="AC263" s="243"/>
      <c r="AD263" s="244"/>
    </row>
    <row r="264" spans="2:30" s="2" customFormat="1" ht="12.75" x14ac:dyDescent="0.2">
      <c r="B264" s="106" t="str">
        <f t="shared" si="16"/>
        <v/>
      </c>
      <c r="C264" s="234"/>
      <c r="D264" s="107" t="e">
        <f t="shared" si="15"/>
        <v>#REF!</v>
      </c>
      <c r="E264" s="236"/>
      <c r="F264" s="243"/>
      <c r="G264" s="243"/>
      <c r="H264" s="243"/>
      <c r="I264" s="243"/>
      <c r="J264" s="243"/>
      <c r="K264" s="244">
        <f t="shared" ref="K264:K301" si="17">I264+J264</f>
        <v>0</v>
      </c>
      <c r="L264" s="245"/>
      <c r="M264" s="243"/>
      <c r="N264" s="244"/>
      <c r="O264" s="243"/>
      <c r="P264" s="243"/>
      <c r="Q264" s="243"/>
      <c r="R264" s="243"/>
      <c r="S264" s="243"/>
      <c r="T264" s="243"/>
      <c r="U264" s="243"/>
      <c r="V264" s="243"/>
      <c r="W264" s="243"/>
      <c r="X264" s="243"/>
      <c r="Y264" s="244"/>
      <c r="Z264" s="109" t="str">
        <f t="shared" ref="Z264:Z327" si="18">IF(NOT(ISBLANK(L264)),1,IF(NOT(ISBLANK(N264)),2,IF(NOT(ISBLANK(M264)),3,"")))</f>
        <v/>
      </c>
      <c r="AA264" s="250"/>
      <c r="AB264" s="251"/>
      <c r="AC264" s="243"/>
      <c r="AD264" s="244"/>
    </row>
    <row r="265" spans="2:30" s="2" customFormat="1" ht="12.75" x14ac:dyDescent="0.2">
      <c r="B265" s="106" t="str">
        <f t="shared" si="16"/>
        <v/>
      </c>
      <c r="C265" s="234"/>
      <c r="D265" s="107" t="e">
        <f t="shared" ref="D265:D328" si="19">IF(ISBLANK(C265),D264,C265)</f>
        <v>#REF!</v>
      </c>
      <c r="E265" s="236"/>
      <c r="F265" s="243"/>
      <c r="G265" s="243"/>
      <c r="H265" s="243"/>
      <c r="I265" s="243"/>
      <c r="J265" s="243"/>
      <c r="K265" s="244">
        <f t="shared" si="17"/>
        <v>0</v>
      </c>
      <c r="L265" s="245"/>
      <c r="M265" s="243"/>
      <c r="N265" s="244"/>
      <c r="O265" s="243"/>
      <c r="P265" s="243"/>
      <c r="Q265" s="243"/>
      <c r="R265" s="243"/>
      <c r="S265" s="243"/>
      <c r="T265" s="243"/>
      <c r="U265" s="243"/>
      <c r="V265" s="243"/>
      <c r="W265" s="243"/>
      <c r="X265" s="243"/>
      <c r="Y265" s="244"/>
      <c r="Z265" s="109" t="str">
        <f t="shared" si="18"/>
        <v/>
      </c>
      <c r="AA265" s="250"/>
      <c r="AB265" s="251"/>
      <c r="AC265" s="243"/>
      <c r="AD265" s="244"/>
    </row>
    <row r="266" spans="2:30" s="2" customFormat="1" ht="12.75" x14ac:dyDescent="0.2">
      <c r="B266" s="106" t="str">
        <f t="shared" ref="B266:B329" si="20">IF(ISBLANK(F266),"",B265+1)</f>
        <v/>
      </c>
      <c r="C266" s="234"/>
      <c r="D266" s="107" t="e">
        <f t="shared" si="19"/>
        <v>#REF!</v>
      </c>
      <c r="E266" s="236"/>
      <c r="F266" s="243"/>
      <c r="G266" s="243"/>
      <c r="H266" s="243"/>
      <c r="I266" s="243"/>
      <c r="J266" s="243"/>
      <c r="K266" s="244">
        <f t="shared" si="17"/>
        <v>0</v>
      </c>
      <c r="L266" s="245"/>
      <c r="M266" s="243"/>
      <c r="N266" s="244"/>
      <c r="O266" s="243"/>
      <c r="P266" s="243"/>
      <c r="Q266" s="243"/>
      <c r="R266" s="243"/>
      <c r="S266" s="243"/>
      <c r="T266" s="243"/>
      <c r="U266" s="243"/>
      <c r="V266" s="243"/>
      <c r="W266" s="243"/>
      <c r="X266" s="243"/>
      <c r="Y266" s="244"/>
      <c r="Z266" s="109" t="str">
        <f t="shared" si="18"/>
        <v/>
      </c>
      <c r="AA266" s="250"/>
      <c r="AB266" s="251"/>
      <c r="AC266" s="243"/>
      <c r="AD266" s="244"/>
    </row>
    <row r="267" spans="2:30" s="2" customFormat="1" ht="12.75" x14ac:dyDescent="0.2">
      <c r="B267" s="106" t="str">
        <f t="shared" si="20"/>
        <v/>
      </c>
      <c r="C267" s="234"/>
      <c r="D267" s="107" t="e">
        <f t="shared" si="19"/>
        <v>#REF!</v>
      </c>
      <c r="E267" s="236"/>
      <c r="F267" s="243"/>
      <c r="G267" s="243"/>
      <c r="H267" s="243"/>
      <c r="I267" s="243"/>
      <c r="J267" s="243"/>
      <c r="K267" s="244">
        <f t="shared" si="17"/>
        <v>0</v>
      </c>
      <c r="L267" s="245"/>
      <c r="M267" s="243"/>
      <c r="N267" s="244"/>
      <c r="O267" s="243"/>
      <c r="P267" s="243"/>
      <c r="Q267" s="243"/>
      <c r="R267" s="243"/>
      <c r="S267" s="243"/>
      <c r="T267" s="243"/>
      <c r="U267" s="243"/>
      <c r="V267" s="243"/>
      <c r="W267" s="243"/>
      <c r="X267" s="243"/>
      <c r="Y267" s="244"/>
      <c r="Z267" s="109" t="str">
        <f t="shared" si="18"/>
        <v/>
      </c>
      <c r="AA267" s="250"/>
      <c r="AB267" s="251"/>
      <c r="AC267" s="243"/>
      <c r="AD267" s="244"/>
    </row>
    <row r="268" spans="2:30" s="2" customFormat="1" ht="12.75" x14ac:dyDescent="0.2">
      <c r="B268" s="106" t="str">
        <f t="shared" si="20"/>
        <v/>
      </c>
      <c r="C268" s="234"/>
      <c r="D268" s="107" t="e">
        <f t="shared" si="19"/>
        <v>#REF!</v>
      </c>
      <c r="E268" s="236"/>
      <c r="F268" s="243"/>
      <c r="G268" s="243"/>
      <c r="H268" s="243"/>
      <c r="I268" s="243"/>
      <c r="J268" s="243"/>
      <c r="K268" s="244">
        <f t="shared" si="17"/>
        <v>0</v>
      </c>
      <c r="L268" s="245"/>
      <c r="M268" s="243"/>
      <c r="N268" s="244"/>
      <c r="O268" s="243"/>
      <c r="P268" s="243"/>
      <c r="Q268" s="243"/>
      <c r="R268" s="243"/>
      <c r="S268" s="243"/>
      <c r="T268" s="243"/>
      <c r="U268" s="243"/>
      <c r="V268" s="243"/>
      <c r="W268" s="243"/>
      <c r="X268" s="243"/>
      <c r="Y268" s="244"/>
      <c r="Z268" s="109" t="str">
        <f t="shared" si="18"/>
        <v/>
      </c>
      <c r="AA268" s="250"/>
      <c r="AB268" s="251"/>
      <c r="AC268" s="243"/>
      <c r="AD268" s="244"/>
    </row>
    <row r="269" spans="2:30" s="2" customFormat="1" ht="12.75" x14ac:dyDescent="0.2">
      <c r="B269" s="106" t="str">
        <f t="shared" si="20"/>
        <v/>
      </c>
      <c r="C269" s="234"/>
      <c r="D269" s="107" t="e">
        <f t="shared" si="19"/>
        <v>#REF!</v>
      </c>
      <c r="E269" s="236"/>
      <c r="F269" s="243"/>
      <c r="G269" s="243"/>
      <c r="H269" s="243"/>
      <c r="I269" s="243"/>
      <c r="J269" s="243"/>
      <c r="K269" s="244">
        <f t="shared" si="17"/>
        <v>0</v>
      </c>
      <c r="L269" s="245"/>
      <c r="M269" s="243"/>
      <c r="N269" s="244"/>
      <c r="O269" s="243"/>
      <c r="P269" s="243"/>
      <c r="Q269" s="243"/>
      <c r="R269" s="243"/>
      <c r="S269" s="243"/>
      <c r="T269" s="243"/>
      <c r="U269" s="243"/>
      <c r="V269" s="243"/>
      <c r="W269" s="243"/>
      <c r="X269" s="243"/>
      <c r="Y269" s="244"/>
      <c r="Z269" s="109" t="str">
        <f t="shared" si="18"/>
        <v/>
      </c>
      <c r="AA269" s="250"/>
      <c r="AB269" s="251"/>
      <c r="AC269" s="243"/>
      <c r="AD269" s="244"/>
    </row>
    <row r="270" spans="2:30" s="2" customFormat="1" ht="12.75" x14ac:dyDescent="0.2">
      <c r="B270" s="106" t="str">
        <f t="shared" si="20"/>
        <v/>
      </c>
      <c r="C270" s="234"/>
      <c r="D270" s="107" t="e">
        <f t="shared" si="19"/>
        <v>#REF!</v>
      </c>
      <c r="E270" s="236"/>
      <c r="F270" s="243"/>
      <c r="G270" s="243"/>
      <c r="H270" s="243"/>
      <c r="I270" s="243"/>
      <c r="J270" s="243"/>
      <c r="K270" s="244">
        <f t="shared" si="17"/>
        <v>0</v>
      </c>
      <c r="L270" s="245"/>
      <c r="M270" s="243"/>
      <c r="N270" s="244"/>
      <c r="O270" s="243"/>
      <c r="P270" s="243"/>
      <c r="Q270" s="243"/>
      <c r="R270" s="243"/>
      <c r="S270" s="243"/>
      <c r="T270" s="243"/>
      <c r="U270" s="243"/>
      <c r="V270" s="243"/>
      <c r="W270" s="243"/>
      <c r="X270" s="243"/>
      <c r="Y270" s="244"/>
      <c r="Z270" s="109" t="str">
        <f t="shared" si="18"/>
        <v/>
      </c>
      <c r="AA270" s="250"/>
      <c r="AB270" s="251"/>
      <c r="AC270" s="243"/>
      <c r="AD270" s="244"/>
    </row>
    <row r="271" spans="2:30" s="2" customFormat="1" ht="12.75" x14ac:dyDescent="0.2">
      <c r="B271" s="106" t="str">
        <f t="shared" si="20"/>
        <v/>
      </c>
      <c r="C271" s="234"/>
      <c r="D271" s="107" t="e">
        <f t="shared" si="19"/>
        <v>#REF!</v>
      </c>
      <c r="E271" s="236"/>
      <c r="F271" s="243"/>
      <c r="G271" s="243"/>
      <c r="H271" s="243"/>
      <c r="I271" s="243"/>
      <c r="J271" s="243"/>
      <c r="K271" s="244">
        <f t="shared" si="17"/>
        <v>0</v>
      </c>
      <c r="L271" s="245"/>
      <c r="M271" s="243"/>
      <c r="N271" s="244"/>
      <c r="O271" s="243"/>
      <c r="P271" s="243"/>
      <c r="Q271" s="243"/>
      <c r="R271" s="243"/>
      <c r="S271" s="243"/>
      <c r="T271" s="243"/>
      <c r="U271" s="243"/>
      <c r="V271" s="243"/>
      <c r="W271" s="243"/>
      <c r="X271" s="243"/>
      <c r="Y271" s="244"/>
      <c r="Z271" s="109" t="str">
        <f t="shared" si="18"/>
        <v/>
      </c>
      <c r="AA271" s="250"/>
      <c r="AB271" s="251"/>
      <c r="AC271" s="243"/>
      <c r="AD271" s="244"/>
    </row>
    <row r="272" spans="2:30" s="2" customFormat="1" ht="12.75" x14ac:dyDescent="0.2">
      <c r="B272" s="106" t="str">
        <f t="shared" si="20"/>
        <v/>
      </c>
      <c r="C272" s="234"/>
      <c r="D272" s="107" t="e">
        <f t="shared" si="19"/>
        <v>#REF!</v>
      </c>
      <c r="E272" s="236"/>
      <c r="F272" s="243"/>
      <c r="G272" s="243"/>
      <c r="H272" s="243"/>
      <c r="I272" s="243"/>
      <c r="J272" s="243"/>
      <c r="K272" s="244">
        <f t="shared" si="17"/>
        <v>0</v>
      </c>
      <c r="L272" s="245"/>
      <c r="M272" s="243"/>
      <c r="N272" s="244"/>
      <c r="O272" s="243"/>
      <c r="P272" s="243"/>
      <c r="Q272" s="243"/>
      <c r="R272" s="243"/>
      <c r="S272" s="243"/>
      <c r="T272" s="243"/>
      <c r="U272" s="243"/>
      <c r="V272" s="243"/>
      <c r="W272" s="243"/>
      <c r="X272" s="243"/>
      <c r="Y272" s="244"/>
      <c r="Z272" s="109" t="str">
        <f t="shared" si="18"/>
        <v/>
      </c>
      <c r="AA272" s="250"/>
      <c r="AB272" s="251"/>
      <c r="AC272" s="243"/>
      <c r="AD272" s="244"/>
    </row>
    <row r="273" spans="2:30" s="2" customFormat="1" ht="12.75" x14ac:dyDescent="0.2">
      <c r="B273" s="106" t="str">
        <f t="shared" si="20"/>
        <v/>
      </c>
      <c r="C273" s="234"/>
      <c r="D273" s="107" t="e">
        <f t="shared" si="19"/>
        <v>#REF!</v>
      </c>
      <c r="E273" s="236"/>
      <c r="F273" s="243"/>
      <c r="G273" s="243"/>
      <c r="H273" s="243"/>
      <c r="I273" s="243"/>
      <c r="J273" s="243"/>
      <c r="K273" s="244">
        <f t="shared" si="17"/>
        <v>0</v>
      </c>
      <c r="L273" s="245"/>
      <c r="M273" s="243"/>
      <c r="N273" s="244"/>
      <c r="O273" s="243"/>
      <c r="P273" s="243"/>
      <c r="Q273" s="243"/>
      <c r="R273" s="243"/>
      <c r="S273" s="243"/>
      <c r="T273" s="243"/>
      <c r="U273" s="243"/>
      <c r="V273" s="243"/>
      <c r="W273" s="243"/>
      <c r="X273" s="243"/>
      <c r="Y273" s="244"/>
      <c r="Z273" s="109" t="str">
        <f t="shared" si="18"/>
        <v/>
      </c>
      <c r="AA273" s="250"/>
      <c r="AB273" s="251"/>
      <c r="AC273" s="243"/>
      <c r="AD273" s="244"/>
    </row>
    <row r="274" spans="2:30" s="2" customFormat="1" ht="12.75" x14ac:dyDescent="0.2">
      <c r="B274" s="106" t="str">
        <f t="shared" si="20"/>
        <v/>
      </c>
      <c r="C274" s="234"/>
      <c r="D274" s="107" t="e">
        <f t="shared" si="19"/>
        <v>#REF!</v>
      </c>
      <c r="E274" s="236"/>
      <c r="F274" s="243"/>
      <c r="G274" s="243"/>
      <c r="H274" s="243"/>
      <c r="I274" s="243"/>
      <c r="J274" s="243"/>
      <c r="K274" s="244">
        <f t="shared" si="17"/>
        <v>0</v>
      </c>
      <c r="L274" s="245"/>
      <c r="M274" s="243"/>
      <c r="N274" s="244"/>
      <c r="O274" s="243"/>
      <c r="P274" s="243"/>
      <c r="Q274" s="243"/>
      <c r="R274" s="243"/>
      <c r="S274" s="243"/>
      <c r="T274" s="243"/>
      <c r="U274" s="243"/>
      <c r="V274" s="243"/>
      <c r="W274" s="243"/>
      <c r="X274" s="243"/>
      <c r="Y274" s="244"/>
      <c r="Z274" s="109" t="str">
        <f t="shared" si="18"/>
        <v/>
      </c>
      <c r="AA274" s="250"/>
      <c r="AB274" s="251"/>
      <c r="AC274" s="243"/>
      <c r="AD274" s="244"/>
    </row>
    <row r="275" spans="2:30" s="2" customFormat="1" ht="12.75" x14ac:dyDescent="0.2">
      <c r="B275" s="106" t="str">
        <f t="shared" si="20"/>
        <v/>
      </c>
      <c r="C275" s="234"/>
      <c r="D275" s="107" t="e">
        <f t="shared" si="19"/>
        <v>#REF!</v>
      </c>
      <c r="E275" s="236"/>
      <c r="F275" s="243"/>
      <c r="G275" s="243"/>
      <c r="H275" s="243"/>
      <c r="I275" s="243"/>
      <c r="J275" s="243"/>
      <c r="K275" s="244">
        <f t="shared" si="17"/>
        <v>0</v>
      </c>
      <c r="L275" s="245"/>
      <c r="M275" s="243"/>
      <c r="N275" s="244"/>
      <c r="O275" s="243"/>
      <c r="P275" s="243"/>
      <c r="Q275" s="243"/>
      <c r="R275" s="243"/>
      <c r="S275" s="243"/>
      <c r="T275" s="243"/>
      <c r="U275" s="243"/>
      <c r="V275" s="243"/>
      <c r="W275" s="243"/>
      <c r="X275" s="243"/>
      <c r="Y275" s="244"/>
      <c r="Z275" s="109" t="str">
        <f t="shared" si="18"/>
        <v/>
      </c>
      <c r="AA275" s="250"/>
      <c r="AB275" s="251"/>
      <c r="AC275" s="243"/>
      <c r="AD275" s="244"/>
    </row>
    <row r="276" spans="2:30" s="2" customFormat="1" ht="12.75" x14ac:dyDescent="0.2">
      <c r="B276" s="106" t="str">
        <f t="shared" si="20"/>
        <v/>
      </c>
      <c r="C276" s="234"/>
      <c r="D276" s="107" t="e">
        <f t="shared" si="19"/>
        <v>#REF!</v>
      </c>
      <c r="E276" s="236"/>
      <c r="F276" s="243"/>
      <c r="G276" s="243"/>
      <c r="H276" s="243"/>
      <c r="I276" s="243"/>
      <c r="J276" s="243"/>
      <c r="K276" s="244">
        <f t="shared" si="17"/>
        <v>0</v>
      </c>
      <c r="L276" s="245"/>
      <c r="M276" s="243"/>
      <c r="N276" s="244"/>
      <c r="O276" s="243"/>
      <c r="P276" s="243"/>
      <c r="Q276" s="243"/>
      <c r="R276" s="243"/>
      <c r="S276" s="243"/>
      <c r="T276" s="243"/>
      <c r="U276" s="243"/>
      <c r="V276" s="243"/>
      <c r="W276" s="243"/>
      <c r="X276" s="243"/>
      <c r="Y276" s="244"/>
      <c r="Z276" s="109" t="str">
        <f t="shared" si="18"/>
        <v/>
      </c>
      <c r="AA276" s="250"/>
      <c r="AB276" s="251"/>
      <c r="AC276" s="243"/>
      <c r="AD276" s="244"/>
    </row>
    <row r="277" spans="2:30" s="2" customFormat="1" ht="12.75" x14ac:dyDescent="0.2">
      <c r="B277" s="106" t="str">
        <f t="shared" si="20"/>
        <v/>
      </c>
      <c r="C277" s="234"/>
      <c r="D277" s="107" t="e">
        <f t="shared" si="19"/>
        <v>#REF!</v>
      </c>
      <c r="E277" s="236"/>
      <c r="F277" s="243"/>
      <c r="G277" s="243"/>
      <c r="H277" s="243"/>
      <c r="I277" s="243"/>
      <c r="J277" s="243"/>
      <c r="K277" s="244">
        <f t="shared" si="17"/>
        <v>0</v>
      </c>
      <c r="L277" s="245"/>
      <c r="M277" s="243"/>
      <c r="N277" s="244"/>
      <c r="O277" s="243"/>
      <c r="P277" s="243"/>
      <c r="Q277" s="243"/>
      <c r="R277" s="243"/>
      <c r="S277" s="243"/>
      <c r="T277" s="243"/>
      <c r="U277" s="243"/>
      <c r="V277" s="243"/>
      <c r="W277" s="243"/>
      <c r="X277" s="243"/>
      <c r="Y277" s="244"/>
      <c r="Z277" s="109" t="str">
        <f t="shared" si="18"/>
        <v/>
      </c>
      <c r="AA277" s="250"/>
      <c r="AB277" s="251"/>
      <c r="AC277" s="243"/>
      <c r="AD277" s="244"/>
    </row>
    <row r="278" spans="2:30" s="2" customFormat="1" ht="12.75" x14ac:dyDescent="0.2">
      <c r="B278" s="106" t="str">
        <f t="shared" si="20"/>
        <v/>
      </c>
      <c r="C278" s="234"/>
      <c r="D278" s="107" t="e">
        <f t="shared" si="19"/>
        <v>#REF!</v>
      </c>
      <c r="E278" s="236"/>
      <c r="F278" s="243"/>
      <c r="G278" s="243"/>
      <c r="H278" s="243"/>
      <c r="I278" s="243"/>
      <c r="J278" s="243"/>
      <c r="K278" s="244">
        <f t="shared" si="17"/>
        <v>0</v>
      </c>
      <c r="L278" s="245"/>
      <c r="M278" s="243"/>
      <c r="N278" s="244"/>
      <c r="O278" s="243"/>
      <c r="P278" s="243"/>
      <c r="Q278" s="243"/>
      <c r="R278" s="243"/>
      <c r="S278" s="243"/>
      <c r="T278" s="243"/>
      <c r="U278" s="243"/>
      <c r="V278" s="243"/>
      <c r="W278" s="243"/>
      <c r="X278" s="243"/>
      <c r="Y278" s="244"/>
      <c r="Z278" s="109" t="str">
        <f t="shared" si="18"/>
        <v/>
      </c>
      <c r="AA278" s="250"/>
      <c r="AB278" s="251"/>
      <c r="AC278" s="243"/>
      <c r="AD278" s="244"/>
    </row>
    <row r="279" spans="2:30" s="2" customFormat="1" ht="12.75" x14ac:dyDescent="0.2">
      <c r="B279" s="106" t="str">
        <f t="shared" si="20"/>
        <v/>
      </c>
      <c r="C279" s="234"/>
      <c r="D279" s="107" t="e">
        <f t="shared" si="19"/>
        <v>#REF!</v>
      </c>
      <c r="E279" s="236"/>
      <c r="F279" s="243"/>
      <c r="G279" s="243"/>
      <c r="H279" s="243"/>
      <c r="I279" s="243"/>
      <c r="J279" s="243"/>
      <c r="K279" s="244">
        <f t="shared" si="17"/>
        <v>0</v>
      </c>
      <c r="L279" s="245"/>
      <c r="M279" s="243"/>
      <c r="N279" s="244"/>
      <c r="O279" s="243"/>
      <c r="P279" s="243"/>
      <c r="Q279" s="243"/>
      <c r="R279" s="243"/>
      <c r="S279" s="243"/>
      <c r="T279" s="243"/>
      <c r="U279" s="243"/>
      <c r="V279" s="243"/>
      <c r="W279" s="243"/>
      <c r="X279" s="243"/>
      <c r="Y279" s="244"/>
      <c r="Z279" s="109" t="str">
        <f t="shared" si="18"/>
        <v/>
      </c>
      <c r="AA279" s="250"/>
      <c r="AB279" s="251"/>
      <c r="AC279" s="243"/>
      <c r="AD279" s="244"/>
    </row>
    <row r="280" spans="2:30" s="2" customFormat="1" ht="12.75" x14ac:dyDescent="0.2">
      <c r="B280" s="106" t="str">
        <f t="shared" si="20"/>
        <v/>
      </c>
      <c r="C280" s="234"/>
      <c r="D280" s="107" t="e">
        <f t="shared" si="19"/>
        <v>#REF!</v>
      </c>
      <c r="E280" s="236"/>
      <c r="F280" s="243"/>
      <c r="G280" s="243"/>
      <c r="H280" s="243"/>
      <c r="I280" s="243"/>
      <c r="J280" s="243"/>
      <c r="K280" s="244">
        <f t="shared" si="17"/>
        <v>0</v>
      </c>
      <c r="L280" s="245"/>
      <c r="M280" s="243"/>
      <c r="N280" s="244"/>
      <c r="O280" s="243"/>
      <c r="P280" s="243"/>
      <c r="Q280" s="243"/>
      <c r="R280" s="243"/>
      <c r="S280" s="243"/>
      <c r="T280" s="243"/>
      <c r="U280" s="243"/>
      <c r="V280" s="243"/>
      <c r="W280" s="243"/>
      <c r="X280" s="243"/>
      <c r="Y280" s="244"/>
      <c r="Z280" s="109" t="str">
        <f t="shared" si="18"/>
        <v/>
      </c>
      <c r="AA280" s="250"/>
      <c r="AB280" s="251"/>
      <c r="AC280" s="243"/>
      <c r="AD280" s="244"/>
    </row>
    <row r="281" spans="2:30" s="2" customFormat="1" ht="12.75" x14ac:dyDescent="0.2">
      <c r="B281" s="106" t="str">
        <f t="shared" si="20"/>
        <v/>
      </c>
      <c r="C281" s="234"/>
      <c r="D281" s="107" t="e">
        <f t="shared" si="19"/>
        <v>#REF!</v>
      </c>
      <c r="E281" s="236"/>
      <c r="F281" s="243"/>
      <c r="G281" s="243"/>
      <c r="H281" s="243"/>
      <c r="I281" s="243"/>
      <c r="J281" s="243"/>
      <c r="K281" s="244">
        <f t="shared" si="17"/>
        <v>0</v>
      </c>
      <c r="L281" s="245"/>
      <c r="M281" s="243"/>
      <c r="N281" s="244"/>
      <c r="O281" s="243"/>
      <c r="P281" s="243"/>
      <c r="Q281" s="243"/>
      <c r="R281" s="243"/>
      <c r="S281" s="243"/>
      <c r="T281" s="243"/>
      <c r="U281" s="243"/>
      <c r="V281" s="243"/>
      <c r="W281" s="243"/>
      <c r="X281" s="243"/>
      <c r="Y281" s="244"/>
      <c r="Z281" s="109" t="str">
        <f t="shared" si="18"/>
        <v/>
      </c>
      <c r="AA281" s="250"/>
      <c r="AB281" s="251"/>
      <c r="AC281" s="243"/>
      <c r="AD281" s="244"/>
    </row>
    <row r="282" spans="2:30" s="2" customFormat="1" ht="12.75" x14ac:dyDescent="0.2">
      <c r="B282" s="106" t="str">
        <f t="shared" si="20"/>
        <v/>
      </c>
      <c r="C282" s="234"/>
      <c r="D282" s="107" t="e">
        <f t="shared" si="19"/>
        <v>#REF!</v>
      </c>
      <c r="E282" s="236"/>
      <c r="F282" s="243"/>
      <c r="G282" s="243"/>
      <c r="H282" s="243"/>
      <c r="I282" s="243"/>
      <c r="J282" s="243"/>
      <c r="K282" s="244">
        <f t="shared" si="17"/>
        <v>0</v>
      </c>
      <c r="L282" s="245"/>
      <c r="M282" s="243"/>
      <c r="N282" s="244"/>
      <c r="O282" s="243"/>
      <c r="P282" s="243"/>
      <c r="Q282" s="243"/>
      <c r="R282" s="243"/>
      <c r="S282" s="243"/>
      <c r="T282" s="243"/>
      <c r="U282" s="243"/>
      <c r="V282" s="243"/>
      <c r="W282" s="243"/>
      <c r="X282" s="243"/>
      <c r="Y282" s="244"/>
      <c r="Z282" s="109" t="str">
        <f t="shared" si="18"/>
        <v/>
      </c>
      <c r="AA282" s="250"/>
      <c r="AB282" s="251"/>
      <c r="AC282" s="243"/>
      <c r="AD282" s="244"/>
    </row>
    <row r="283" spans="2:30" s="2" customFormat="1" ht="12.75" x14ac:dyDescent="0.2">
      <c r="B283" s="106" t="str">
        <f t="shared" si="20"/>
        <v/>
      </c>
      <c r="C283" s="234"/>
      <c r="D283" s="107" t="e">
        <f t="shared" si="19"/>
        <v>#REF!</v>
      </c>
      <c r="E283" s="236"/>
      <c r="F283" s="243"/>
      <c r="G283" s="243"/>
      <c r="H283" s="243"/>
      <c r="I283" s="243"/>
      <c r="J283" s="243"/>
      <c r="K283" s="244">
        <f t="shared" si="17"/>
        <v>0</v>
      </c>
      <c r="L283" s="245"/>
      <c r="M283" s="243"/>
      <c r="N283" s="244"/>
      <c r="O283" s="243"/>
      <c r="P283" s="243"/>
      <c r="Q283" s="243"/>
      <c r="R283" s="243"/>
      <c r="S283" s="243"/>
      <c r="T283" s="243"/>
      <c r="U283" s="243"/>
      <c r="V283" s="243"/>
      <c r="W283" s="243"/>
      <c r="X283" s="243"/>
      <c r="Y283" s="244"/>
      <c r="Z283" s="109" t="str">
        <f t="shared" si="18"/>
        <v/>
      </c>
      <c r="AA283" s="250"/>
      <c r="AB283" s="251"/>
      <c r="AC283" s="243"/>
      <c r="AD283" s="244"/>
    </row>
    <row r="284" spans="2:30" s="2" customFormat="1" ht="12.75" x14ac:dyDescent="0.2">
      <c r="B284" s="106" t="str">
        <f t="shared" si="20"/>
        <v/>
      </c>
      <c r="C284" s="234"/>
      <c r="D284" s="107" t="e">
        <f t="shared" si="19"/>
        <v>#REF!</v>
      </c>
      <c r="E284" s="236"/>
      <c r="F284" s="243"/>
      <c r="G284" s="243"/>
      <c r="H284" s="243"/>
      <c r="I284" s="243"/>
      <c r="J284" s="243"/>
      <c r="K284" s="244">
        <f t="shared" si="17"/>
        <v>0</v>
      </c>
      <c r="L284" s="245"/>
      <c r="M284" s="243"/>
      <c r="N284" s="244"/>
      <c r="O284" s="243"/>
      <c r="P284" s="243"/>
      <c r="Q284" s="243"/>
      <c r="R284" s="243"/>
      <c r="S284" s="243"/>
      <c r="T284" s="243"/>
      <c r="U284" s="243"/>
      <c r="V284" s="243"/>
      <c r="W284" s="243"/>
      <c r="X284" s="243"/>
      <c r="Y284" s="244"/>
      <c r="Z284" s="109" t="str">
        <f t="shared" si="18"/>
        <v/>
      </c>
      <c r="AA284" s="250"/>
      <c r="AB284" s="251"/>
      <c r="AC284" s="243"/>
      <c r="AD284" s="244"/>
    </row>
    <row r="285" spans="2:30" s="2" customFormat="1" ht="12.75" x14ac:dyDescent="0.2">
      <c r="B285" s="106" t="str">
        <f t="shared" si="20"/>
        <v/>
      </c>
      <c r="C285" s="234"/>
      <c r="D285" s="107" t="e">
        <f t="shared" si="19"/>
        <v>#REF!</v>
      </c>
      <c r="E285" s="236"/>
      <c r="F285" s="243"/>
      <c r="G285" s="243"/>
      <c r="H285" s="243"/>
      <c r="I285" s="243"/>
      <c r="J285" s="243"/>
      <c r="K285" s="244">
        <f t="shared" si="17"/>
        <v>0</v>
      </c>
      <c r="L285" s="245"/>
      <c r="M285" s="243"/>
      <c r="N285" s="244"/>
      <c r="O285" s="243"/>
      <c r="P285" s="243"/>
      <c r="Q285" s="243"/>
      <c r="R285" s="243"/>
      <c r="S285" s="243"/>
      <c r="T285" s="243"/>
      <c r="U285" s="243"/>
      <c r="V285" s="243"/>
      <c r="W285" s="243"/>
      <c r="X285" s="243"/>
      <c r="Y285" s="244"/>
      <c r="Z285" s="109" t="str">
        <f t="shared" si="18"/>
        <v/>
      </c>
      <c r="AA285" s="250"/>
      <c r="AB285" s="251"/>
      <c r="AC285" s="243"/>
      <c r="AD285" s="244"/>
    </row>
    <row r="286" spans="2:30" s="2" customFormat="1" ht="12.75" x14ac:dyDescent="0.2">
      <c r="B286" s="106" t="str">
        <f t="shared" si="20"/>
        <v/>
      </c>
      <c r="C286" s="234"/>
      <c r="D286" s="107" t="e">
        <f t="shared" si="19"/>
        <v>#REF!</v>
      </c>
      <c r="E286" s="236"/>
      <c r="F286" s="243"/>
      <c r="G286" s="243"/>
      <c r="H286" s="243"/>
      <c r="I286" s="243"/>
      <c r="J286" s="243"/>
      <c r="K286" s="244">
        <f t="shared" si="17"/>
        <v>0</v>
      </c>
      <c r="L286" s="245"/>
      <c r="M286" s="243"/>
      <c r="N286" s="244"/>
      <c r="O286" s="243"/>
      <c r="P286" s="243"/>
      <c r="Q286" s="243"/>
      <c r="R286" s="243"/>
      <c r="S286" s="243"/>
      <c r="T286" s="243"/>
      <c r="U286" s="243"/>
      <c r="V286" s="243"/>
      <c r="W286" s="243"/>
      <c r="X286" s="243"/>
      <c r="Y286" s="244"/>
      <c r="Z286" s="109" t="str">
        <f t="shared" si="18"/>
        <v/>
      </c>
      <c r="AA286" s="250"/>
      <c r="AB286" s="251"/>
      <c r="AC286" s="243"/>
      <c r="AD286" s="244"/>
    </row>
    <row r="287" spans="2:30" s="2" customFormat="1" ht="12.75" x14ac:dyDescent="0.2">
      <c r="B287" s="106" t="str">
        <f t="shared" si="20"/>
        <v/>
      </c>
      <c r="C287" s="234"/>
      <c r="D287" s="107" t="e">
        <f t="shared" si="19"/>
        <v>#REF!</v>
      </c>
      <c r="E287" s="236"/>
      <c r="F287" s="243"/>
      <c r="G287" s="243"/>
      <c r="H287" s="243"/>
      <c r="I287" s="243"/>
      <c r="J287" s="243"/>
      <c r="K287" s="244">
        <f t="shared" si="17"/>
        <v>0</v>
      </c>
      <c r="L287" s="245"/>
      <c r="M287" s="243"/>
      <c r="N287" s="244"/>
      <c r="O287" s="243"/>
      <c r="P287" s="243"/>
      <c r="Q287" s="243"/>
      <c r="R287" s="243"/>
      <c r="S287" s="243"/>
      <c r="T287" s="243"/>
      <c r="U287" s="243"/>
      <c r="V287" s="243"/>
      <c r="W287" s="243"/>
      <c r="X287" s="243"/>
      <c r="Y287" s="244"/>
      <c r="Z287" s="109" t="str">
        <f t="shared" si="18"/>
        <v/>
      </c>
      <c r="AA287" s="250"/>
      <c r="AB287" s="251"/>
      <c r="AC287" s="243"/>
      <c r="AD287" s="244"/>
    </row>
    <row r="288" spans="2:30" s="2" customFormat="1" ht="12.75" x14ac:dyDescent="0.2">
      <c r="B288" s="106" t="str">
        <f t="shared" si="20"/>
        <v/>
      </c>
      <c r="C288" s="234"/>
      <c r="D288" s="107" t="e">
        <f t="shared" si="19"/>
        <v>#REF!</v>
      </c>
      <c r="E288" s="236"/>
      <c r="F288" s="243"/>
      <c r="G288" s="243"/>
      <c r="H288" s="243"/>
      <c r="I288" s="243"/>
      <c r="J288" s="243"/>
      <c r="K288" s="244">
        <f t="shared" si="17"/>
        <v>0</v>
      </c>
      <c r="L288" s="245"/>
      <c r="M288" s="243"/>
      <c r="N288" s="244"/>
      <c r="O288" s="243"/>
      <c r="P288" s="243"/>
      <c r="Q288" s="243"/>
      <c r="R288" s="243"/>
      <c r="S288" s="243"/>
      <c r="T288" s="243"/>
      <c r="U288" s="243"/>
      <c r="V288" s="243"/>
      <c r="W288" s="243"/>
      <c r="X288" s="243"/>
      <c r="Y288" s="244"/>
      <c r="Z288" s="109" t="str">
        <f t="shared" si="18"/>
        <v/>
      </c>
      <c r="AA288" s="250"/>
      <c r="AB288" s="251"/>
      <c r="AC288" s="243"/>
      <c r="AD288" s="244"/>
    </row>
    <row r="289" spans="2:30" s="2" customFormat="1" ht="12.75" x14ac:dyDescent="0.2">
      <c r="B289" s="106" t="str">
        <f t="shared" si="20"/>
        <v/>
      </c>
      <c r="C289" s="234"/>
      <c r="D289" s="107" t="e">
        <f t="shared" si="19"/>
        <v>#REF!</v>
      </c>
      <c r="E289" s="236"/>
      <c r="F289" s="243"/>
      <c r="G289" s="243"/>
      <c r="H289" s="243"/>
      <c r="I289" s="243"/>
      <c r="J289" s="243"/>
      <c r="K289" s="244">
        <f t="shared" si="17"/>
        <v>0</v>
      </c>
      <c r="L289" s="245"/>
      <c r="M289" s="243"/>
      <c r="N289" s="244"/>
      <c r="O289" s="243"/>
      <c r="P289" s="243"/>
      <c r="Q289" s="243"/>
      <c r="R289" s="243"/>
      <c r="S289" s="243"/>
      <c r="T289" s="243"/>
      <c r="U289" s="243"/>
      <c r="V289" s="243"/>
      <c r="W289" s="243"/>
      <c r="X289" s="243"/>
      <c r="Y289" s="244"/>
      <c r="Z289" s="109" t="str">
        <f t="shared" si="18"/>
        <v/>
      </c>
      <c r="AA289" s="250"/>
      <c r="AB289" s="251"/>
      <c r="AC289" s="243"/>
      <c r="AD289" s="244"/>
    </row>
    <row r="290" spans="2:30" s="2" customFormat="1" ht="12.75" x14ac:dyDescent="0.2">
      <c r="B290" s="106" t="str">
        <f t="shared" si="20"/>
        <v/>
      </c>
      <c r="C290" s="234"/>
      <c r="D290" s="107" t="e">
        <f t="shared" si="19"/>
        <v>#REF!</v>
      </c>
      <c r="E290" s="236"/>
      <c r="F290" s="243"/>
      <c r="G290" s="243"/>
      <c r="H290" s="243"/>
      <c r="I290" s="243"/>
      <c r="J290" s="243"/>
      <c r="K290" s="244">
        <f t="shared" si="17"/>
        <v>0</v>
      </c>
      <c r="L290" s="245"/>
      <c r="M290" s="243"/>
      <c r="N290" s="244"/>
      <c r="O290" s="243"/>
      <c r="P290" s="243"/>
      <c r="Q290" s="243"/>
      <c r="R290" s="243"/>
      <c r="S290" s="243"/>
      <c r="T290" s="243"/>
      <c r="U290" s="243"/>
      <c r="V290" s="243"/>
      <c r="W290" s="243"/>
      <c r="X290" s="243"/>
      <c r="Y290" s="244"/>
      <c r="Z290" s="109" t="str">
        <f t="shared" si="18"/>
        <v/>
      </c>
      <c r="AA290" s="250"/>
      <c r="AB290" s="251"/>
      <c r="AC290" s="243"/>
      <c r="AD290" s="244"/>
    </row>
    <row r="291" spans="2:30" s="2" customFormat="1" ht="12.75" x14ac:dyDescent="0.2">
      <c r="B291" s="106" t="str">
        <f t="shared" si="20"/>
        <v/>
      </c>
      <c r="C291" s="234"/>
      <c r="D291" s="107" t="e">
        <f t="shared" si="19"/>
        <v>#REF!</v>
      </c>
      <c r="E291" s="236"/>
      <c r="F291" s="243"/>
      <c r="G291" s="243"/>
      <c r="H291" s="243"/>
      <c r="I291" s="243"/>
      <c r="J291" s="243"/>
      <c r="K291" s="244">
        <f t="shared" si="17"/>
        <v>0</v>
      </c>
      <c r="L291" s="245"/>
      <c r="M291" s="243"/>
      <c r="N291" s="244"/>
      <c r="O291" s="243"/>
      <c r="P291" s="243"/>
      <c r="Q291" s="243"/>
      <c r="R291" s="243"/>
      <c r="S291" s="243"/>
      <c r="T291" s="243"/>
      <c r="U291" s="243"/>
      <c r="V291" s="243"/>
      <c r="W291" s="243"/>
      <c r="X291" s="243"/>
      <c r="Y291" s="244"/>
      <c r="Z291" s="109" t="str">
        <f t="shared" si="18"/>
        <v/>
      </c>
      <c r="AA291" s="250"/>
      <c r="AB291" s="251"/>
      <c r="AC291" s="243"/>
      <c r="AD291" s="244"/>
    </row>
    <row r="292" spans="2:30" s="2" customFormat="1" ht="12.75" x14ac:dyDescent="0.2">
      <c r="B292" s="106" t="str">
        <f t="shared" si="20"/>
        <v/>
      </c>
      <c r="C292" s="234"/>
      <c r="D292" s="107" t="e">
        <f t="shared" si="19"/>
        <v>#REF!</v>
      </c>
      <c r="E292" s="236"/>
      <c r="F292" s="243"/>
      <c r="G292" s="243"/>
      <c r="H292" s="243"/>
      <c r="I292" s="243"/>
      <c r="J292" s="243"/>
      <c r="K292" s="244">
        <f t="shared" si="17"/>
        <v>0</v>
      </c>
      <c r="L292" s="245"/>
      <c r="M292" s="243"/>
      <c r="N292" s="244"/>
      <c r="O292" s="243"/>
      <c r="P292" s="243"/>
      <c r="Q292" s="243"/>
      <c r="R292" s="243"/>
      <c r="S292" s="243"/>
      <c r="T292" s="243"/>
      <c r="U292" s="243"/>
      <c r="V292" s="243"/>
      <c r="W292" s="243"/>
      <c r="X292" s="243"/>
      <c r="Y292" s="244"/>
      <c r="Z292" s="109" t="str">
        <f t="shared" si="18"/>
        <v/>
      </c>
      <c r="AA292" s="250"/>
      <c r="AB292" s="251"/>
      <c r="AC292" s="243"/>
      <c r="AD292" s="244"/>
    </row>
    <row r="293" spans="2:30" s="2" customFormat="1" ht="12.75" x14ac:dyDescent="0.2">
      <c r="B293" s="106" t="str">
        <f t="shared" si="20"/>
        <v/>
      </c>
      <c r="C293" s="234"/>
      <c r="D293" s="107" t="e">
        <f t="shared" si="19"/>
        <v>#REF!</v>
      </c>
      <c r="E293" s="236"/>
      <c r="F293" s="243"/>
      <c r="G293" s="243"/>
      <c r="H293" s="243"/>
      <c r="I293" s="243"/>
      <c r="J293" s="243"/>
      <c r="K293" s="244">
        <f t="shared" si="17"/>
        <v>0</v>
      </c>
      <c r="L293" s="245"/>
      <c r="M293" s="243"/>
      <c r="N293" s="244"/>
      <c r="O293" s="243"/>
      <c r="P293" s="243"/>
      <c r="Q293" s="243"/>
      <c r="R293" s="243"/>
      <c r="S293" s="243"/>
      <c r="T293" s="243"/>
      <c r="U293" s="243"/>
      <c r="V293" s="243"/>
      <c r="W293" s="243"/>
      <c r="X293" s="243"/>
      <c r="Y293" s="244"/>
      <c r="Z293" s="109" t="str">
        <f t="shared" si="18"/>
        <v/>
      </c>
      <c r="AA293" s="250"/>
      <c r="AB293" s="251"/>
      <c r="AC293" s="243"/>
      <c r="AD293" s="244"/>
    </row>
    <row r="294" spans="2:30" s="2" customFormat="1" ht="12.75" x14ac:dyDescent="0.2">
      <c r="B294" s="106" t="str">
        <f t="shared" si="20"/>
        <v/>
      </c>
      <c r="C294" s="234"/>
      <c r="D294" s="107" t="e">
        <f t="shared" si="19"/>
        <v>#REF!</v>
      </c>
      <c r="E294" s="236"/>
      <c r="F294" s="243"/>
      <c r="G294" s="243"/>
      <c r="H294" s="243"/>
      <c r="I294" s="243"/>
      <c r="J294" s="243"/>
      <c r="K294" s="244">
        <f t="shared" si="17"/>
        <v>0</v>
      </c>
      <c r="L294" s="245"/>
      <c r="M294" s="243"/>
      <c r="N294" s="244"/>
      <c r="O294" s="243"/>
      <c r="P294" s="243"/>
      <c r="Q294" s="243"/>
      <c r="R294" s="243"/>
      <c r="S294" s="243"/>
      <c r="T294" s="243"/>
      <c r="U294" s="243"/>
      <c r="V294" s="243"/>
      <c r="W294" s="243"/>
      <c r="X294" s="243"/>
      <c r="Y294" s="244"/>
      <c r="Z294" s="109" t="str">
        <f t="shared" si="18"/>
        <v/>
      </c>
      <c r="AA294" s="250"/>
      <c r="AB294" s="251"/>
      <c r="AC294" s="243"/>
      <c r="AD294" s="244"/>
    </row>
    <row r="295" spans="2:30" s="2" customFormat="1" ht="12.75" x14ac:dyDescent="0.2">
      <c r="B295" s="106" t="str">
        <f t="shared" si="20"/>
        <v/>
      </c>
      <c r="C295" s="234"/>
      <c r="D295" s="107" t="e">
        <f t="shared" si="19"/>
        <v>#REF!</v>
      </c>
      <c r="E295" s="236"/>
      <c r="F295" s="243"/>
      <c r="G295" s="243"/>
      <c r="H295" s="243"/>
      <c r="I295" s="243"/>
      <c r="J295" s="243"/>
      <c r="K295" s="244">
        <f t="shared" si="17"/>
        <v>0</v>
      </c>
      <c r="L295" s="245"/>
      <c r="M295" s="243"/>
      <c r="N295" s="244"/>
      <c r="O295" s="243"/>
      <c r="P295" s="243"/>
      <c r="Q295" s="243"/>
      <c r="R295" s="243"/>
      <c r="S295" s="243"/>
      <c r="T295" s="243"/>
      <c r="U295" s="243"/>
      <c r="V295" s="243"/>
      <c r="W295" s="243"/>
      <c r="X295" s="243"/>
      <c r="Y295" s="244"/>
      <c r="Z295" s="109" t="str">
        <f t="shared" si="18"/>
        <v/>
      </c>
      <c r="AA295" s="250"/>
      <c r="AB295" s="251"/>
      <c r="AC295" s="243"/>
      <c r="AD295" s="244"/>
    </row>
    <row r="296" spans="2:30" s="2" customFormat="1" ht="12.75" x14ac:dyDescent="0.2">
      <c r="B296" s="106" t="str">
        <f t="shared" si="20"/>
        <v/>
      </c>
      <c r="C296" s="234"/>
      <c r="D296" s="107" t="e">
        <f t="shared" si="19"/>
        <v>#REF!</v>
      </c>
      <c r="E296" s="236"/>
      <c r="F296" s="243"/>
      <c r="G296" s="243"/>
      <c r="H296" s="243"/>
      <c r="I296" s="243"/>
      <c r="J296" s="243"/>
      <c r="K296" s="244">
        <f t="shared" si="17"/>
        <v>0</v>
      </c>
      <c r="L296" s="245"/>
      <c r="M296" s="243"/>
      <c r="N296" s="244"/>
      <c r="O296" s="243"/>
      <c r="P296" s="243"/>
      <c r="Q296" s="243"/>
      <c r="R296" s="243"/>
      <c r="S296" s="243"/>
      <c r="T296" s="243"/>
      <c r="U296" s="243"/>
      <c r="V296" s="243"/>
      <c r="W296" s="243"/>
      <c r="X296" s="243"/>
      <c r="Y296" s="244"/>
      <c r="Z296" s="109" t="str">
        <f t="shared" si="18"/>
        <v/>
      </c>
      <c r="AA296" s="250"/>
      <c r="AB296" s="251"/>
      <c r="AC296" s="243"/>
      <c r="AD296" s="244"/>
    </row>
    <row r="297" spans="2:30" s="2" customFormat="1" ht="12.75" x14ac:dyDescent="0.2">
      <c r="B297" s="106" t="str">
        <f t="shared" si="20"/>
        <v/>
      </c>
      <c r="C297" s="234"/>
      <c r="D297" s="107" t="e">
        <f t="shared" si="19"/>
        <v>#REF!</v>
      </c>
      <c r="E297" s="236"/>
      <c r="F297" s="243"/>
      <c r="G297" s="243"/>
      <c r="H297" s="243"/>
      <c r="I297" s="243"/>
      <c r="J297" s="243"/>
      <c r="K297" s="244">
        <f t="shared" si="17"/>
        <v>0</v>
      </c>
      <c r="L297" s="245"/>
      <c r="M297" s="243"/>
      <c r="N297" s="244"/>
      <c r="O297" s="243"/>
      <c r="P297" s="243"/>
      <c r="Q297" s="243"/>
      <c r="R297" s="243"/>
      <c r="S297" s="243"/>
      <c r="T297" s="243"/>
      <c r="U297" s="243"/>
      <c r="V297" s="243"/>
      <c r="W297" s="243"/>
      <c r="X297" s="243"/>
      <c r="Y297" s="244"/>
      <c r="Z297" s="109" t="str">
        <f t="shared" si="18"/>
        <v/>
      </c>
      <c r="AA297" s="250"/>
      <c r="AB297" s="251"/>
      <c r="AC297" s="243"/>
      <c r="AD297" s="244"/>
    </row>
    <row r="298" spans="2:30" s="2" customFormat="1" ht="12.75" x14ac:dyDescent="0.2">
      <c r="B298" s="106" t="str">
        <f t="shared" si="20"/>
        <v/>
      </c>
      <c r="C298" s="234"/>
      <c r="D298" s="107" t="e">
        <f t="shared" si="19"/>
        <v>#REF!</v>
      </c>
      <c r="E298" s="236"/>
      <c r="F298" s="243"/>
      <c r="G298" s="243"/>
      <c r="H298" s="243"/>
      <c r="I298" s="243"/>
      <c r="J298" s="243"/>
      <c r="K298" s="244">
        <f t="shared" si="17"/>
        <v>0</v>
      </c>
      <c r="L298" s="245"/>
      <c r="M298" s="243"/>
      <c r="N298" s="244"/>
      <c r="O298" s="243"/>
      <c r="P298" s="243"/>
      <c r="Q298" s="243"/>
      <c r="R298" s="243"/>
      <c r="S298" s="243"/>
      <c r="T298" s="243"/>
      <c r="U298" s="243"/>
      <c r="V298" s="243"/>
      <c r="W298" s="243"/>
      <c r="X298" s="243"/>
      <c r="Y298" s="244"/>
      <c r="Z298" s="109" t="str">
        <f t="shared" si="18"/>
        <v/>
      </c>
      <c r="AA298" s="250"/>
      <c r="AB298" s="251"/>
      <c r="AC298" s="243"/>
      <c r="AD298" s="244"/>
    </row>
    <row r="299" spans="2:30" s="2" customFormat="1" ht="12.75" x14ac:dyDescent="0.2">
      <c r="B299" s="106" t="str">
        <f t="shared" si="20"/>
        <v/>
      </c>
      <c r="C299" s="234"/>
      <c r="D299" s="107" t="e">
        <f t="shared" si="19"/>
        <v>#REF!</v>
      </c>
      <c r="E299" s="236"/>
      <c r="F299" s="243"/>
      <c r="G299" s="243"/>
      <c r="H299" s="243"/>
      <c r="I299" s="243"/>
      <c r="J299" s="243"/>
      <c r="K299" s="244">
        <f t="shared" si="17"/>
        <v>0</v>
      </c>
      <c r="L299" s="245"/>
      <c r="M299" s="243"/>
      <c r="N299" s="244"/>
      <c r="O299" s="243"/>
      <c r="P299" s="243"/>
      <c r="Q299" s="243"/>
      <c r="R299" s="243"/>
      <c r="S299" s="243"/>
      <c r="T299" s="243"/>
      <c r="U299" s="243"/>
      <c r="V299" s="243"/>
      <c r="W299" s="243"/>
      <c r="X299" s="243"/>
      <c r="Y299" s="244"/>
      <c r="Z299" s="109" t="str">
        <f t="shared" si="18"/>
        <v/>
      </c>
      <c r="AA299" s="250"/>
      <c r="AB299" s="251"/>
      <c r="AC299" s="243"/>
      <c r="AD299" s="244"/>
    </row>
    <row r="300" spans="2:30" s="2" customFormat="1" ht="12.75" x14ac:dyDescent="0.2">
      <c r="B300" s="106" t="str">
        <f t="shared" si="20"/>
        <v/>
      </c>
      <c r="C300" s="234"/>
      <c r="D300" s="107" t="e">
        <f t="shared" si="19"/>
        <v>#REF!</v>
      </c>
      <c r="E300" s="236"/>
      <c r="F300" s="243"/>
      <c r="G300" s="243"/>
      <c r="H300" s="243"/>
      <c r="I300" s="243"/>
      <c r="J300" s="243"/>
      <c r="K300" s="244">
        <f t="shared" si="17"/>
        <v>0</v>
      </c>
      <c r="L300" s="245"/>
      <c r="M300" s="243"/>
      <c r="N300" s="244"/>
      <c r="O300" s="243"/>
      <c r="P300" s="243"/>
      <c r="Q300" s="243"/>
      <c r="R300" s="243"/>
      <c r="S300" s="243"/>
      <c r="T300" s="243"/>
      <c r="U300" s="243"/>
      <c r="V300" s="243"/>
      <c r="W300" s="243"/>
      <c r="X300" s="243"/>
      <c r="Y300" s="244"/>
      <c r="Z300" s="109" t="str">
        <f t="shared" si="18"/>
        <v/>
      </c>
      <c r="AA300" s="250"/>
      <c r="AB300" s="251"/>
      <c r="AC300" s="243"/>
      <c r="AD300" s="244"/>
    </row>
    <row r="301" spans="2:30" s="2" customFormat="1" ht="12.75" x14ac:dyDescent="0.2">
      <c r="B301" s="106" t="str">
        <f t="shared" si="20"/>
        <v/>
      </c>
      <c r="C301" s="234"/>
      <c r="D301" s="107" t="e">
        <f t="shared" si="19"/>
        <v>#REF!</v>
      </c>
      <c r="E301" s="236"/>
      <c r="F301" s="243"/>
      <c r="G301" s="243"/>
      <c r="H301" s="243"/>
      <c r="I301" s="243"/>
      <c r="J301" s="243"/>
      <c r="K301" s="244">
        <f t="shared" si="17"/>
        <v>0</v>
      </c>
      <c r="L301" s="245"/>
      <c r="M301" s="243"/>
      <c r="N301" s="244"/>
      <c r="O301" s="243"/>
      <c r="P301" s="243"/>
      <c r="Q301" s="243"/>
      <c r="R301" s="243"/>
      <c r="S301" s="243"/>
      <c r="T301" s="243"/>
      <c r="U301" s="243"/>
      <c r="V301" s="243"/>
      <c r="W301" s="243"/>
      <c r="X301" s="243"/>
      <c r="Y301" s="244"/>
      <c r="Z301" s="109" t="str">
        <f t="shared" si="18"/>
        <v/>
      </c>
      <c r="AA301" s="250"/>
      <c r="AB301" s="251"/>
      <c r="AC301" s="243"/>
      <c r="AD301" s="244"/>
    </row>
    <row r="302" spans="2:30" s="2" customFormat="1" ht="12.75" x14ac:dyDescent="0.2">
      <c r="B302" s="106" t="str">
        <f t="shared" si="20"/>
        <v/>
      </c>
      <c r="C302" s="234"/>
      <c r="D302" s="107" t="e">
        <f t="shared" si="19"/>
        <v>#REF!</v>
      </c>
      <c r="E302" s="236"/>
      <c r="F302" s="243"/>
      <c r="G302" s="243"/>
      <c r="H302" s="243"/>
      <c r="I302" s="243"/>
      <c r="J302" s="243"/>
      <c r="K302" s="244">
        <f>I302+J302</f>
        <v>0</v>
      </c>
      <c r="L302" s="245"/>
      <c r="M302" s="243"/>
      <c r="N302" s="244"/>
      <c r="O302" s="243"/>
      <c r="P302" s="243"/>
      <c r="Q302" s="243"/>
      <c r="R302" s="243"/>
      <c r="S302" s="243"/>
      <c r="T302" s="243"/>
      <c r="U302" s="243"/>
      <c r="V302" s="243"/>
      <c r="W302" s="243"/>
      <c r="X302" s="243"/>
      <c r="Y302" s="244"/>
      <c r="Z302" s="109" t="str">
        <f t="shared" si="18"/>
        <v/>
      </c>
      <c r="AA302" s="250"/>
      <c r="AB302" s="251"/>
      <c r="AC302" s="243"/>
      <c r="AD302" s="244"/>
    </row>
    <row r="303" spans="2:30" s="2" customFormat="1" ht="12.75" x14ac:dyDescent="0.2">
      <c r="B303" s="106" t="str">
        <f t="shared" si="20"/>
        <v/>
      </c>
      <c r="C303" s="234"/>
      <c r="D303" s="107" t="e">
        <f t="shared" si="19"/>
        <v>#REF!</v>
      </c>
      <c r="E303" s="236"/>
      <c r="F303" s="243"/>
      <c r="G303" s="243"/>
      <c r="H303" s="243"/>
      <c r="I303" s="243"/>
      <c r="J303" s="243"/>
      <c r="K303" s="244">
        <f t="shared" ref="K303:K366" si="21">I303+J303</f>
        <v>0</v>
      </c>
      <c r="L303" s="245"/>
      <c r="M303" s="243"/>
      <c r="N303" s="244"/>
      <c r="O303" s="243"/>
      <c r="P303" s="243"/>
      <c r="Q303" s="243"/>
      <c r="R303" s="243"/>
      <c r="S303" s="243"/>
      <c r="T303" s="243"/>
      <c r="U303" s="243"/>
      <c r="V303" s="243"/>
      <c r="W303" s="243"/>
      <c r="X303" s="243"/>
      <c r="Y303" s="244"/>
      <c r="Z303" s="109" t="str">
        <f t="shared" si="18"/>
        <v/>
      </c>
      <c r="AA303" s="250"/>
      <c r="AB303" s="251"/>
      <c r="AC303" s="243"/>
      <c r="AD303" s="244"/>
    </row>
    <row r="304" spans="2:30" s="2" customFormat="1" ht="12.75" x14ac:dyDescent="0.2">
      <c r="B304" s="106" t="str">
        <f t="shared" si="20"/>
        <v/>
      </c>
      <c r="C304" s="234"/>
      <c r="D304" s="107" t="e">
        <f t="shared" si="19"/>
        <v>#REF!</v>
      </c>
      <c r="E304" s="236"/>
      <c r="F304" s="243"/>
      <c r="G304" s="243"/>
      <c r="H304" s="243"/>
      <c r="I304" s="243"/>
      <c r="J304" s="243"/>
      <c r="K304" s="244">
        <f t="shared" si="21"/>
        <v>0</v>
      </c>
      <c r="L304" s="245"/>
      <c r="M304" s="243"/>
      <c r="N304" s="244"/>
      <c r="O304" s="243"/>
      <c r="P304" s="243"/>
      <c r="Q304" s="243"/>
      <c r="R304" s="243"/>
      <c r="S304" s="243"/>
      <c r="T304" s="243"/>
      <c r="U304" s="243"/>
      <c r="V304" s="243"/>
      <c r="W304" s="243"/>
      <c r="X304" s="243"/>
      <c r="Y304" s="244"/>
      <c r="Z304" s="109" t="str">
        <f t="shared" si="18"/>
        <v/>
      </c>
      <c r="AA304" s="250"/>
      <c r="AB304" s="251"/>
      <c r="AC304" s="243"/>
      <c r="AD304" s="244"/>
    </row>
    <row r="305" spans="2:30" s="2" customFormat="1" ht="12.75" x14ac:dyDescent="0.2">
      <c r="B305" s="106" t="str">
        <f t="shared" si="20"/>
        <v/>
      </c>
      <c r="C305" s="234"/>
      <c r="D305" s="107" t="e">
        <f t="shared" si="19"/>
        <v>#REF!</v>
      </c>
      <c r="E305" s="236"/>
      <c r="F305" s="243"/>
      <c r="G305" s="243"/>
      <c r="H305" s="243"/>
      <c r="I305" s="243"/>
      <c r="J305" s="243"/>
      <c r="K305" s="244">
        <f t="shared" si="21"/>
        <v>0</v>
      </c>
      <c r="L305" s="245"/>
      <c r="M305" s="243"/>
      <c r="N305" s="244"/>
      <c r="O305" s="243"/>
      <c r="P305" s="243"/>
      <c r="Q305" s="243"/>
      <c r="R305" s="243"/>
      <c r="S305" s="243"/>
      <c r="T305" s="243"/>
      <c r="U305" s="243"/>
      <c r="V305" s="243"/>
      <c r="W305" s="243"/>
      <c r="X305" s="243"/>
      <c r="Y305" s="244"/>
      <c r="Z305" s="109" t="str">
        <f t="shared" si="18"/>
        <v/>
      </c>
      <c r="AA305" s="250"/>
      <c r="AB305" s="251"/>
      <c r="AC305" s="243"/>
      <c r="AD305" s="244"/>
    </row>
    <row r="306" spans="2:30" s="2" customFormat="1" ht="12.75" x14ac:dyDescent="0.2">
      <c r="B306" s="106" t="str">
        <f t="shared" si="20"/>
        <v/>
      </c>
      <c r="C306" s="234"/>
      <c r="D306" s="107" t="e">
        <f t="shared" si="19"/>
        <v>#REF!</v>
      </c>
      <c r="E306" s="236"/>
      <c r="F306" s="243"/>
      <c r="G306" s="243"/>
      <c r="H306" s="243"/>
      <c r="I306" s="243"/>
      <c r="J306" s="243"/>
      <c r="K306" s="244">
        <f t="shared" si="21"/>
        <v>0</v>
      </c>
      <c r="L306" s="245"/>
      <c r="M306" s="243"/>
      <c r="N306" s="244"/>
      <c r="O306" s="243"/>
      <c r="P306" s="243"/>
      <c r="Q306" s="243"/>
      <c r="R306" s="243"/>
      <c r="S306" s="243"/>
      <c r="T306" s="243"/>
      <c r="U306" s="243"/>
      <c r="V306" s="243"/>
      <c r="W306" s="243"/>
      <c r="X306" s="243"/>
      <c r="Y306" s="244"/>
      <c r="Z306" s="109" t="str">
        <f t="shared" si="18"/>
        <v/>
      </c>
      <c r="AA306" s="250"/>
      <c r="AB306" s="251"/>
      <c r="AC306" s="243"/>
      <c r="AD306" s="244"/>
    </row>
    <row r="307" spans="2:30" s="2" customFormat="1" ht="12.75" x14ac:dyDescent="0.2">
      <c r="B307" s="106" t="str">
        <f t="shared" si="20"/>
        <v/>
      </c>
      <c r="C307" s="234"/>
      <c r="D307" s="107" t="e">
        <f t="shared" si="19"/>
        <v>#REF!</v>
      </c>
      <c r="E307" s="236"/>
      <c r="F307" s="243"/>
      <c r="G307" s="243"/>
      <c r="H307" s="243"/>
      <c r="I307" s="243"/>
      <c r="J307" s="243"/>
      <c r="K307" s="244">
        <f t="shared" si="21"/>
        <v>0</v>
      </c>
      <c r="L307" s="245"/>
      <c r="M307" s="243"/>
      <c r="N307" s="244"/>
      <c r="O307" s="243"/>
      <c r="P307" s="243"/>
      <c r="Q307" s="243"/>
      <c r="R307" s="243"/>
      <c r="S307" s="243"/>
      <c r="T307" s="243"/>
      <c r="U307" s="243"/>
      <c r="V307" s="243"/>
      <c r="W307" s="243"/>
      <c r="X307" s="243"/>
      <c r="Y307" s="244"/>
      <c r="Z307" s="109" t="str">
        <f t="shared" si="18"/>
        <v/>
      </c>
      <c r="AA307" s="250"/>
      <c r="AB307" s="251"/>
      <c r="AC307" s="243"/>
      <c r="AD307" s="244"/>
    </row>
    <row r="308" spans="2:30" s="2" customFormat="1" ht="12.75" x14ac:dyDescent="0.2">
      <c r="B308" s="106" t="str">
        <f t="shared" si="20"/>
        <v/>
      </c>
      <c r="C308" s="234"/>
      <c r="D308" s="107" t="e">
        <f t="shared" si="19"/>
        <v>#REF!</v>
      </c>
      <c r="E308" s="236"/>
      <c r="F308" s="243"/>
      <c r="G308" s="243"/>
      <c r="H308" s="243"/>
      <c r="I308" s="243"/>
      <c r="J308" s="243"/>
      <c r="K308" s="244">
        <f t="shared" si="21"/>
        <v>0</v>
      </c>
      <c r="L308" s="245"/>
      <c r="M308" s="243"/>
      <c r="N308" s="244"/>
      <c r="O308" s="243"/>
      <c r="P308" s="243"/>
      <c r="Q308" s="243"/>
      <c r="R308" s="243"/>
      <c r="S308" s="243"/>
      <c r="T308" s="243"/>
      <c r="U308" s="243"/>
      <c r="V308" s="243"/>
      <c r="W308" s="243"/>
      <c r="X308" s="243"/>
      <c r="Y308" s="244"/>
      <c r="Z308" s="109" t="str">
        <f t="shared" si="18"/>
        <v/>
      </c>
      <c r="AA308" s="250"/>
      <c r="AB308" s="251"/>
      <c r="AC308" s="243"/>
      <c r="AD308" s="244"/>
    </row>
    <row r="309" spans="2:30" s="2" customFormat="1" ht="12.75" x14ac:dyDescent="0.2">
      <c r="B309" s="106" t="str">
        <f t="shared" si="20"/>
        <v/>
      </c>
      <c r="C309" s="234"/>
      <c r="D309" s="107" t="e">
        <f t="shared" si="19"/>
        <v>#REF!</v>
      </c>
      <c r="E309" s="236"/>
      <c r="F309" s="243"/>
      <c r="G309" s="243"/>
      <c r="H309" s="243"/>
      <c r="I309" s="243"/>
      <c r="J309" s="243"/>
      <c r="K309" s="244">
        <f t="shared" si="21"/>
        <v>0</v>
      </c>
      <c r="L309" s="245"/>
      <c r="M309" s="243"/>
      <c r="N309" s="244"/>
      <c r="O309" s="243"/>
      <c r="P309" s="243"/>
      <c r="Q309" s="243"/>
      <c r="R309" s="243"/>
      <c r="S309" s="243"/>
      <c r="T309" s="243"/>
      <c r="U309" s="243"/>
      <c r="V309" s="243"/>
      <c r="W309" s="243"/>
      <c r="X309" s="243"/>
      <c r="Y309" s="244"/>
      <c r="Z309" s="109" t="str">
        <f t="shared" si="18"/>
        <v/>
      </c>
      <c r="AA309" s="250"/>
      <c r="AB309" s="251"/>
      <c r="AC309" s="243"/>
      <c r="AD309" s="244"/>
    </row>
    <row r="310" spans="2:30" s="2" customFormat="1" ht="12.75" x14ac:dyDescent="0.2">
      <c r="B310" s="106" t="str">
        <f t="shared" si="20"/>
        <v/>
      </c>
      <c r="C310" s="234"/>
      <c r="D310" s="107" t="e">
        <f t="shared" si="19"/>
        <v>#REF!</v>
      </c>
      <c r="E310" s="236"/>
      <c r="F310" s="243"/>
      <c r="G310" s="243"/>
      <c r="H310" s="243"/>
      <c r="I310" s="243"/>
      <c r="J310" s="243"/>
      <c r="K310" s="244">
        <f t="shared" si="21"/>
        <v>0</v>
      </c>
      <c r="L310" s="245"/>
      <c r="M310" s="243"/>
      <c r="N310" s="244"/>
      <c r="O310" s="243"/>
      <c r="P310" s="243"/>
      <c r="Q310" s="243"/>
      <c r="R310" s="243"/>
      <c r="S310" s="243"/>
      <c r="T310" s="243"/>
      <c r="U310" s="243"/>
      <c r="V310" s="243"/>
      <c r="W310" s="243"/>
      <c r="X310" s="243"/>
      <c r="Y310" s="244"/>
      <c r="Z310" s="109" t="str">
        <f t="shared" si="18"/>
        <v/>
      </c>
      <c r="AA310" s="250"/>
      <c r="AB310" s="251"/>
      <c r="AC310" s="243"/>
      <c r="AD310" s="244"/>
    </row>
    <row r="311" spans="2:30" s="2" customFormat="1" ht="12.75" x14ac:dyDescent="0.2">
      <c r="B311" s="106" t="str">
        <f t="shared" si="20"/>
        <v/>
      </c>
      <c r="C311" s="234"/>
      <c r="D311" s="107" t="e">
        <f t="shared" si="19"/>
        <v>#REF!</v>
      </c>
      <c r="E311" s="236"/>
      <c r="F311" s="243"/>
      <c r="G311" s="243"/>
      <c r="H311" s="243"/>
      <c r="I311" s="243"/>
      <c r="J311" s="243"/>
      <c r="K311" s="244">
        <f t="shared" si="21"/>
        <v>0</v>
      </c>
      <c r="L311" s="245"/>
      <c r="M311" s="243"/>
      <c r="N311" s="244"/>
      <c r="O311" s="243"/>
      <c r="P311" s="243"/>
      <c r="Q311" s="243"/>
      <c r="R311" s="243"/>
      <c r="S311" s="243"/>
      <c r="T311" s="243"/>
      <c r="U311" s="243"/>
      <c r="V311" s="243"/>
      <c r="W311" s="243"/>
      <c r="X311" s="243"/>
      <c r="Y311" s="244"/>
      <c r="Z311" s="109" t="str">
        <f t="shared" si="18"/>
        <v/>
      </c>
      <c r="AA311" s="250"/>
      <c r="AB311" s="251"/>
      <c r="AC311" s="243"/>
      <c r="AD311" s="244"/>
    </row>
    <row r="312" spans="2:30" s="2" customFormat="1" ht="12.75" x14ac:dyDescent="0.2">
      <c r="B312" s="106" t="str">
        <f t="shared" si="20"/>
        <v/>
      </c>
      <c r="C312" s="234"/>
      <c r="D312" s="107" t="e">
        <f t="shared" si="19"/>
        <v>#REF!</v>
      </c>
      <c r="E312" s="236"/>
      <c r="F312" s="243"/>
      <c r="G312" s="243"/>
      <c r="H312" s="243"/>
      <c r="I312" s="243"/>
      <c r="J312" s="243"/>
      <c r="K312" s="244">
        <f t="shared" si="21"/>
        <v>0</v>
      </c>
      <c r="L312" s="245"/>
      <c r="M312" s="243"/>
      <c r="N312" s="244"/>
      <c r="O312" s="243"/>
      <c r="P312" s="243"/>
      <c r="Q312" s="243"/>
      <c r="R312" s="243"/>
      <c r="S312" s="243"/>
      <c r="T312" s="243"/>
      <c r="U312" s="243"/>
      <c r="V312" s="243"/>
      <c r="W312" s="243"/>
      <c r="X312" s="243"/>
      <c r="Y312" s="244"/>
      <c r="Z312" s="109" t="str">
        <f t="shared" si="18"/>
        <v/>
      </c>
      <c r="AA312" s="250"/>
      <c r="AB312" s="251"/>
      <c r="AC312" s="243"/>
      <c r="AD312" s="244"/>
    </row>
    <row r="313" spans="2:30" s="2" customFormat="1" ht="12.75" x14ac:dyDescent="0.2">
      <c r="B313" s="106" t="str">
        <f t="shared" si="20"/>
        <v/>
      </c>
      <c r="C313" s="234"/>
      <c r="D313" s="107" t="e">
        <f t="shared" si="19"/>
        <v>#REF!</v>
      </c>
      <c r="E313" s="236"/>
      <c r="F313" s="243"/>
      <c r="G313" s="243"/>
      <c r="H313" s="243"/>
      <c r="I313" s="243"/>
      <c r="J313" s="243"/>
      <c r="K313" s="244">
        <f t="shared" si="21"/>
        <v>0</v>
      </c>
      <c r="L313" s="245"/>
      <c r="M313" s="243"/>
      <c r="N313" s="244"/>
      <c r="O313" s="243"/>
      <c r="P313" s="243"/>
      <c r="Q313" s="243"/>
      <c r="R313" s="243"/>
      <c r="S313" s="243"/>
      <c r="T313" s="243"/>
      <c r="U313" s="243"/>
      <c r="V313" s="243"/>
      <c r="W313" s="243"/>
      <c r="X313" s="243"/>
      <c r="Y313" s="244"/>
      <c r="Z313" s="109" t="str">
        <f t="shared" si="18"/>
        <v/>
      </c>
      <c r="AA313" s="250"/>
      <c r="AB313" s="251"/>
      <c r="AC313" s="243"/>
      <c r="AD313" s="244"/>
    </row>
    <row r="314" spans="2:30" s="2" customFormat="1" ht="12.75" x14ac:dyDescent="0.2">
      <c r="B314" s="106" t="str">
        <f t="shared" si="20"/>
        <v/>
      </c>
      <c r="C314" s="234"/>
      <c r="D314" s="107" t="e">
        <f t="shared" si="19"/>
        <v>#REF!</v>
      </c>
      <c r="E314" s="236"/>
      <c r="F314" s="243"/>
      <c r="G314" s="243"/>
      <c r="H314" s="243"/>
      <c r="I314" s="243"/>
      <c r="J314" s="243"/>
      <c r="K314" s="244">
        <f t="shared" si="21"/>
        <v>0</v>
      </c>
      <c r="L314" s="245"/>
      <c r="M314" s="243"/>
      <c r="N314" s="244"/>
      <c r="O314" s="243"/>
      <c r="P314" s="243"/>
      <c r="Q314" s="243"/>
      <c r="R314" s="243"/>
      <c r="S314" s="243"/>
      <c r="T314" s="243"/>
      <c r="U314" s="243"/>
      <c r="V314" s="243"/>
      <c r="W314" s="243"/>
      <c r="X314" s="243"/>
      <c r="Y314" s="244"/>
      <c r="Z314" s="109" t="str">
        <f t="shared" si="18"/>
        <v/>
      </c>
      <c r="AA314" s="250"/>
      <c r="AB314" s="251"/>
      <c r="AC314" s="243"/>
      <c r="AD314" s="244"/>
    </row>
    <row r="315" spans="2:30" s="2" customFormat="1" ht="12.75" x14ac:dyDescent="0.2">
      <c r="B315" s="106" t="str">
        <f t="shared" si="20"/>
        <v/>
      </c>
      <c r="C315" s="234"/>
      <c r="D315" s="107" t="e">
        <f t="shared" si="19"/>
        <v>#REF!</v>
      </c>
      <c r="E315" s="236"/>
      <c r="F315" s="243"/>
      <c r="G315" s="243"/>
      <c r="H315" s="243"/>
      <c r="I315" s="243"/>
      <c r="J315" s="243"/>
      <c r="K315" s="244">
        <f t="shared" si="21"/>
        <v>0</v>
      </c>
      <c r="L315" s="245"/>
      <c r="M315" s="243"/>
      <c r="N315" s="244"/>
      <c r="O315" s="243"/>
      <c r="P315" s="243"/>
      <c r="Q315" s="243"/>
      <c r="R315" s="243"/>
      <c r="S315" s="243"/>
      <c r="T315" s="243"/>
      <c r="U315" s="243"/>
      <c r="V315" s="243"/>
      <c r="W315" s="243"/>
      <c r="X315" s="243"/>
      <c r="Y315" s="244"/>
      <c r="Z315" s="109" t="str">
        <f t="shared" si="18"/>
        <v/>
      </c>
      <c r="AA315" s="250"/>
      <c r="AB315" s="251"/>
      <c r="AC315" s="243"/>
      <c r="AD315" s="244"/>
    </row>
    <row r="316" spans="2:30" s="2" customFormat="1" ht="12.75" x14ac:dyDescent="0.2">
      <c r="B316" s="106" t="str">
        <f t="shared" si="20"/>
        <v/>
      </c>
      <c r="C316" s="234"/>
      <c r="D316" s="107" t="e">
        <f t="shared" si="19"/>
        <v>#REF!</v>
      </c>
      <c r="E316" s="236"/>
      <c r="F316" s="243"/>
      <c r="G316" s="243"/>
      <c r="H316" s="243"/>
      <c r="I316" s="243"/>
      <c r="J316" s="243"/>
      <c r="K316" s="244">
        <f t="shared" si="21"/>
        <v>0</v>
      </c>
      <c r="L316" s="245"/>
      <c r="M316" s="243"/>
      <c r="N316" s="244"/>
      <c r="O316" s="243"/>
      <c r="P316" s="243"/>
      <c r="Q316" s="243"/>
      <c r="R316" s="243"/>
      <c r="S316" s="243"/>
      <c r="T316" s="243"/>
      <c r="U316" s="243"/>
      <c r="V316" s="243"/>
      <c r="W316" s="243"/>
      <c r="X316" s="243"/>
      <c r="Y316" s="244"/>
      <c r="Z316" s="109" t="str">
        <f t="shared" si="18"/>
        <v/>
      </c>
      <c r="AA316" s="250"/>
      <c r="AB316" s="251"/>
      <c r="AC316" s="243"/>
      <c r="AD316" s="244"/>
    </row>
    <row r="317" spans="2:30" s="2" customFormat="1" ht="12.75" x14ac:dyDescent="0.2">
      <c r="B317" s="106" t="str">
        <f t="shared" si="20"/>
        <v/>
      </c>
      <c r="C317" s="234"/>
      <c r="D317" s="107" t="e">
        <f t="shared" si="19"/>
        <v>#REF!</v>
      </c>
      <c r="E317" s="236"/>
      <c r="F317" s="243"/>
      <c r="G317" s="243"/>
      <c r="H317" s="243"/>
      <c r="I317" s="243"/>
      <c r="J317" s="243"/>
      <c r="K317" s="244">
        <f t="shared" si="21"/>
        <v>0</v>
      </c>
      <c r="L317" s="245"/>
      <c r="M317" s="243"/>
      <c r="N317" s="244"/>
      <c r="O317" s="243"/>
      <c r="P317" s="243"/>
      <c r="Q317" s="243"/>
      <c r="R317" s="243"/>
      <c r="S317" s="243"/>
      <c r="T317" s="243"/>
      <c r="U317" s="243"/>
      <c r="V317" s="243"/>
      <c r="W317" s="243"/>
      <c r="X317" s="243"/>
      <c r="Y317" s="244"/>
      <c r="Z317" s="109" t="str">
        <f t="shared" si="18"/>
        <v/>
      </c>
      <c r="AA317" s="250"/>
      <c r="AB317" s="251"/>
      <c r="AC317" s="243"/>
      <c r="AD317" s="244"/>
    </row>
    <row r="318" spans="2:30" s="2" customFormat="1" ht="12.75" x14ac:dyDescent="0.2">
      <c r="B318" s="106" t="str">
        <f t="shared" si="20"/>
        <v/>
      </c>
      <c r="C318" s="234"/>
      <c r="D318" s="107" t="e">
        <f t="shared" si="19"/>
        <v>#REF!</v>
      </c>
      <c r="E318" s="236"/>
      <c r="F318" s="243"/>
      <c r="G318" s="243"/>
      <c r="H318" s="243"/>
      <c r="I318" s="243"/>
      <c r="J318" s="243"/>
      <c r="K318" s="244">
        <f t="shared" si="21"/>
        <v>0</v>
      </c>
      <c r="L318" s="245"/>
      <c r="M318" s="243"/>
      <c r="N318" s="244"/>
      <c r="O318" s="243"/>
      <c r="P318" s="243"/>
      <c r="Q318" s="243"/>
      <c r="R318" s="243"/>
      <c r="S318" s="243"/>
      <c r="T318" s="243"/>
      <c r="U318" s="243"/>
      <c r="V318" s="243"/>
      <c r="W318" s="243"/>
      <c r="X318" s="243"/>
      <c r="Y318" s="244"/>
      <c r="Z318" s="109" t="str">
        <f t="shared" si="18"/>
        <v/>
      </c>
      <c r="AA318" s="250"/>
      <c r="AB318" s="251"/>
      <c r="AC318" s="243"/>
      <c r="AD318" s="244"/>
    </row>
    <row r="319" spans="2:30" s="2" customFormat="1" ht="12.75" x14ac:dyDescent="0.2">
      <c r="B319" s="106" t="str">
        <f t="shared" si="20"/>
        <v/>
      </c>
      <c r="C319" s="234"/>
      <c r="D319" s="107" t="e">
        <f t="shared" si="19"/>
        <v>#REF!</v>
      </c>
      <c r="E319" s="236"/>
      <c r="F319" s="243"/>
      <c r="G319" s="243"/>
      <c r="H319" s="243"/>
      <c r="I319" s="243"/>
      <c r="J319" s="243"/>
      <c r="K319" s="244">
        <f t="shared" si="21"/>
        <v>0</v>
      </c>
      <c r="L319" s="245"/>
      <c r="M319" s="243"/>
      <c r="N319" s="244"/>
      <c r="O319" s="243"/>
      <c r="P319" s="243"/>
      <c r="Q319" s="243"/>
      <c r="R319" s="243"/>
      <c r="S319" s="243"/>
      <c r="T319" s="243"/>
      <c r="U319" s="243"/>
      <c r="V319" s="243"/>
      <c r="W319" s="243"/>
      <c r="X319" s="243"/>
      <c r="Y319" s="244"/>
      <c r="Z319" s="109" t="str">
        <f t="shared" si="18"/>
        <v/>
      </c>
      <c r="AA319" s="250"/>
      <c r="AB319" s="251"/>
      <c r="AC319" s="243"/>
      <c r="AD319" s="244"/>
    </row>
    <row r="320" spans="2:30" s="2" customFormat="1" ht="12.75" x14ac:dyDescent="0.2">
      <c r="B320" s="106" t="str">
        <f t="shared" si="20"/>
        <v/>
      </c>
      <c r="C320" s="234"/>
      <c r="D320" s="107" t="e">
        <f t="shared" si="19"/>
        <v>#REF!</v>
      </c>
      <c r="E320" s="236"/>
      <c r="F320" s="243"/>
      <c r="G320" s="243"/>
      <c r="H320" s="243"/>
      <c r="I320" s="243"/>
      <c r="J320" s="243"/>
      <c r="K320" s="244">
        <f t="shared" si="21"/>
        <v>0</v>
      </c>
      <c r="L320" s="245"/>
      <c r="M320" s="243"/>
      <c r="N320" s="244"/>
      <c r="O320" s="243"/>
      <c r="P320" s="243"/>
      <c r="Q320" s="243"/>
      <c r="R320" s="243"/>
      <c r="S320" s="243"/>
      <c r="T320" s="243"/>
      <c r="U320" s="243"/>
      <c r="V320" s="243"/>
      <c r="W320" s="243"/>
      <c r="X320" s="243"/>
      <c r="Y320" s="244"/>
      <c r="Z320" s="109" t="str">
        <f t="shared" si="18"/>
        <v/>
      </c>
      <c r="AA320" s="250"/>
      <c r="AB320" s="251"/>
      <c r="AC320" s="243"/>
      <c r="AD320" s="244"/>
    </row>
    <row r="321" spans="2:30" s="2" customFormat="1" ht="12.75" x14ac:dyDescent="0.2">
      <c r="B321" s="106" t="str">
        <f t="shared" si="20"/>
        <v/>
      </c>
      <c r="C321" s="234"/>
      <c r="D321" s="107" t="e">
        <f t="shared" si="19"/>
        <v>#REF!</v>
      </c>
      <c r="E321" s="236"/>
      <c r="F321" s="243"/>
      <c r="G321" s="243"/>
      <c r="H321" s="243"/>
      <c r="I321" s="243"/>
      <c r="J321" s="243"/>
      <c r="K321" s="244">
        <f t="shared" si="21"/>
        <v>0</v>
      </c>
      <c r="L321" s="245"/>
      <c r="M321" s="243"/>
      <c r="N321" s="244"/>
      <c r="O321" s="243"/>
      <c r="P321" s="243"/>
      <c r="Q321" s="243"/>
      <c r="R321" s="243"/>
      <c r="S321" s="243"/>
      <c r="T321" s="243"/>
      <c r="U321" s="243"/>
      <c r="V321" s="243"/>
      <c r="W321" s="243"/>
      <c r="X321" s="243"/>
      <c r="Y321" s="244"/>
      <c r="Z321" s="109" t="str">
        <f t="shared" si="18"/>
        <v/>
      </c>
      <c r="AA321" s="250"/>
      <c r="AB321" s="251"/>
      <c r="AC321" s="243"/>
      <c r="AD321" s="244"/>
    </row>
    <row r="322" spans="2:30" s="2" customFormat="1" ht="12.75" x14ac:dyDescent="0.2">
      <c r="B322" s="106" t="str">
        <f t="shared" si="20"/>
        <v/>
      </c>
      <c r="C322" s="234"/>
      <c r="D322" s="107" t="e">
        <f t="shared" si="19"/>
        <v>#REF!</v>
      </c>
      <c r="E322" s="236"/>
      <c r="F322" s="243"/>
      <c r="G322" s="243"/>
      <c r="H322" s="243"/>
      <c r="I322" s="243"/>
      <c r="J322" s="243"/>
      <c r="K322" s="244">
        <f t="shared" si="21"/>
        <v>0</v>
      </c>
      <c r="L322" s="245"/>
      <c r="M322" s="243"/>
      <c r="N322" s="244"/>
      <c r="O322" s="243"/>
      <c r="P322" s="243"/>
      <c r="Q322" s="243"/>
      <c r="R322" s="243"/>
      <c r="S322" s="243"/>
      <c r="T322" s="243"/>
      <c r="U322" s="243"/>
      <c r="V322" s="243"/>
      <c r="W322" s="243"/>
      <c r="X322" s="243"/>
      <c r="Y322" s="244"/>
      <c r="Z322" s="109" t="str">
        <f t="shared" si="18"/>
        <v/>
      </c>
      <c r="AA322" s="250"/>
      <c r="AB322" s="251"/>
      <c r="AC322" s="243"/>
      <c r="AD322" s="244"/>
    </row>
    <row r="323" spans="2:30" s="2" customFormat="1" ht="12.75" x14ac:dyDescent="0.2">
      <c r="B323" s="106" t="str">
        <f t="shared" si="20"/>
        <v/>
      </c>
      <c r="C323" s="234"/>
      <c r="D323" s="107" t="e">
        <f t="shared" si="19"/>
        <v>#REF!</v>
      </c>
      <c r="E323" s="236"/>
      <c r="F323" s="243"/>
      <c r="G323" s="243"/>
      <c r="H323" s="243"/>
      <c r="I323" s="243"/>
      <c r="J323" s="243"/>
      <c r="K323" s="244">
        <f t="shared" si="21"/>
        <v>0</v>
      </c>
      <c r="L323" s="245"/>
      <c r="M323" s="243"/>
      <c r="N323" s="244"/>
      <c r="O323" s="243"/>
      <c r="P323" s="243"/>
      <c r="Q323" s="243"/>
      <c r="R323" s="243"/>
      <c r="S323" s="243"/>
      <c r="T323" s="243"/>
      <c r="U323" s="243"/>
      <c r="V323" s="243"/>
      <c r="W323" s="243"/>
      <c r="X323" s="243"/>
      <c r="Y323" s="244"/>
      <c r="Z323" s="109" t="str">
        <f t="shared" si="18"/>
        <v/>
      </c>
      <c r="AA323" s="250"/>
      <c r="AB323" s="251"/>
      <c r="AC323" s="243"/>
      <c r="AD323" s="244"/>
    </row>
    <row r="324" spans="2:30" s="2" customFormat="1" ht="12.75" x14ac:dyDescent="0.2">
      <c r="B324" s="106" t="str">
        <f t="shared" si="20"/>
        <v/>
      </c>
      <c r="C324" s="234"/>
      <c r="D324" s="107" t="e">
        <f t="shared" si="19"/>
        <v>#REF!</v>
      </c>
      <c r="E324" s="236"/>
      <c r="F324" s="243"/>
      <c r="G324" s="243"/>
      <c r="H324" s="243"/>
      <c r="I324" s="243"/>
      <c r="J324" s="243"/>
      <c r="K324" s="244">
        <f t="shared" si="21"/>
        <v>0</v>
      </c>
      <c r="L324" s="245"/>
      <c r="M324" s="243"/>
      <c r="N324" s="244"/>
      <c r="O324" s="243"/>
      <c r="P324" s="243"/>
      <c r="Q324" s="243"/>
      <c r="R324" s="243"/>
      <c r="S324" s="243"/>
      <c r="T324" s="243"/>
      <c r="U324" s="243"/>
      <c r="V324" s="243"/>
      <c r="W324" s="243"/>
      <c r="X324" s="243"/>
      <c r="Y324" s="244"/>
      <c r="Z324" s="109" t="str">
        <f t="shared" si="18"/>
        <v/>
      </c>
      <c r="AA324" s="250"/>
      <c r="AB324" s="251"/>
      <c r="AC324" s="243"/>
      <c r="AD324" s="244"/>
    </row>
    <row r="325" spans="2:30" s="2" customFormat="1" ht="12.75" x14ac:dyDescent="0.2">
      <c r="B325" s="106" t="str">
        <f t="shared" si="20"/>
        <v/>
      </c>
      <c r="C325" s="234"/>
      <c r="D325" s="107" t="e">
        <f t="shared" si="19"/>
        <v>#REF!</v>
      </c>
      <c r="E325" s="236"/>
      <c r="F325" s="243"/>
      <c r="G325" s="243"/>
      <c r="H325" s="243"/>
      <c r="I325" s="243"/>
      <c r="J325" s="243"/>
      <c r="K325" s="244">
        <f t="shared" si="21"/>
        <v>0</v>
      </c>
      <c r="L325" s="245"/>
      <c r="M325" s="243"/>
      <c r="N325" s="244"/>
      <c r="O325" s="243"/>
      <c r="P325" s="243"/>
      <c r="Q325" s="243"/>
      <c r="R325" s="243"/>
      <c r="S325" s="243"/>
      <c r="T325" s="243"/>
      <c r="U325" s="243"/>
      <c r="V325" s="243"/>
      <c r="W325" s="243"/>
      <c r="X325" s="243"/>
      <c r="Y325" s="244"/>
      <c r="Z325" s="109" t="str">
        <f t="shared" si="18"/>
        <v/>
      </c>
      <c r="AA325" s="250"/>
      <c r="AB325" s="251"/>
      <c r="AC325" s="243"/>
      <c r="AD325" s="244"/>
    </row>
    <row r="326" spans="2:30" s="2" customFormat="1" ht="12.75" x14ac:dyDescent="0.2">
      <c r="B326" s="106" t="str">
        <f t="shared" si="20"/>
        <v/>
      </c>
      <c r="C326" s="234"/>
      <c r="D326" s="107" t="e">
        <f t="shared" si="19"/>
        <v>#REF!</v>
      </c>
      <c r="E326" s="236"/>
      <c r="F326" s="243"/>
      <c r="G326" s="243"/>
      <c r="H326" s="243"/>
      <c r="I326" s="243"/>
      <c r="J326" s="243"/>
      <c r="K326" s="244">
        <f t="shared" si="21"/>
        <v>0</v>
      </c>
      <c r="L326" s="245"/>
      <c r="M326" s="243"/>
      <c r="N326" s="244"/>
      <c r="O326" s="243"/>
      <c r="P326" s="243"/>
      <c r="Q326" s="243"/>
      <c r="R326" s="243"/>
      <c r="S326" s="243"/>
      <c r="T326" s="243"/>
      <c r="U326" s="243"/>
      <c r="V326" s="243"/>
      <c r="W326" s="243"/>
      <c r="X326" s="243"/>
      <c r="Y326" s="244"/>
      <c r="Z326" s="109" t="str">
        <f t="shared" si="18"/>
        <v/>
      </c>
      <c r="AA326" s="250"/>
      <c r="AB326" s="251"/>
      <c r="AC326" s="243"/>
      <c r="AD326" s="244"/>
    </row>
    <row r="327" spans="2:30" s="2" customFormat="1" ht="12.75" x14ac:dyDescent="0.2">
      <c r="B327" s="106" t="str">
        <f t="shared" si="20"/>
        <v/>
      </c>
      <c r="C327" s="234"/>
      <c r="D327" s="107" t="e">
        <f t="shared" si="19"/>
        <v>#REF!</v>
      </c>
      <c r="E327" s="236"/>
      <c r="F327" s="243"/>
      <c r="G327" s="243"/>
      <c r="H327" s="243"/>
      <c r="I327" s="243"/>
      <c r="J327" s="243"/>
      <c r="K327" s="244">
        <f t="shared" si="21"/>
        <v>0</v>
      </c>
      <c r="L327" s="245"/>
      <c r="M327" s="243"/>
      <c r="N327" s="244"/>
      <c r="O327" s="243"/>
      <c r="P327" s="243"/>
      <c r="Q327" s="243"/>
      <c r="R327" s="243"/>
      <c r="S327" s="243"/>
      <c r="T327" s="243"/>
      <c r="U327" s="243"/>
      <c r="V327" s="243"/>
      <c r="W327" s="243"/>
      <c r="X327" s="243"/>
      <c r="Y327" s="244"/>
      <c r="Z327" s="109" t="str">
        <f t="shared" si="18"/>
        <v/>
      </c>
      <c r="AA327" s="250"/>
      <c r="AB327" s="251"/>
      <c r="AC327" s="243"/>
      <c r="AD327" s="244"/>
    </row>
    <row r="328" spans="2:30" s="2" customFormat="1" ht="12.75" x14ac:dyDescent="0.2">
      <c r="B328" s="106" t="str">
        <f t="shared" si="20"/>
        <v/>
      </c>
      <c r="C328" s="234"/>
      <c r="D328" s="107" t="e">
        <f t="shared" si="19"/>
        <v>#REF!</v>
      </c>
      <c r="E328" s="236"/>
      <c r="F328" s="243"/>
      <c r="G328" s="243"/>
      <c r="H328" s="243"/>
      <c r="I328" s="243"/>
      <c r="J328" s="243"/>
      <c r="K328" s="244">
        <f t="shared" si="21"/>
        <v>0</v>
      </c>
      <c r="L328" s="245"/>
      <c r="M328" s="243"/>
      <c r="N328" s="244"/>
      <c r="O328" s="243"/>
      <c r="P328" s="243"/>
      <c r="Q328" s="243"/>
      <c r="R328" s="243"/>
      <c r="S328" s="243"/>
      <c r="T328" s="243"/>
      <c r="U328" s="243"/>
      <c r="V328" s="243"/>
      <c r="W328" s="243"/>
      <c r="X328" s="243"/>
      <c r="Y328" s="244"/>
      <c r="Z328" s="109" t="str">
        <f t="shared" ref="Z328:Z391" si="22">IF(NOT(ISBLANK(L328)),1,IF(NOT(ISBLANK(N328)),2,IF(NOT(ISBLANK(M328)),3,"")))</f>
        <v/>
      </c>
      <c r="AA328" s="250"/>
      <c r="AB328" s="251"/>
      <c r="AC328" s="243"/>
      <c r="AD328" s="244"/>
    </row>
    <row r="329" spans="2:30" s="2" customFormat="1" ht="12.75" x14ac:dyDescent="0.2">
      <c r="B329" s="106" t="str">
        <f t="shared" si="20"/>
        <v/>
      </c>
      <c r="C329" s="234"/>
      <c r="D329" s="107" t="e">
        <f t="shared" ref="D329:D392" si="23">IF(ISBLANK(C329),D328,C329)</f>
        <v>#REF!</v>
      </c>
      <c r="E329" s="236"/>
      <c r="F329" s="243"/>
      <c r="G329" s="243"/>
      <c r="H329" s="243"/>
      <c r="I329" s="243"/>
      <c r="J329" s="243"/>
      <c r="K329" s="244">
        <f t="shared" si="21"/>
        <v>0</v>
      </c>
      <c r="L329" s="245"/>
      <c r="M329" s="243"/>
      <c r="N329" s="244"/>
      <c r="O329" s="243"/>
      <c r="P329" s="243"/>
      <c r="Q329" s="243"/>
      <c r="R329" s="243"/>
      <c r="S329" s="243"/>
      <c r="T329" s="243"/>
      <c r="U329" s="243"/>
      <c r="V329" s="243"/>
      <c r="W329" s="243"/>
      <c r="X329" s="243"/>
      <c r="Y329" s="244"/>
      <c r="Z329" s="109" t="str">
        <f t="shared" si="22"/>
        <v/>
      </c>
      <c r="AA329" s="250"/>
      <c r="AB329" s="251"/>
      <c r="AC329" s="243"/>
      <c r="AD329" s="244"/>
    </row>
    <row r="330" spans="2:30" s="2" customFormat="1" ht="12.75" x14ac:dyDescent="0.2">
      <c r="B330" s="106" t="str">
        <f t="shared" ref="B330:B393" si="24">IF(ISBLANK(F330),"",B329+1)</f>
        <v/>
      </c>
      <c r="C330" s="234"/>
      <c r="D330" s="107" t="e">
        <f t="shared" si="23"/>
        <v>#REF!</v>
      </c>
      <c r="E330" s="236"/>
      <c r="F330" s="243"/>
      <c r="G330" s="243"/>
      <c r="H330" s="243"/>
      <c r="I330" s="243"/>
      <c r="J330" s="243"/>
      <c r="K330" s="244">
        <f t="shared" si="21"/>
        <v>0</v>
      </c>
      <c r="L330" s="245"/>
      <c r="M330" s="243"/>
      <c r="N330" s="244"/>
      <c r="O330" s="243"/>
      <c r="P330" s="243"/>
      <c r="Q330" s="243"/>
      <c r="R330" s="243"/>
      <c r="S330" s="243"/>
      <c r="T330" s="243"/>
      <c r="U330" s="243"/>
      <c r="V330" s="243"/>
      <c r="W330" s="243"/>
      <c r="X330" s="243"/>
      <c r="Y330" s="244"/>
      <c r="Z330" s="109" t="str">
        <f t="shared" si="22"/>
        <v/>
      </c>
      <c r="AA330" s="250"/>
      <c r="AB330" s="251"/>
      <c r="AC330" s="243"/>
      <c r="AD330" s="244"/>
    </row>
    <row r="331" spans="2:30" s="2" customFormat="1" ht="12.75" x14ac:dyDescent="0.2">
      <c r="B331" s="106" t="str">
        <f t="shared" si="24"/>
        <v/>
      </c>
      <c r="C331" s="234"/>
      <c r="D331" s="107" t="e">
        <f t="shared" si="23"/>
        <v>#REF!</v>
      </c>
      <c r="E331" s="236"/>
      <c r="F331" s="243"/>
      <c r="G331" s="243"/>
      <c r="H331" s="243"/>
      <c r="I331" s="243"/>
      <c r="J331" s="243"/>
      <c r="K331" s="244">
        <f t="shared" si="21"/>
        <v>0</v>
      </c>
      <c r="L331" s="245"/>
      <c r="M331" s="243"/>
      <c r="N331" s="244"/>
      <c r="O331" s="243"/>
      <c r="P331" s="243"/>
      <c r="Q331" s="243"/>
      <c r="R331" s="243"/>
      <c r="S331" s="243"/>
      <c r="T331" s="243"/>
      <c r="U331" s="243"/>
      <c r="V331" s="243"/>
      <c r="W331" s="243"/>
      <c r="X331" s="243"/>
      <c r="Y331" s="244"/>
      <c r="Z331" s="109" t="str">
        <f t="shared" si="22"/>
        <v/>
      </c>
      <c r="AA331" s="250"/>
      <c r="AB331" s="251"/>
      <c r="AC331" s="243"/>
      <c r="AD331" s="244"/>
    </row>
    <row r="332" spans="2:30" s="2" customFormat="1" ht="12.75" x14ac:dyDescent="0.2">
      <c r="B332" s="106" t="str">
        <f t="shared" si="24"/>
        <v/>
      </c>
      <c r="C332" s="234"/>
      <c r="D332" s="107" t="e">
        <f t="shared" si="23"/>
        <v>#REF!</v>
      </c>
      <c r="E332" s="236"/>
      <c r="F332" s="243"/>
      <c r="G332" s="243"/>
      <c r="H332" s="243"/>
      <c r="I332" s="243"/>
      <c r="J332" s="243"/>
      <c r="K332" s="244">
        <f t="shared" si="21"/>
        <v>0</v>
      </c>
      <c r="L332" s="245"/>
      <c r="M332" s="243"/>
      <c r="N332" s="244"/>
      <c r="O332" s="243"/>
      <c r="P332" s="243"/>
      <c r="Q332" s="243"/>
      <c r="R332" s="243"/>
      <c r="S332" s="243"/>
      <c r="T332" s="243"/>
      <c r="U332" s="243"/>
      <c r="V332" s="243"/>
      <c r="W332" s="243"/>
      <c r="X332" s="243"/>
      <c r="Y332" s="244"/>
      <c r="Z332" s="109" t="str">
        <f t="shared" si="22"/>
        <v/>
      </c>
      <c r="AA332" s="250"/>
      <c r="AB332" s="251"/>
      <c r="AC332" s="243"/>
      <c r="AD332" s="244"/>
    </row>
    <row r="333" spans="2:30" s="2" customFormat="1" ht="12.75" x14ac:dyDescent="0.2">
      <c r="B333" s="106" t="str">
        <f t="shared" si="24"/>
        <v/>
      </c>
      <c r="C333" s="234"/>
      <c r="D333" s="107" t="e">
        <f t="shared" si="23"/>
        <v>#REF!</v>
      </c>
      <c r="E333" s="236"/>
      <c r="F333" s="243"/>
      <c r="G333" s="243"/>
      <c r="H333" s="243"/>
      <c r="I333" s="243"/>
      <c r="J333" s="243"/>
      <c r="K333" s="244">
        <f t="shared" si="21"/>
        <v>0</v>
      </c>
      <c r="L333" s="245"/>
      <c r="M333" s="243"/>
      <c r="N333" s="244"/>
      <c r="O333" s="243"/>
      <c r="P333" s="243"/>
      <c r="Q333" s="243"/>
      <c r="R333" s="243"/>
      <c r="S333" s="243"/>
      <c r="T333" s="243"/>
      <c r="U333" s="243"/>
      <c r="V333" s="243"/>
      <c r="W333" s="243"/>
      <c r="X333" s="243"/>
      <c r="Y333" s="244"/>
      <c r="Z333" s="109" t="str">
        <f t="shared" si="22"/>
        <v/>
      </c>
      <c r="AA333" s="250"/>
      <c r="AB333" s="251"/>
      <c r="AC333" s="243"/>
      <c r="AD333" s="244"/>
    </row>
    <row r="334" spans="2:30" s="2" customFormat="1" ht="12.75" x14ac:dyDescent="0.2">
      <c r="B334" s="106" t="str">
        <f t="shared" si="24"/>
        <v/>
      </c>
      <c r="C334" s="234"/>
      <c r="D334" s="107" t="e">
        <f t="shared" si="23"/>
        <v>#REF!</v>
      </c>
      <c r="E334" s="236"/>
      <c r="F334" s="243"/>
      <c r="G334" s="243"/>
      <c r="H334" s="243"/>
      <c r="I334" s="243"/>
      <c r="J334" s="243"/>
      <c r="K334" s="244">
        <f t="shared" si="21"/>
        <v>0</v>
      </c>
      <c r="L334" s="245"/>
      <c r="M334" s="243"/>
      <c r="N334" s="244"/>
      <c r="O334" s="243"/>
      <c r="P334" s="243"/>
      <c r="Q334" s="243"/>
      <c r="R334" s="243"/>
      <c r="S334" s="243"/>
      <c r="T334" s="243"/>
      <c r="U334" s="243"/>
      <c r="V334" s="243"/>
      <c r="W334" s="243"/>
      <c r="X334" s="243"/>
      <c r="Y334" s="244"/>
      <c r="Z334" s="109" t="str">
        <f t="shared" si="22"/>
        <v/>
      </c>
      <c r="AA334" s="250"/>
      <c r="AB334" s="251"/>
      <c r="AC334" s="243"/>
      <c r="AD334" s="244"/>
    </row>
    <row r="335" spans="2:30" s="2" customFormat="1" ht="12.75" x14ac:dyDescent="0.2">
      <c r="B335" s="106" t="str">
        <f t="shared" si="24"/>
        <v/>
      </c>
      <c r="C335" s="234"/>
      <c r="D335" s="107" t="e">
        <f t="shared" si="23"/>
        <v>#REF!</v>
      </c>
      <c r="E335" s="236"/>
      <c r="F335" s="243"/>
      <c r="G335" s="243"/>
      <c r="H335" s="243"/>
      <c r="I335" s="243"/>
      <c r="J335" s="243"/>
      <c r="K335" s="244">
        <f t="shared" si="21"/>
        <v>0</v>
      </c>
      <c r="L335" s="245"/>
      <c r="M335" s="243"/>
      <c r="N335" s="244"/>
      <c r="O335" s="243"/>
      <c r="P335" s="243"/>
      <c r="Q335" s="243"/>
      <c r="R335" s="243"/>
      <c r="S335" s="243"/>
      <c r="T335" s="243"/>
      <c r="U335" s="243"/>
      <c r="V335" s="243"/>
      <c r="W335" s="243"/>
      <c r="X335" s="243"/>
      <c r="Y335" s="244"/>
      <c r="Z335" s="109" t="str">
        <f t="shared" si="22"/>
        <v/>
      </c>
      <c r="AA335" s="250"/>
      <c r="AB335" s="251"/>
      <c r="AC335" s="243"/>
      <c r="AD335" s="244"/>
    </row>
    <row r="336" spans="2:30" s="2" customFormat="1" ht="12.75" x14ac:dyDescent="0.2">
      <c r="B336" s="106" t="str">
        <f t="shared" si="24"/>
        <v/>
      </c>
      <c r="C336" s="234"/>
      <c r="D336" s="107" t="e">
        <f t="shared" si="23"/>
        <v>#REF!</v>
      </c>
      <c r="E336" s="236"/>
      <c r="F336" s="243"/>
      <c r="G336" s="243"/>
      <c r="H336" s="243"/>
      <c r="I336" s="243"/>
      <c r="J336" s="243"/>
      <c r="K336" s="244">
        <f t="shared" si="21"/>
        <v>0</v>
      </c>
      <c r="L336" s="245"/>
      <c r="M336" s="243"/>
      <c r="N336" s="244"/>
      <c r="O336" s="243"/>
      <c r="P336" s="243"/>
      <c r="Q336" s="243"/>
      <c r="R336" s="243"/>
      <c r="S336" s="243"/>
      <c r="T336" s="243"/>
      <c r="U336" s="243"/>
      <c r="V336" s="243"/>
      <c r="W336" s="243"/>
      <c r="X336" s="243"/>
      <c r="Y336" s="244"/>
      <c r="Z336" s="109" t="str">
        <f t="shared" si="22"/>
        <v/>
      </c>
      <c r="AA336" s="250"/>
      <c r="AB336" s="251"/>
      <c r="AC336" s="243"/>
      <c r="AD336" s="244"/>
    </row>
    <row r="337" spans="2:30" s="2" customFormat="1" ht="12.75" x14ac:dyDescent="0.2">
      <c r="B337" s="106" t="str">
        <f t="shared" si="24"/>
        <v/>
      </c>
      <c r="C337" s="234"/>
      <c r="D337" s="107" t="e">
        <f t="shared" si="23"/>
        <v>#REF!</v>
      </c>
      <c r="E337" s="236"/>
      <c r="F337" s="243"/>
      <c r="G337" s="243"/>
      <c r="H337" s="243"/>
      <c r="I337" s="243"/>
      <c r="J337" s="243"/>
      <c r="K337" s="244">
        <f t="shared" si="21"/>
        <v>0</v>
      </c>
      <c r="L337" s="245"/>
      <c r="M337" s="243"/>
      <c r="N337" s="244"/>
      <c r="O337" s="243"/>
      <c r="P337" s="243"/>
      <c r="Q337" s="243"/>
      <c r="R337" s="243"/>
      <c r="S337" s="243"/>
      <c r="T337" s="243"/>
      <c r="U337" s="243"/>
      <c r="V337" s="243"/>
      <c r="W337" s="243"/>
      <c r="X337" s="243"/>
      <c r="Y337" s="244"/>
      <c r="Z337" s="109" t="str">
        <f t="shared" si="22"/>
        <v/>
      </c>
      <c r="AA337" s="250"/>
      <c r="AB337" s="251"/>
      <c r="AC337" s="243"/>
      <c r="AD337" s="244"/>
    </row>
    <row r="338" spans="2:30" s="2" customFormat="1" ht="12.75" x14ac:dyDescent="0.2">
      <c r="B338" s="106" t="str">
        <f t="shared" si="24"/>
        <v/>
      </c>
      <c r="C338" s="234"/>
      <c r="D338" s="107" t="e">
        <f t="shared" si="23"/>
        <v>#REF!</v>
      </c>
      <c r="E338" s="236"/>
      <c r="F338" s="243"/>
      <c r="G338" s="243"/>
      <c r="H338" s="243"/>
      <c r="I338" s="243"/>
      <c r="J338" s="243"/>
      <c r="K338" s="244">
        <f t="shared" si="21"/>
        <v>0</v>
      </c>
      <c r="L338" s="245"/>
      <c r="M338" s="243"/>
      <c r="N338" s="244"/>
      <c r="O338" s="243"/>
      <c r="P338" s="243"/>
      <c r="Q338" s="243"/>
      <c r="R338" s="243"/>
      <c r="S338" s="243"/>
      <c r="T338" s="243"/>
      <c r="U338" s="243"/>
      <c r="V338" s="243"/>
      <c r="W338" s="243"/>
      <c r="X338" s="243"/>
      <c r="Y338" s="244"/>
      <c r="Z338" s="109" t="str">
        <f t="shared" si="22"/>
        <v/>
      </c>
      <c r="AA338" s="250"/>
      <c r="AB338" s="251"/>
      <c r="AC338" s="243"/>
      <c r="AD338" s="244"/>
    </row>
    <row r="339" spans="2:30" s="2" customFormat="1" ht="12.75" x14ac:dyDescent="0.2">
      <c r="B339" s="106" t="str">
        <f t="shared" si="24"/>
        <v/>
      </c>
      <c r="C339" s="234"/>
      <c r="D339" s="107" t="e">
        <f t="shared" si="23"/>
        <v>#REF!</v>
      </c>
      <c r="E339" s="236"/>
      <c r="F339" s="243"/>
      <c r="G339" s="243"/>
      <c r="H339" s="243"/>
      <c r="I339" s="243"/>
      <c r="J339" s="243"/>
      <c r="K339" s="244">
        <f t="shared" si="21"/>
        <v>0</v>
      </c>
      <c r="L339" s="245"/>
      <c r="M339" s="243"/>
      <c r="N339" s="244"/>
      <c r="O339" s="243"/>
      <c r="P339" s="243"/>
      <c r="Q339" s="243"/>
      <c r="R339" s="243"/>
      <c r="S339" s="243"/>
      <c r="T339" s="243"/>
      <c r="U339" s="243"/>
      <c r="V339" s="243"/>
      <c r="W339" s="243"/>
      <c r="X339" s="243"/>
      <c r="Y339" s="244"/>
      <c r="Z339" s="109" t="str">
        <f t="shared" si="22"/>
        <v/>
      </c>
      <c r="AA339" s="250"/>
      <c r="AB339" s="251"/>
      <c r="AC339" s="243"/>
      <c r="AD339" s="244"/>
    </row>
    <row r="340" spans="2:30" s="2" customFormat="1" ht="12.75" x14ac:dyDescent="0.2">
      <c r="B340" s="106" t="str">
        <f t="shared" si="24"/>
        <v/>
      </c>
      <c r="C340" s="234"/>
      <c r="D340" s="107" t="e">
        <f t="shared" si="23"/>
        <v>#REF!</v>
      </c>
      <c r="E340" s="236"/>
      <c r="F340" s="243"/>
      <c r="G340" s="243"/>
      <c r="H340" s="243"/>
      <c r="I340" s="243"/>
      <c r="J340" s="243"/>
      <c r="K340" s="244">
        <f t="shared" si="21"/>
        <v>0</v>
      </c>
      <c r="L340" s="245"/>
      <c r="M340" s="243"/>
      <c r="N340" s="244"/>
      <c r="O340" s="243"/>
      <c r="P340" s="243"/>
      <c r="Q340" s="243"/>
      <c r="R340" s="243"/>
      <c r="S340" s="243"/>
      <c r="T340" s="243"/>
      <c r="U340" s="243"/>
      <c r="V340" s="243"/>
      <c r="W340" s="243"/>
      <c r="X340" s="243"/>
      <c r="Y340" s="244"/>
      <c r="Z340" s="109" t="str">
        <f t="shared" si="22"/>
        <v/>
      </c>
      <c r="AA340" s="250"/>
      <c r="AB340" s="251"/>
      <c r="AC340" s="243"/>
      <c r="AD340" s="244"/>
    </row>
    <row r="341" spans="2:30" s="2" customFormat="1" ht="12.75" x14ac:dyDescent="0.2">
      <c r="B341" s="106" t="str">
        <f t="shared" si="24"/>
        <v/>
      </c>
      <c r="C341" s="234"/>
      <c r="D341" s="107" t="e">
        <f t="shared" si="23"/>
        <v>#REF!</v>
      </c>
      <c r="E341" s="236"/>
      <c r="F341" s="243"/>
      <c r="G341" s="243"/>
      <c r="H341" s="243"/>
      <c r="I341" s="243"/>
      <c r="J341" s="243"/>
      <c r="K341" s="244">
        <f t="shared" si="21"/>
        <v>0</v>
      </c>
      <c r="L341" s="245"/>
      <c r="M341" s="243"/>
      <c r="N341" s="244"/>
      <c r="O341" s="243"/>
      <c r="P341" s="243"/>
      <c r="Q341" s="243"/>
      <c r="R341" s="243"/>
      <c r="S341" s="243"/>
      <c r="T341" s="243"/>
      <c r="U341" s="243"/>
      <c r="V341" s="243"/>
      <c r="W341" s="243"/>
      <c r="X341" s="243"/>
      <c r="Y341" s="244"/>
      <c r="Z341" s="109" t="str">
        <f t="shared" si="22"/>
        <v/>
      </c>
      <c r="AA341" s="250"/>
      <c r="AB341" s="251"/>
      <c r="AC341" s="243"/>
      <c r="AD341" s="244"/>
    </row>
    <row r="342" spans="2:30" s="2" customFormat="1" ht="12.75" x14ac:dyDescent="0.2">
      <c r="B342" s="106" t="str">
        <f t="shared" si="24"/>
        <v/>
      </c>
      <c r="C342" s="234"/>
      <c r="D342" s="107" t="e">
        <f t="shared" si="23"/>
        <v>#REF!</v>
      </c>
      <c r="E342" s="236"/>
      <c r="F342" s="243"/>
      <c r="G342" s="243"/>
      <c r="H342" s="243"/>
      <c r="I342" s="243"/>
      <c r="J342" s="243"/>
      <c r="K342" s="244">
        <f t="shared" si="21"/>
        <v>0</v>
      </c>
      <c r="L342" s="245"/>
      <c r="M342" s="243"/>
      <c r="N342" s="244"/>
      <c r="O342" s="243"/>
      <c r="P342" s="243"/>
      <c r="Q342" s="243"/>
      <c r="R342" s="243"/>
      <c r="S342" s="243"/>
      <c r="T342" s="243"/>
      <c r="U342" s="243"/>
      <c r="V342" s="243"/>
      <c r="W342" s="243"/>
      <c r="X342" s="243"/>
      <c r="Y342" s="244"/>
      <c r="Z342" s="109" t="str">
        <f t="shared" si="22"/>
        <v/>
      </c>
      <c r="AA342" s="250"/>
      <c r="AB342" s="251"/>
      <c r="AC342" s="243"/>
      <c r="AD342" s="244"/>
    </row>
    <row r="343" spans="2:30" s="2" customFormat="1" ht="12.75" x14ac:dyDescent="0.2">
      <c r="B343" s="106" t="str">
        <f t="shared" si="24"/>
        <v/>
      </c>
      <c r="C343" s="234"/>
      <c r="D343" s="107" t="e">
        <f t="shared" si="23"/>
        <v>#REF!</v>
      </c>
      <c r="E343" s="236"/>
      <c r="F343" s="243"/>
      <c r="G343" s="243"/>
      <c r="H343" s="243"/>
      <c r="I343" s="243"/>
      <c r="J343" s="243"/>
      <c r="K343" s="244">
        <f t="shared" si="21"/>
        <v>0</v>
      </c>
      <c r="L343" s="245"/>
      <c r="M343" s="243"/>
      <c r="N343" s="244"/>
      <c r="O343" s="243"/>
      <c r="P343" s="243"/>
      <c r="Q343" s="243"/>
      <c r="R343" s="243"/>
      <c r="S343" s="243"/>
      <c r="T343" s="243"/>
      <c r="U343" s="243"/>
      <c r="V343" s="243"/>
      <c r="W343" s="243"/>
      <c r="X343" s="243"/>
      <c r="Y343" s="244"/>
      <c r="Z343" s="109" t="str">
        <f t="shared" si="22"/>
        <v/>
      </c>
      <c r="AA343" s="250"/>
      <c r="AB343" s="251"/>
      <c r="AC343" s="243"/>
      <c r="AD343" s="244"/>
    </row>
    <row r="344" spans="2:30" s="2" customFormat="1" ht="12.75" x14ac:dyDescent="0.2">
      <c r="B344" s="106" t="str">
        <f t="shared" si="24"/>
        <v/>
      </c>
      <c r="C344" s="234"/>
      <c r="D344" s="107" t="e">
        <f t="shared" si="23"/>
        <v>#REF!</v>
      </c>
      <c r="E344" s="236"/>
      <c r="F344" s="243"/>
      <c r="G344" s="243"/>
      <c r="H344" s="243"/>
      <c r="I344" s="243"/>
      <c r="J344" s="243"/>
      <c r="K344" s="244">
        <f t="shared" si="21"/>
        <v>0</v>
      </c>
      <c r="L344" s="245"/>
      <c r="M344" s="243"/>
      <c r="N344" s="244"/>
      <c r="O344" s="243"/>
      <c r="P344" s="243"/>
      <c r="Q344" s="243"/>
      <c r="R344" s="243"/>
      <c r="S344" s="243"/>
      <c r="T344" s="243"/>
      <c r="U344" s="243"/>
      <c r="V344" s="243"/>
      <c r="W344" s="243"/>
      <c r="X344" s="243"/>
      <c r="Y344" s="244"/>
      <c r="Z344" s="109" t="str">
        <f t="shared" si="22"/>
        <v/>
      </c>
      <c r="AA344" s="250"/>
      <c r="AB344" s="251"/>
      <c r="AC344" s="243"/>
      <c r="AD344" s="244"/>
    </row>
    <row r="345" spans="2:30" s="2" customFormat="1" ht="12.75" x14ac:dyDescent="0.2">
      <c r="B345" s="106" t="str">
        <f t="shared" si="24"/>
        <v/>
      </c>
      <c r="C345" s="234"/>
      <c r="D345" s="107" t="e">
        <f t="shared" si="23"/>
        <v>#REF!</v>
      </c>
      <c r="E345" s="236"/>
      <c r="F345" s="243"/>
      <c r="G345" s="243"/>
      <c r="H345" s="243"/>
      <c r="I345" s="243"/>
      <c r="J345" s="243"/>
      <c r="K345" s="244">
        <f t="shared" si="21"/>
        <v>0</v>
      </c>
      <c r="L345" s="245"/>
      <c r="M345" s="243"/>
      <c r="N345" s="244"/>
      <c r="O345" s="243"/>
      <c r="P345" s="243"/>
      <c r="Q345" s="243"/>
      <c r="R345" s="243"/>
      <c r="S345" s="243"/>
      <c r="T345" s="243"/>
      <c r="U345" s="243"/>
      <c r="V345" s="243"/>
      <c r="W345" s="243"/>
      <c r="X345" s="243"/>
      <c r="Y345" s="244"/>
      <c r="Z345" s="109" t="str">
        <f t="shared" si="22"/>
        <v/>
      </c>
      <c r="AA345" s="250"/>
      <c r="AB345" s="251"/>
      <c r="AC345" s="243"/>
      <c r="AD345" s="244"/>
    </row>
    <row r="346" spans="2:30" s="2" customFormat="1" ht="12.75" x14ac:dyDescent="0.2">
      <c r="B346" s="106" t="str">
        <f t="shared" si="24"/>
        <v/>
      </c>
      <c r="C346" s="234"/>
      <c r="D346" s="107" t="e">
        <f t="shared" si="23"/>
        <v>#REF!</v>
      </c>
      <c r="E346" s="236"/>
      <c r="F346" s="243"/>
      <c r="G346" s="243"/>
      <c r="H346" s="243"/>
      <c r="I346" s="243"/>
      <c r="J346" s="243"/>
      <c r="K346" s="244">
        <f t="shared" si="21"/>
        <v>0</v>
      </c>
      <c r="L346" s="245"/>
      <c r="M346" s="243"/>
      <c r="N346" s="244"/>
      <c r="O346" s="243"/>
      <c r="P346" s="243"/>
      <c r="Q346" s="243"/>
      <c r="R346" s="243"/>
      <c r="S346" s="243"/>
      <c r="T346" s="243"/>
      <c r="U346" s="243"/>
      <c r="V346" s="243"/>
      <c r="W346" s="243"/>
      <c r="X346" s="243"/>
      <c r="Y346" s="244"/>
      <c r="Z346" s="109" t="str">
        <f t="shared" si="22"/>
        <v/>
      </c>
      <c r="AA346" s="250"/>
      <c r="AB346" s="251"/>
      <c r="AC346" s="243"/>
      <c r="AD346" s="244"/>
    </row>
    <row r="347" spans="2:30" s="2" customFormat="1" ht="12.75" x14ac:dyDescent="0.2">
      <c r="B347" s="106" t="str">
        <f t="shared" si="24"/>
        <v/>
      </c>
      <c r="C347" s="234"/>
      <c r="D347" s="107" t="e">
        <f t="shared" si="23"/>
        <v>#REF!</v>
      </c>
      <c r="E347" s="236"/>
      <c r="F347" s="243"/>
      <c r="G347" s="243"/>
      <c r="H347" s="243"/>
      <c r="I347" s="243"/>
      <c r="J347" s="243"/>
      <c r="K347" s="244">
        <f t="shared" si="21"/>
        <v>0</v>
      </c>
      <c r="L347" s="245"/>
      <c r="M347" s="243"/>
      <c r="N347" s="244"/>
      <c r="O347" s="243"/>
      <c r="P347" s="243"/>
      <c r="Q347" s="243"/>
      <c r="R347" s="243"/>
      <c r="S347" s="243"/>
      <c r="T347" s="243"/>
      <c r="U347" s="243"/>
      <c r="V347" s="243"/>
      <c r="W347" s="243"/>
      <c r="X347" s="243"/>
      <c r="Y347" s="244"/>
      <c r="Z347" s="109" t="str">
        <f t="shared" si="22"/>
        <v/>
      </c>
      <c r="AA347" s="250"/>
      <c r="AB347" s="251"/>
      <c r="AC347" s="243"/>
      <c r="AD347" s="244"/>
    </row>
    <row r="348" spans="2:30" s="2" customFormat="1" ht="12.75" x14ac:dyDescent="0.2">
      <c r="B348" s="106" t="str">
        <f t="shared" si="24"/>
        <v/>
      </c>
      <c r="C348" s="234"/>
      <c r="D348" s="107" t="e">
        <f t="shared" si="23"/>
        <v>#REF!</v>
      </c>
      <c r="E348" s="236"/>
      <c r="F348" s="243"/>
      <c r="G348" s="243"/>
      <c r="H348" s="243"/>
      <c r="I348" s="243"/>
      <c r="J348" s="243"/>
      <c r="K348" s="244">
        <f t="shared" si="21"/>
        <v>0</v>
      </c>
      <c r="L348" s="245"/>
      <c r="M348" s="243"/>
      <c r="N348" s="244"/>
      <c r="O348" s="243"/>
      <c r="P348" s="243"/>
      <c r="Q348" s="243"/>
      <c r="R348" s="243"/>
      <c r="S348" s="243"/>
      <c r="T348" s="243"/>
      <c r="U348" s="243"/>
      <c r="V348" s="243"/>
      <c r="W348" s="243"/>
      <c r="X348" s="243"/>
      <c r="Y348" s="244"/>
      <c r="Z348" s="109" t="str">
        <f t="shared" si="22"/>
        <v/>
      </c>
      <c r="AA348" s="250"/>
      <c r="AB348" s="251"/>
      <c r="AC348" s="243"/>
      <c r="AD348" s="244"/>
    </row>
    <row r="349" spans="2:30" s="2" customFormat="1" ht="12.75" x14ac:dyDescent="0.2">
      <c r="B349" s="106" t="str">
        <f t="shared" si="24"/>
        <v/>
      </c>
      <c r="C349" s="234"/>
      <c r="D349" s="107" t="e">
        <f t="shared" si="23"/>
        <v>#REF!</v>
      </c>
      <c r="E349" s="236"/>
      <c r="F349" s="243"/>
      <c r="G349" s="243"/>
      <c r="H349" s="243"/>
      <c r="I349" s="243"/>
      <c r="J349" s="243"/>
      <c r="K349" s="244">
        <f t="shared" si="21"/>
        <v>0</v>
      </c>
      <c r="L349" s="245"/>
      <c r="M349" s="243"/>
      <c r="N349" s="244"/>
      <c r="O349" s="243"/>
      <c r="P349" s="243"/>
      <c r="Q349" s="243"/>
      <c r="R349" s="243"/>
      <c r="S349" s="243"/>
      <c r="T349" s="243"/>
      <c r="U349" s="243"/>
      <c r="V349" s="243"/>
      <c r="W349" s="243"/>
      <c r="X349" s="243"/>
      <c r="Y349" s="244"/>
      <c r="Z349" s="109" t="str">
        <f t="shared" si="22"/>
        <v/>
      </c>
      <c r="AA349" s="250"/>
      <c r="AB349" s="251"/>
      <c r="AC349" s="243"/>
      <c r="AD349" s="244"/>
    </row>
    <row r="350" spans="2:30" s="2" customFormat="1" ht="12.75" x14ac:dyDescent="0.2">
      <c r="B350" s="106" t="str">
        <f t="shared" si="24"/>
        <v/>
      </c>
      <c r="C350" s="234"/>
      <c r="D350" s="107" t="e">
        <f t="shared" si="23"/>
        <v>#REF!</v>
      </c>
      <c r="E350" s="236"/>
      <c r="F350" s="243"/>
      <c r="G350" s="243"/>
      <c r="H350" s="243"/>
      <c r="I350" s="243"/>
      <c r="J350" s="243"/>
      <c r="K350" s="244">
        <f t="shared" si="21"/>
        <v>0</v>
      </c>
      <c r="L350" s="245"/>
      <c r="M350" s="243"/>
      <c r="N350" s="244"/>
      <c r="O350" s="243"/>
      <c r="P350" s="243"/>
      <c r="Q350" s="243"/>
      <c r="R350" s="243"/>
      <c r="S350" s="243"/>
      <c r="T350" s="243"/>
      <c r="U350" s="243"/>
      <c r="V350" s="243"/>
      <c r="W350" s="243"/>
      <c r="X350" s="243"/>
      <c r="Y350" s="244"/>
      <c r="Z350" s="109" t="str">
        <f t="shared" si="22"/>
        <v/>
      </c>
      <c r="AA350" s="250"/>
      <c r="AB350" s="251"/>
      <c r="AC350" s="243"/>
      <c r="AD350" s="244"/>
    </row>
    <row r="351" spans="2:30" s="2" customFormat="1" ht="12.75" x14ac:dyDescent="0.2">
      <c r="B351" s="106" t="str">
        <f t="shared" si="24"/>
        <v/>
      </c>
      <c r="C351" s="234"/>
      <c r="D351" s="107" t="e">
        <f t="shared" si="23"/>
        <v>#REF!</v>
      </c>
      <c r="E351" s="236"/>
      <c r="F351" s="243"/>
      <c r="G351" s="243"/>
      <c r="H351" s="243"/>
      <c r="I351" s="243"/>
      <c r="J351" s="243"/>
      <c r="K351" s="244">
        <f t="shared" si="21"/>
        <v>0</v>
      </c>
      <c r="L351" s="245"/>
      <c r="M351" s="243"/>
      <c r="N351" s="244"/>
      <c r="O351" s="243"/>
      <c r="P351" s="243"/>
      <c r="Q351" s="243"/>
      <c r="R351" s="243"/>
      <c r="S351" s="243"/>
      <c r="T351" s="243"/>
      <c r="U351" s="243"/>
      <c r="V351" s="243"/>
      <c r="W351" s="243"/>
      <c r="X351" s="243"/>
      <c r="Y351" s="244"/>
      <c r="Z351" s="109" t="str">
        <f t="shared" si="22"/>
        <v/>
      </c>
      <c r="AA351" s="250"/>
      <c r="AB351" s="251"/>
      <c r="AC351" s="243"/>
      <c r="AD351" s="244"/>
    </row>
    <row r="352" spans="2:30" s="2" customFormat="1" ht="12.75" x14ac:dyDescent="0.2">
      <c r="B352" s="106" t="str">
        <f t="shared" si="24"/>
        <v/>
      </c>
      <c r="C352" s="234"/>
      <c r="D352" s="107" t="e">
        <f t="shared" si="23"/>
        <v>#REF!</v>
      </c>
      <c r="E352" s="236"/>
      <c r="F352" s="243"/>
      <c r="G352" s="243"/>
      <c r="H352" s="243"/>
      <c r="I352" s="243"/>
      <c r="J352" s="243"/>
      <c r="K352" s="244">
        <f t="shared" si="21"/>
        <v>0</v>
      </c>
      <c r="L352" s="245"/>
      <c r="M352" s="243"/>
      <c r="N352" s="244"/>
      <c r="O352" s="243"/>
      <c r="P352" s="243"/>
      <c r="Q352" s="243"/>
      <c r="R352" s="243"/>
      <c r="S352" s="243"/>
      <c r="T352" s="243"/>
      <c r="U352" s="243"/>
      <c r="V352" s="243"/>
      <c r="W352" s="243"/>
      <c r="X352" s="243"/>
      <c r="Y352" s="244"/>
      <c r="Z352" s="109" t="str">
        <f t="shared" si="22"/>
        <v/>
      </c>
      <c r="AA352" s="250"/>
      <c r="AB352" s="251"/>
      <c r="AC352" s="243"/>
      <c r="AD352" s="244"/>
    </row>
    <row r="353" spans="2:30" s="2" customFormat="1" ht="12.75" x14ac:dyDescent="0.2">
      <c r="B353" s="106" t="str">
        <f t="shared" si="24"/>
        <v/>
      </c>
      <c r="C353" s="234"/>
      <c r="D353" s="107" t="e">
        <f t="shared" si="23"/>
        <v>#REF!</v>
      </c>
      <c r="E353" s="236"/>
      <c r="F353" s="243"/>
      <c r="G353" s="243"/>
      <c r="H353" s="243"/>
      <c r="I353" s="243"/>
      <c r="J353" s="243"/>
      <c r="K353" s="244">
        <f t="shared" si="21"/>
        <v>0</v>
      </c>
      <c r="L353" s="245"/>
      <c r="M353" s="243"/>
      <c r="N353" s="244"/>
      <c r="O353" s="243"/>
      <c r="P353" s="243"/>
      <c r="Q353" s="243"/>
      <c r="R353" s="243"/>
      <c r="S353" s="243"/>
      <c r="T353" s="243"/>
      <c r="U353" s="243"/>
      <c r="V353" s="243"/>
      <c r="W353" s="243"/>
      <c r="X353" s="243"/>
      <c r="Y353" s="244"/>
      <c r="Z353" s="109" t="str">
        <f t="shared" si="22"/>
        <v/>
      </c>
      <c r="AA353" s="250"/>
      <c r="AB353" s="251"/>
      <c r="AC353" s="243"/>
      <c r="AD353" s="244"/>
    </row>
    <row r="354" spans="2:30" s="2" customFormat="1" ht="12.75" x14ac:dyDescent="0.2">
      <c r="B354" s="106" t="str">
        <f t="shared" si="24"/>
        <v/>
      </c>
      <c r="C354" s="234"/>
      <c r="D354" s="107" t="e">
        <f t="shared" si="23"/>
        <v>#REF!</v>
      </c>
      <c r="E354" s="236"/>
      <c r="F354" s="243"/>
      <c r="G354" s="243"/>
      <c r="H354" s="243"/>
      <c r="I354" s="243"/>
      <c r="J354" s="243"/>
      <c r="K354" s="244">
        <f t="shared" si="21"/>
        <v>0</v>
      </c>
      <c r="L354" s="245"/>
      <c r="M354" s="243"/>
      <c r="N354" s="244"/>
      <c r="O354" s="243"/>
      <c r="P354" s="243"/>
      <c r="Q354" s="243"/>
      <c r="R354" s="243"/>
      <c r="S354" s="243"/>
      <c r="T354" s="243"/>
      <c r="U354" s="243"/>
      <c r="V354" s="243"/>
      <c r="W354" s="243"/>
      <c r="X354" s="243"/>
      <c r="Y354" s="244"/>
      <c r="Z354" s="109" t="str">
        <f t="shared" si="22"/>
        <v/>
      </c>
      <c r="AA354" s="250"/>
      <c r="AB354" s="251"/>
      <c r="AC354" s="243"/>
      <c r="AD354" s="244"/>
    </row>
    <row r="355" spans="2:30" s="2" customFormat="1" ht="12.75" x14ac:dyDescent="0.2">
      <c r="B355" s="106" t="str">
        <f t="shared" si="24"/>
        <v/>
      </c>
      <c r="C355" s="234"/>
      <c r="D355" s="107" t="e">
        <f t="shared" si="23"/>
        <v>#REF!</v>
      </c>
      <c r="E355" s="236"/>
      <c r="F355" s="243"/>
      <c r="G355" s="243"/>
      <c r="H355" s="243"/>
      <c r="I355" s="243"/>
      <c r="J355" s="243"/>
      <c r="K355" s="244">
        <f t="shared" si="21"/>
        <v>0</v>
      </c>
      <c r="L355" s="245"/>
      <c r="M355" s="243"/>
      <c r="N355" s="244"/>
      <c r="O355" s="243"/>
      <c r="P355" s="243"/>
      <c r="Q355" s="243"/>
      <c r="R355" s="243"/>
      <c r="S355" s="243"/>
      <c r="T355" s="243"/>
      <c r="U355" s="243"/>
      <c r="V355" s="243"/>
      <c r="W355" s="243"/>
      <c r="X355" s="243"/>
      <c r="Y355" s="244"/>
      <c r="Z355" s="109" t="str">
        <f t="shared" si="22"/>
        <v/>
      </c>
      <c r="AA355" s="250"/>
      <c r="AB355" s="251"/>
      <c r="AC355" s="243"/>
      <c r="AD355" s="244"/>
    </row>
    <row r="356" spans="2:30" s="2" customFormat="1" ht="12.75" x14ac:dyDescent="0.2">
      <c r="B356" s="106" t="str">
        <f t="shared" si="24"/>
        <v/>
      </c>
      <c r="C356" s="234"/>
      <c r="D356" s="107" t="e">
        <f t="shared" si="23"/>
        <v>#REF!</v>
      </c>
      <c r="E356" s="236"/>
      <c r="F356" s="243"/>
      <c r="G356" s="243"/>
      <c r="H356" s="243"/>
      <c r="I356" s="243"/>
      <c r="J356" s="243"/>
      <c r="K356" s="244">
        <f t="shared" si="21"/>
        <v>0</v>
      </c>
      <c r="L356" s="245"/>
      <c r="M356" s="243"/>
      <c r="N356" s="244"/>
      <c r="O356" s="243"/>
      <c r="P356" s="243"/>
      <c r="Q356" s="243"/>
      <c r="R356" s="243"/>
      <c r="S356" s="243"/>
      <c r="T356" s="243"/>
      <c r="U356" s="243"/>
      <c r="V356" s="243"/>
      <c r="W356" s="243"/>
      <c r="X356" s="243"/>
      <c r="Y356" s="244"/>
      <c r="Z356" s="109" t="str">
        <f t="shared" si="22"/>
        <v/>
      </c>
      <c r="AA356" s="250"/>
      <c r="AB356" s="251"/>
      <c r="AC356" s="243"/>
      <c r="AD356" s="244"/>
    </row>
    <row r="357" spans="2:30" s="2" customFormat="1" ht="12.75" x14ac:dyDescent="0.2">
      <c r="B357" s="106" t="str">
        <f t="shared" si="24"/>
        <v/>
      </c>
      <c r="C357" s="234"/>
      <c r="D357" s="107" t="e">
        <f t="shared" si="23"/>
        <v>#REF!</v>
      </c>
      <c r="E357" s="236"/>
      <c r="F357" s="243"/>
      <c r="G357" s="243"/>
      <c r="H357" s="243"/>
      <c r="I357" s="243"/>
      <c r="J357" s="243"/>
      <c r="K357" s="244">
        <f t="shared" si="21"/>
        <v>0</v>
      </c>
      <c r="L357" s="245"/>
      <c r="M357" s="243"/>
      <c r="N357" s="244"/>
      <c r="O357" s="243"/>
      <c r="P357" s="243"/>
      <c r="Q357" s="243"/>
      <c r="R357" s="243"/>
      <c r="S357" s="243"/>
      <c r="T357" s="243"/>
      <c r="U357" s="243"/>
      <c r="V357" s="243"/>
      <c r="W357" s="243"/>
      <c r="X357" s="243"/>
      <c r="Y357" s="244"/>
      <c r="Z357" s="109" t="str">
        <f t="shared" si="22"/>
        <v/>
      </c>
      <c r="AA357" s="250"/>
      <c r="AB357" s="251"/>
      <c r="AC357" s="243"/>
      <c r="AD357" s="244"/>
    </row>
    <row r="358" spans="2:30" s="2" customFormat="1" ht="12.75" x14ac:dyDescent="0.2">
      <c r="B358" s="106" t="str">
        <f t="shared" si="24"/>
        <v/>
      </c>
      <c r="C358" s="234"/>
      <c r="D358" s="107" t="e">
        <f t="shared" si="23"/>
        <v>#REF!</v>
      </c>
      <c r="E358" s="236"/>
      <c r="F358" s="243"/>
      <c r="G358" s="243"/>
      <c r="H358" s="243"/>
      <c r="I358" s="243"/>
      <c r="J358" s="243"/>
      <c r="K358" s="244">
        <f t="shared" si="21"/>
        <v>0</v>
      </c>
      <c r="L358" s="245"/>
      <c r="M358" s="243"/>
      <c r="N358" s="244"/>
      <c r="O358" s="243"/>
      <c r="P358" s="243"/>
      <c r="Q358" s="243"/>
      <c r="R358" s="243"/>
      <c r="S358" s="243"/>
      <c r="T358" s="243"/>
      <c r="U358" s="243"/>
      <c r="V358" s="243"/>
      <c r="W358" s="243"/>
      <c r="X358" s="243"/>
      <c r="Y358" s="244"/>
      <c r="Z358" s="109" t="str">
        <f t="shared" si="22"/>
        <v/>
      </c>
      <c r="AA358" s="250"/>
      <c r="AB358" s="251"/>
      <c r="AC358" s="243"/>
      <c r="AD358" s="244"/>
    </row>
    <row r="359" spans="2:30" s="2" customFormat="1" ht="12.75" x14ac:dyDescent="0.2">
      <c r="B359" s="106" t="str">
        <f t="shared" si="24"/>
        <v/>
      </c>
      <c r="C359" s="234"/>
      <c r="D359" s="107" t="e">
        <f t="shared" si="23"/>
        <v>#REF!</v>
      </c>
      <c r="E359" s="236"/>
      <c r="F359" s="243"/>
      <c r="G359" s="243"/>
      <c r="H359" s="243"/>
      <c r="I359" s="243"/>
      <c r="J359" s="243"/>
      <c r="K359" s="244">
        <f t="shared" si="21"/>
        <v>0</v>
      </c>
      <c r="L359" s="245"/>
      <c r="M359" s="243"/>
      <c r="N359" s="244"/>
      <c r="O359" s="243"/>
      <c r="P359" s="243"/>
      <c r="Q359" s="243"/>
      <c r="R359" s="243"/>
      <c r="S359" s="243"/>
      <c r="T359" s="243"/>
      <c r="U359" s="243"/>
      <c r="V359" s="243"/>
      <c r="W359" s="243"/>
      <c r="X359" s="243"/>
      <c r="Y359" s="244"/>
      <c r="Z359" s="109" t="str">
        <f t="shared" si="22"/>
        <v/>
      </c>
      <c r="AA359" s="250"/>
      <c r="AB359" s="251"/>
      <c r="AC359" s="243"/>
      <c r="AD359" s="244"/>
    </row>
    <row r="360" spans="2:30" s="2" customFormat="1" ht="12.75" x14ac:dyDescent="0.2">
      <c r="B360" s="106" t="str">
        <f t="shared" si="24"/>
        <v/>
      </c>
      <c r="C360" s="234"/>
      <c r="D360" s="107" t="e">
        <f t="shared" si="23"/>
        <v>#REF!</v>
      </c>
      <c r="E360" s="236"/>
      <c r="F360" s="243"/>
      <c r="G360" s="243"/>
      <c r="H360" s="243"/>
      <c r="I360" s="243"/>
      <c r="J360" s="243"/>
      <c r="K360" s="244">
        <f t="shared" si="21"/>
        <v>0</v>
      </c>
      <c r="L360" s="245"/>
      <c r="M360" s="243"/>
      <c r="N360" s="244"/>
      <c r="O360" s="243"/>
      <c r="P360" s="243"/>
      <c r="Q360" s="243"/>
      <c r="R360" s="243"/>
      <c r="S360" s="243"/>
      <c r="T360" s="243"/>
      <c r="U360" s="243"/>
      <c r="V360" s="243"/>
      <c r="W360" s="243"/>
      <c r="X360" s="243"/>
      <c r="Y360" s="244"/>
      <c r="Z360" s="109" t="str">
        <f t="shared" si="22"/>
        <v/>
      </c>
      <c r="AA360" s="250"/>
      <c r="AB360" s="251"/>
      <c r="AC360" s="243"/>
      <c r="AD360" s="244"/>
    </row>
    <row r="361" spans="2:30" s="2" customFormat="1" ht="12.75" x14ac:dyDescent="0.2">
      <c r="B361" s="106" t="str">
        <f t="shared" si="24"/>
        <v/>
      </c>
      <c r="C361" s="234"/>
      <c r="D361" s="107" t="e">
        <f t="shared" si="23"/>
        <v>#REF!</v>
      </c>
      <c r="E361" s="236"/>
      <c r="F361" s="243"/>
      <c r="G361" s="243"/>
      <c r="H361" s="243"/>
      <c r="I361" s="243"/>
      <c r="J361" s="243"/>
      <c r="K361" s="244">
        <f t="shared" si="21"/>
        <v>0</v>
      </c>
      <c r="L361" s="245"/>
      <c r="M361" s="243"/>
      <c r="N361" s="244"/>
      <c r="O361" s="243"/>
      <c r="P361" s="243"/>
      <c r="Q361" s="243"/>
      <c r="R361" s="243"/>
      <c r="S361" s="243"/>
      <c r="T361" s="243"/>
      <c r="U361" s="243"/>
      <c r="V361" s="243"/>
      <c r="W361" s="243"/>
      <c r="X361" s="243"/>
      <c r="Y361" s="244"/>
      <c r="Z361" s="109" t="str">
        <f t="shared" si="22"/>
        <v/>
      </c>
      <c r="AA361" s="250"/>
      <c r="AB361" s="251"/>
      <c r="AC361" s="243"/>
      <c r="AD361" s="244"/>
    </row>
    <row r="362" spans="2:30" s="2" customFormat="1" ht="12.75" x14ac:dyDescent="0.2">
      <c r="B362" s="106" t="str">
        <f t="shared" si="24"/>
        <v/>
      </c>
      <c r="C362" s="234"/>
      <c r="D362" s="107" t="e">
        <f t="shared" si="23"/>
        <v>#REF!</v>
      </c>
      <c r="E362" s="236"/>
      <c r="F362" s="243"/>
      <c r="G362" s="243"/>
      <c r="H362" s="243"/>
      <c r="I362" s="243"/>
      <c r="J362" s="243"/>
      <c r="K362" s="244">
        <f t="shared" si="21"/>
        <v>0</v>
      </c>
      <c r="L362" s="245"/>
      <c r="M362" s="243"/>
      <c r="N362" s="244"/>
      <c r="O362" s="243"/>
      <c r="P362" s="243"/>
      <c r="Q362" s="243"/>
      <c r="R362" s="243"/>
      <c r="S362" s="243"/>
      <c r="T362" s="243"/>
      <c r="U362" s="243"/>
      <c r="V362" s="243"/>
      <c r="W362" s="243"/>
      <c r="X362" s="243"/>
      <c r="Y362" s="244"/>
      <c r="Z362" s="109" t="str">
        <f t="shared" si="22"/>
        <v/>
      </c>
      <c r="AA362" s="250"/>
      <c r="AB362" s="251"/>
      <c r="AC362" s="243"/>
      <c r="AD362" s="244"/>
    </row>
    <row r="363" spans="2:30" s="2" customFormat="1" ht="12.75" x14ac:dyDescent="0.2">
      <c r="B363" s="106" t="str">
        <f t="shared" si="24"/>
        <v/>
      </c>
      <c r="C363" s="234"/>
      <c r="D363" s="107" t="e">
        <f t="shared" si="23"/>
        <v>#REF!</v>
      </c>
      <c r="E363" s="236"/>
      <c r="F363" s="243"/>
      <c r="G363" s="243"/>
      <c r="H363" s="243"/>
      <c r="I363" s="243"/>
      <c r="J363" s="243"/>
      <c r="K363" s="244">
        <f t="shared" si="21"/>
        <v>0</v>
      </c>
      <c r="L363" s="245"/>
      <c r="M363" s="243"/>
      <c r="N363" s="244"/>
      <c r="O363" s="243"/>
      <c r="P363" s="243"/>
      <c r="Q363" s="243"/>
      <c r="R363" s="243"/>
      <c r="S363" s="243"/>
      <c r="T363" s="243"/>
      <c r="U363" s="243"/>
      <c r="V363" s="243"/>
      <c r="W363" s="243"/>
      <c r="X363" s="243"/>
      <c r="Y363" s="244"/>
      <c r="Z363" s="109" t="str">
        <f t="shared" si="22"/>
        <v/>
      </c>
      <c r="AA363" s="250"/>
      <c r="AB363" s="251"/>
      <c r="AC363" s="243"/>
      <c r="AD363" s="244"/>
    </row>
    <row r="364" spans="2:30" s="2" customFormat="1" ht="12.75" x14ac:dyDescent="0.2">
      <c r="B364" s="106" t="str">
        <f t="shared" si="24"/>
        <v/>
      </c>
      <c r="C364" s="234"/>
      <c r="D364" s="107" t="e">
        <f t="shared" si="23"/>
        <v>#REF!</v>
      </c>
      <c r="E364" s="236"/>
      <c r="F364" s="243"/>
      <c r="G364" s="243"/>
      <c r="H364" s="243"/>
      <c r="I364" s="243"/>
      <c r="J364" s="243"/>
      <c r="K364" s="244">
        <f t="shared" si="21"/>
        <v>0</v>
      </c>
      <c r="L364" s="245"/>
      <c r="M364" s="243"/>
      <c r="N364" s="244"/>
      <c r="O364" s="243"/>
      <c r="P364" s="243"/>
      <c r="Q364" s="243"/>
      <c r="R364" s="243"/>
      <c r="S364" s="243"/>
      <c r="T364" s="243"/>
      <c r="U364" s="243"/>
      <c r="V364" s="243"/>
      <c r="W364" s="243"/>
      <c r="X364" s="243"/>
      <c r="Y364" s="244"/>
      <c r="Z364" s="109" t="str">
        <f t="shared" si="22"/>
        <v/>
      </c>
      <c r="AA364" s="250"/>
      <c r="AB364" s="251"/>
      <c r="AC364" s="243"/>
      <c r="AD364" s="244"/>
    </row>
    <row r="365" spans="2:30" s="2" customFormat="1" ht="12.75" x14ac:dyDescent="0.2">
      <c r="B365" s="106" t="str">
        <f t="shared" si="24"/>
        <v/>
      </c>
      <c r="C365" s="234"/>
      <c r="D365" s="107" t="e">
        <f t="shared" si="23"/>
        <v>#REF!</v>
      </c>
      <c r="E365" s="236"/>
      <c r="F365" s="243"/>
      <c r="G365" s="243"/>
      <c r="H365" s="243"/>
      <c r="I365" s="243"/>
      <c r="J365" s="243"/>
      <c r="K365" s="244">
        <f t="shared" si="21"/>
        <v>0</v>
      </c>
      <c r="L365" s="245"/>
      <c r="M365" s="243"/>
      <c r="N365" s="244"/>
      <c r="O365" s="243"/>
      <c r="P365" s="243"/>
      <c r="Q365" s="243"/>
      <c r="R365" s="243"/>
      <c r="S365" s="243"/>
      <c r="T365" s="243"/>
      <c r="U365" s="243"/>
      <c r="V365" s="243"/>
      <c r="W365" s="243"/>
      <c r="X365" s="243"/>
      <c r="Y365" s="244"/>
      <c r="Z365" s="109" t="str">
        <f t="shared" si="22"/>
        <v/>
      </c>
      <c r="AA365" s="250"/>
      <c r="AB365" s="251"/>
      <c r="AC365" s="243"/>
      <c r="AD365" s="244"/>
    </row>
    <row r="366" spans="2:30" s="2" customFormat="1" ht="12.75" x14ac:dyDescent="0.2">
      <c r="B366" s="106" t="str">
        <f t="shared" si="24"/>
        <v/>
      </c>
      <c r="C366" s="234"/>
      <c r="D366" s="107" t="e">
        <f t="shared" si="23"/>
        <v>#REF!</v>
      </c>
      <c r="E366" s="236"/>
      <c r="F366" s="243"/>
      <c r="G366" s="243"/>
      <c r="H366" s="243"/>
      <c r="I366" s="243"/>
      <c r="J366" s="243"/>
      <c r="K366" s="244">
        <f t="shared" si="21"/>
        <v>0</v>
      </c>
      <c r="L366" s="245"/>
      <c r="M366" s="243"/>
      <c r="N366" s="244"/>
      <c r="O366" s="243"/>
      <c r="P366" s="243"/>
      <c r="Q366" s="243"/>
      <c r="R366" s="243"/>
      <c r="S366" s="243"/>
      <c r="T366" s="243"/>
      <c r="U366" s="243"/>
      <c r="V366" s="243"/>
      <c r="W366" s="243"/>
      <c r="X366" s="243"/>
      <c r="Y366" s="244"/>
      <c r="Z366" s="109" t="str">
        <f t="shared" si="22"/>
        <v/>
      </c>
      <c r="AA366" s="250"/>
      <c r="AB366" s="251"/>
      <c r="AC366" s="243"/>
      <c r="AD366" s="244"/>
    </row>
    <row r="367" spans="2:30" s="2" customFormat="1" ht="12.75" x14ac:dyDescent="0.2">
      <c r="B367" s="106" t="str">
        <f t="shared" si="24"/>
        <v/>
      </c>
      <c r="C367" s="234"/>
      <c r="D367" s="107" t="e">
        <f t="shared" si="23"/>
        <v>#REF!</v>
      </c>
      <c r="E367" s="236"/>
      <c r="F367" s="243"/>
      <c r="G367" s="243"/>
      <c r="H367" s="243"/>
      <c r="I367" s="243"/>
      <c r="J367" s="243"/>
      <c r="K367" s="244">
        <f t="shared" ref="K367:K400" si="25">I367+J367</f>
        <v>0</v>
      </c>
      <c r="L367" s="245"/>
      <c r="M367" s="243"/>
      <c r="N367" s="244"/>
      <c r="O367" s="243"/>
      <c r="P367" s="243"/>
      <c r="Q367" s="243"/>
      <c r="R367" s="243"/>
      <c r="S367" s="243"/>
      <c r="T367" s="243"/>
      <c r="U367" s="243"/>
      <c r="V367" s="243"/>
      <c r="W367" s="243"/>
      <c r="X367" s="243"/>
      <c r="Y367" s="244"/>
      <c r="Z367" s="109" t="str">
        <f t="shared" si="22"/>
        <v/>
      </c>
      <c r="AA367" s="250"/>
      <c r="AB367" s="251"/>
      <c r="AC367" s="243"/>
      <c r="AD367" s="244"/>
    </row>
    <row r="368" spans="2:30" s="2" customFormat="1" ht="12.75" x14ac:dyDescent="0.2">
      <c r="B368" s="106" t="str">
        <f t="shared" si="24"/>
        <v/>
      </c>
      <c r="C368" s="234"/>
      <c r="D368" s="107" t="e">
        <f t="shared" si="23"/>
        <v>#REF!</v>
      </c>
      <c r="E368" s="236"/>
      <c r="F368" s="243"/>
      <c r="G368" s="243"/>
      <c r="H368" s="243"/>
      <c r="I368" s="243"/>
      <c r="J368" s="243"/>
      <c r="K368" s="244">
        <f t="shared" si="25"/>
        <v>0</v>
      </c>
      <c r="L368" s="245"/>
      <c r="M368" s="243"/>
      <c r="N368" s="244"/>
      <c r="O368" s="243"/>
      <c r="P368" s="243"/>
      <c r="Q368" s="243"/>
      <c r="R368" s="243"/>
      <c r="S368" s="243"/>
      <c r="T368" s="243"/>
      <c r="U368" s="243"/>
      <c r="V368" s="243"/>
      <c r="W368" s="243"/>
      <c r="X368" s="243"/>
      <c r="Y368" s="244"/>
      <c r="Z368" s="109" t="str">
        <f t="shared" si="22"/>
        <v/>
      </c>
      <c r="AA368" s="250"/>
      <c r="AB368" s="251"/>
      <c r="AC368" s="243"/>
      <c r="AD368" s="244"/>
    </row>
    <row r="369" spans="2:30" s="2" customFormat="1" ht="12.75" x14ac:dyDescent="0.2">
      <c r="B369" s="106" t="str">
        <f t="shared" si="24"/>
        <v/>
      </c>
      <c r="C369" s="234"/>
      <c r="D369" s="107" t="e">
        <f t="shared" si="23"/>
        <v>#REF!</v>
      </c>
      <c r="E369" s="236"/>
      <c r="F369" s="243"/>
      <c r="G369" s="243"/>
      <c r="H369" s="243"/>
      <c r="I369" s="243"/>
      <c r="J369" s="243"/>
      <c r="K369" s="244">
        <f t="shared" si="25"/>
        <v>0</v>
      </c>
      <c r="L369" s="245"/>
      <c r="M369" s="243"/>
      <c r="N369" s="244"/>
      <c r="O369" s="243"/>
      <c r="P369" s="243"/>
      <c r="Q369" s="243"/>
      <c r="R369" s="243"/>
      <c r="S369" s="243"/>
      <c r="T369" s="243"/>
      <c r="U369" s="243"/>
      <c r="V369" s="243"/>
      <c r="W369" s="243"/>
      <c r="X369" s="243"/>
      <c r="Y369" s="244"/>
      <c r="Z369" s="109" t="str">
        <f t="shared" si="22"/>
        <v/>
      </c>
      <c r="AA369" s="250"/>
      <c r="AB369" s="251"/>
      <c r="AC369" s="243"/>
      <c r="AD369" s="244"/>
    </row>
    <row r="370" spans="2:30" s="2" customFormat="1" ht="12.75" x14ac:dyDescent="0.2">
      <c r="B370" s="106" t="str">
        <f t="shared" si="24"/>
        <v/>
      </c>
      <c r="C370" s="234"/>
      <c r="D370" s="107" t="e">
        <f t="shared" si="23"/>
        <v>#REF!</v>
      </c>
      <c r="E370" s="236"/>
      <c r="F370" s="243"/>
      <c r="G370" s="243"/>
      <c r="H370" s="243"/>
      <c r="I370" s="243"/>
      <c r="J370" s="243"/>
      <c r="K370" s="244">
        <f t="shared" si="25"/>
        <v>0</v>
      </c>
      <c r="L370" s="245"/>
      <c r="M370" s="243"/>
      <c r="N370" s="244"/>
      <c r="O370" s="243"/>
      <c r="P370" s="243"/>
      <c r="Q370" s="243"/>
      <c r="R370" s="243"/>
      <c r="S370" s="243"/>
      <c r="T370" s="243"/>
      <c r="U370" s="243"/>
      <c r="V370" s="243"/>
      <c r="W370" s="243"/>
      <c r="X370" s="243"/>
      <c r="Y370" s="244"/>
      <c r="Z370" s="109" t="str">
        <f t="shared" si="22"/>
        <v/>
      </c>
      <c r="AA370" s="250"/>
      <c r="AB370" s="251"/>
      <c r="AC370" s="243"/>
      <c r="AD370" s="244"/>
    </row>
    <row r="371" spans="2:30" s="2" customFormat="1" ht="12.75" x14ac:dyDescent="0.2">
      <c r="B371" s="106" t="str">
        <f t="shared" si="24"/>
        <v/>
      </c>
      <c r="C371" s="234"/>
      <c r="D371" s="107" t="e">
        <f t="shared" si="23"/>
        <v>#REF!</v>
      </c>
      <c r="E371" s="236"/>
      <c r="F371" s="243"/>
      <c r="G371" s="243"/>
      <c r="H371" s="243"/>
      <c r="I371" s="243"/>
      <c r="J371" s="243"/>
      <c r="K371" s="244">
        <f t="shared" si="25"/>
        <v>0</v>
      </c>
      <c r="L371" s="245"/>
      <c r="M371" s="243"/>
      <c r="N371" s="244"/>
      <c r="O371" s="243"/>
      <c r="P371" s="243"/>
      <c r="Q371" s="243"/>
      <c r="R371" s="243"/>
      <c r="S371" s="243"/>
      <c r="T371" s="243"/>
      <c r="U371" s="243"/>
      <c r="V371" s="243"/>
      <c r="W371" s="243"/>
      <c r="X371" s="243"/>
      <c r="Y371" s="244"/>
      <c r="Z371" s="109" t="str">
        <f t="shared" si="22"/>
        <v/>
      </c>
      <c r="AA371" s="250"/>
      <c r="AB371" s="251"/>
      <c r="AC371" s="243"/>
      <c r="AD371" s="244"/>
    </row>
    <row r="372" spans="2:30" s="2" customFormat="1" ht="12.75" x14ac:dyDescent="0.2">
      <c r="B372" s="106" t="str">
        <f t="shared" si="24"/>
        <v/>
      </c>
      <c r="C372" s="234"/>
      <c r="D372" s="107" t="e">
        <f t="shared" si="23"/>
        <v>#REF!</v>
      </c>
      <c r="E372" s="236"/>
      <c r="F372" s="243"/>
      <c r="G372" s="243"/>
      <c r="H372" s="243"/>
      <c r="I372" s="243"/>
      <c r="J372" s="243"/>
      <c r="K372" s="244">
        <f t="shared" si="25"/>
        <v>0</v>
      </c>
      <c r="L372" s="245"/>
      <c r="M372" s="243"/>
      <c r="N372" s="244"/>
      <c r="O372" s="243"/>
      <c r="P372" s="243"/>
      <c r="Q372" s="243"/>
      <c r="R372" s="243"/>
      <c r="S372" s="243"/>
      <c r="T372" s="243"/>
      <c r="U372" s="243"/>
      <c r="V372" s="243"/>
      <c r="W372" s="243"/>
      <c r="X372" s="243"/>
      <c r="Y372" s="244"/>
      <c r="Z372" s="109" t="str">
        <f t="shared" si="22"/>
        <v/>
      </c>
      <c r="AA372" s="250"/>
      <c r="AB372" s="251"/>
      <c r="AC372" s="243"/>
      <c r="AD372" s="244"/>
    </row>
    <row r="373" spans="2:30" s="2" customFormat="1" ht="12.75" x14ac:dyDescent="0.2">
      <c r="B373" s="106" t="str">
        <f t="shared" si="24"/>
        <v/>
      </c>
      <c r="C373" s="234"/>
      <c r="D373" s="107" t="e">
        <f t="shared" si="23"/>
        <v>#REF!</v>
      </c>
      <c r="E373" s="236"/>
      <c r="F373" s="243"/>
      <c r="G373" s="243"/>
      <c r="H373" s="243"/>
      <c r="I373" s="243"/>
      <c r="J373" s="243"/>
      <c r="K373" s="244">
        <f t="shared" si="25"/>
        <v>0</v>
      </c>
      <c r="L373" s="245"/>
      <c r="M373" s="243"/>
      <c r="N373" s="244"/>
      <c r="O373" s="243"/>
      <c r="P373" s="243"/>
      <c r="Q373" s="243"/>
      <c r="R373" s="243"/>
      <c r="S373" s="243"/>
      <c r="T373" s="243"/>
      <c r="U373" s="243"/>
      <c r="V373" s="243"/>
      <c r="W373" s="243"/>
      <c r="X373" s="243"/>
      <c r="Y373" s="244"/>
      <c r="Z373" s="109" t="str">
        <f t="shared" si="22"/>
        <v/>
      </c>
      <c r="AA373" s="250"/>
      <c r="AB373" s="251"/>
      <c r="AC373" s="243"/>
      <c r="AD373" s="244"/>
    </row>
    <row r="374" spans="2:30" s="2" customFormat="1" ht="12.75" x14ac:dyDescent="0.2">
      <c r="B374" s="106" t="str">
        <f t="shared" si="24"/>
        <v/>
      </c>
      <c r="C374" s="234"/>
      <c r="D374" s="107" t="e">
        <f t="shared" si="23"/>
        <v>#REF!</v>
      </c>
      <c r="E374" s="236"/>
      <c r="F374" s="243"/>
      <c r="G374" s="243"/>
      <c r="H374" s="243"/>
      <c r="I374" s="243"/>
      <c r="J374" s="243"/>
      <c r="K374" s="244">
        <f t="shared" si="25"/>
        <v>0</v>
      </c>
      <c r="L374" s="245"/>
      <c r="M374" s="243"/>
      <c r="N374" s="244"/>
      <c r="O374" s="243"/>
      <c r="P374" s="243"/>
      <c r="Q374" s="243"/>
      <c r="R374" s="243"/>
      <c r="S374" s="243"/>
      <c r="T374" s="243"/>
      <c r="U374" s="243"/>
      <c r="V374" s="243"/>
      <c r="W374" s="243"/>
      <c r="X374" s="243"/>
      <c r="Y374" s="244"/>
      <c r="Z374" s="109" t="str">
        <f t="shared" si="22"/>
        <v/>
      </c>
      <c r="AA374" s="250"/>
      <c r="AB374" s="251"/>
      <c r="AC374" s="243"/>
      <c r="AD374" s="244"/>
    </row>
    <row r="375" spans="2:30" s="2" customFormat="1" ht="12.75" x14ac:dyDescent="0.2">
      <c r="B375" s="106" t="str">
        <f t="shared" si="24"/>
        <v/>
      </c>
      <c r="C375" s="234"/>
      <c r="D375" s="107" t="e">
        <f t="shared" si="23"/>
        <v>#REF!</v>
      </c>
      <c r="E375" s="236"/>
      <c r="F375" s="243"/>
      <c r="G375" s="243"/>
      <c r="H375" s="243"/>
      <c r="I375" s="243"/>
      <c r="J375" s="243"/>
      <c r="K375" s="244">
        <f t="shared" si="25"/>
        <v>0</v>
      </c>
      <c r="L375" s="245"/>
      <c r="M375" s="243"/>
      <c r="N375" s="244"/>
      <c r="O375" s="243"/>
      <c r="P375" s="243"/>
      <c r="Q375" s="243"/>
      <c r="R375" s="243"/>
      <c r="S375" s="243"/>
      <c r="T375" s="243"/>
      <c r="U375" s="243"/>
      <c r="V375" s="243"/>
      <c r="W375" s="243"/>
      <c r="X375" s="243"/>
      <c r="Y375" s="244"/>
      <c r="Z375" s="109" t="str">
        <f t="shared" si="22"/>
        <v/>
      </c>
      <c r="AA375" s="250"/>
      <c r="AB375" s="251"/>
      <c r="AC375" s="243"/>
      <c r="AD375" s="244"/>
    </row>
    <row r="376" spans="2:30" s="2" customFormat="1" ht="12.75" x14ac:dyDescent="0.2">
      <c r="B376" s="106" t="str">
        <f t="shared" si="24"/>
        <v/>
      </c>
      <c r="C376" s="234"/>
      <c r="D376" s="107" t="e">
        <f t="shared" si="23"/>
        <v>#REF!</v>
      </c>
      <c r="E376" s="236"/>
      <c r="F376" s="243"/>
      <c r="G376" s="243"/>
      <c r="H376" s="243"/>
      <c r="I376" s="243"/>
      <c r="J376" s="243"/>
      <c r="K376" s="244">
        <f t="shared" si="25"/>
        <v>0</v>
      </c>
      <c r="L376" s="245"/>
      <c r="M376" s="243"/>
      <c r="N376" s="244"/>
      <c r="O376" s="243"/>
      <c r="P376" s="243"/>
      <c r="Q376" s="243"/>
      <c r="R376" s="243"/>
      <c r="S376" s="243"/>
      <c r="T376" s="243"/>
      <c r="U376" s="243"/>
      <c r="V376" s="243"/>
      <c r="W376" s="243"/>
      <c r="X376" s="243"/>
      <c r="Y376" s="244"/>
      <c r="Z376" s="109" t="str">
        <f t="shared" si="22"/>
        <v/>
      </c>
      <c r="AA376" s="250"/>
      <c r="AB376" s="251"/>
      <c r="AC376" s="243"/>
      <c r="AD376" s="244"/>
    </row>
    <row r="377" spans="2:30" s="2" customFormat="1" ht="12.75" x14ac:dyDescent="0.2">
      <c r="B377" s="106" t="str">
        <f t="shared" si="24"/>
        <v/>
      </c>
      <c r="C377" s="234"/>
      <c r="D377" s="107" t="e">
        <f t="shared" si="23"/>
        <v>#REF!</v>
      </c>
      <c r="E377" s="236"/>
      <c r="F377" s="243"/>
      <c r="G377" s="243"/>
      <c r="H377" s="243"/>
      <c r="I377" s="243"/>
      <c r="J377" s="243"/>
      <c r="K377" s="244">
        <f t="shared" si="25"/>
        <v>0</v>
      </c>
      <c r="L377" s="245"/>
      <c r="M377" s="243"/>
      <c r="N377" s="244"/>
      <c r="O377" s="243"/>
      <c r="P377" s="243"/>
      <c r="Q377" s="243"/>
      <c r="R377" s="243"/>
      <c r="S377" s="243"/>
      <c r="T377" s="243"/>
      <c r="U377" s="243"/>
      <c r="V377" s="243"/>
      <c r="W377" s="243"/>
      <c r="X377" s="243"/>
      <c r="Y377" s="244"/>
      <c r="Z377" s="109" t="str">
        <f t="shared" si="22"/>
        <v/>
      </c>
      <c r="AA377" s="250"/>
      <c r="AB377" s="251"/>
      <c r="AC377" s="243"/>
      <c r="AD377" s="244"/>
    </row>
    <row r="378" spans="2:30" s="2" customFormat="1" ht="12.75" x14ac:dyDescent="0.2">
      <c r="B378" s="106" t="str">
        <f t="shared" si="24"/>
        <v/>
      </c>
      <c r="C378" s="234"/>
      <c r="D378" s="107" t="e">
        <f t="shared" si="23"/>
        <v>#REF!</v>
      </c>
      <c r="E378" s="236"/>
      <c r="F378" s="243"/>
      <c r="G378" s="243"/>
      <c r="H378" s="243"/>
      <c r="I378" s="243"/>
      <c r="J378" s="243"/>
      <c r="K378" s="244">
        <f t="shared" si="25"/>
        <v>0</v>
      </c>
      <c r="L378" s="245"/>
      <c r="M378" s="243"/>
      <c r="N378" s="244"/>
      <c r="O378" s="243"/>
      <c r="P378" s="243"/>
      <c r="Q378" s="243"/>
      <c r="R378" s="243"/>
      <c r="S378" s="243"/>
      <c r="T378" s="243"/>
      <c r="U378" s="243"/>
      <c r="V378" s="243"/>
      <c r="W378" s="243"/>
      <c r="X378" s="243"/>
      <c r="Y378" s="244"/>
      <c r="Z378" s="109" t="str">
        <f t="shared" si="22"/>
        <v/>
      </c>
      <c r="AA378" s="250"/>
      <c r="AB378" s="251"/>
      <c r="AC378" s="243"/>
      <c r="AD378" s="244"/>
    </row>
    <row r="379" spans="2:30" s="2" customFormat="1" ht="12.75" x14ac:dyDescent="0.2">
      <c r="B379" s="106" t="str">
        <f t="shared" si="24"/>
        <v/>
      </c>
      <c r="C379" s="234"/>
      <c r="D379" s="107" t="e">
        <f t="shared" si="23"/>
        <v>#REF!</v>
      </c>
      <c r="E379" s="236"/>
      <c r="F379" s="243"/>
      <c r="G379" s="243"/>
      <c r="H379" s="243"/>
      <c r="I379" s="243"/>
      <c r="J379" s="243"/>
      <c r="K379" s="244">
        <f t="shared" si="25"/>
        <v>0</v>
      </c>
      <c r="L379" s="245"/>
      <c r="M379" s="243"/>
      <c r="N379" s="244"/>
      <c r="O379" s="243"/>
      <c r="P379" s="243"/>
      <c r="Q379" s="243"/>
      <c r="R379" s="243"/>
      <c r="S379" s="243"/>
      <c r="T379" s="243"/>
      <c r="U379" s="243"/>
      <c r="V379" s="243"/>
      <c r="W379" s="243"/>
      <c r="X379" s="243"/>
      <c r="Y379" s="244"/>
      <c r="Z379" s="109" t="str">
        <f t="shared" si="22"/>
        <v/>
      </c>
      <c r="AA379" s="250"/>
      <c r="AB379" s="251"/>
      <c r="AC379" s="243"/>
      <c r="AD379" s="244"/>
    </row>
    <row r="380" spans="2:30" s="2" customFormat="1" ht="12.75" x14ac:dyDescent="0.2">
      <c r="B380" s="106" t="str">
        <f t="shared" si="24"/>
        <v/>
      </c>
      <c r="C380" s="234"/>
      <c r="D380" s="107" t="e">
        <f t="shared" si="23"/>
        <v>#REF!</v>
      </c>
      <c r="E380" s="236"/>
      <c r="F380" s="243"/>
      <c r="G380" s="243"/>
      <c r="H380" s="243"/>
      <c r="I380" s="243"/>
      <c r="J380" s="243"/>
      <c r="K380" s="244">
        <f t="shared" si="25"/>
        <v>0</v>
      </c>
      <c r="L380" s="245"/>
      <c r="M380" s="243"/>
      <c r="N380" s="244"/>
      <c r="O380" s="243"/>
      <c r="P380" s="243"/>
      <c r="Q380" s="243"/>
      <c r="R380" s="243"/>
      <c r="S380" s="243"/>
      <c r="T380" s="243"/>
      <c r="U380" s="243"/>
      <c r="V380" s="243"/>
      <c r="W380" s="243"/>
      <c r="X380" s="243"/>
      <c r="Y380" s="244"/>
      <c r="Z380" s="109" t="str">
        <f t="shared" si="22"/>
        <v/>
      </c>
      <c r="AA380" s="250"/>
      <c r="AB380" s="251"/>
      <c r="AC380" s="243"/>
      <c r="AD380" s="244"/>
    </row>
    <row r="381" spans="2:30" s="2" customFormat="1" ht="12.75" x14ac:dyDescent="0.2">
      <c r="B381" s="106" t="str">
        <f t="shared" si="24"/>
        <v/>
      </c>
      <c r="C381" s="234"/>
      <c r="D381" s="107" t="e">
        <f t="shared" si="23"/>
        <v>#REF!</v>
      </c>
      <c r="E381" s="236"/>
      <c r="F381" s="243"/>
      <c r="G381" s="243"/>
      <c r="H381" s="243"/>
      <c r="I381" s="243"/>
      <c r="J381" s="243"/>
      <c r="K381" s="244">
        <f t="shared" si="25"/>
        <v>0</v>
      </c>
      <c r="L381" s="245"/>
      <c r="M381" s="243"/>
      <c r="N381" s="244"/>
      <c r="O381" s="243"/>
      <c r="P381" s="243"/>
      <c r="Q381" s="243"/>
      <c r="R381" s="243"/>
      <c r="S381" s="243"/>
      <c r="T381" s="243"/>
      <c r="U381" s="243"/>
      <c r="V381" s="243"/>
      <c r="W381" s="243"/>
      <c r="X381" s="243"/>
      <c r="Y381" s="244"/>
      <c r="Z381" s="109" t="str">
        <f t="shared" si="22"/>
        <v/>
      </c>
      <c r="AA381" s="250"/>
      <c r="AB381" s="251"/>
      <c r="AC381" s="243"/>
      <c r="AD381" s="244"/>
    </row>
    <row r="382" spans="2:30" s="2" customFormat="1" ht="12.75" x14ac:dyDescent="0.2">
      <c r="B382" s="106" t="str">
        <f t="shared" si="24"/>
        <v/>
      </c>
      <c r="C382" s="234"/>
      <c r="D382" s="107" t="e">
        <f t="shared" si="23"/>
        <v>#REF!</v>
      </c>
      <c r="E382" s="236"/>
      <c r="F382" s="243"/>
      <c r="G382" s="243"/>
      <c r="H382" s="243"/>
      <c r="I382" s="243"/>
      <c r="J382" s="243"/>
      <c r="K382" s="244">
        <f t="shared" si="25"/>
        <v>0</v>
      </c>
      <c r="L382" s="245"/>
      <c r="M382" s="243"/>
      <c r="N382" s="244"/>
      <c r="O382" s="243"/>
      <c r="P382" s="243"/>
      <c r="Q382" s="243"/>
      <c r="R382" s="243"/>
      <c r="S382" s="243"/>
      <c r="T382" s="243"/>
      <c r="U382" s="243"/>
      <c r="V382" s="243"/>
      <c r="W382" s="243"/>
      <c r="X382" s="243"/>
      <c r="Y382" s="244"/>
      <c r="Z382" s="109" t="str">
        <f t="shared" si="22"/>
        <v/>
      </c>
      <c r="AA382" s="250"/>
      <c r="AB382" s="251"/>
      <c r="AC382" s="243"/>
      <c r="AD382" s="244"/>
    </row>
    <row r="383" spans="2:30" s="2" customFormat="1" ht="12.75" x14ac:dyDescent="0.2">
      <c r="B383" s="106" t="str">
        <f t="shared" si="24"/>
        <v/>
      </c>
      <c r="C383" s="234"/>
      <c r="D383" s="107" t="e">
        <f t="shared" si="23"/>
        <v>#REF!</v>
      </c>
      <c r="E383" s="236"/>
      <c r="F383" s="243"/>
      <c r="G383" s="243"/>
      <c r="H383" s="243"/>
      <c r="I383" s="243"/>
      <c r="J383" s="243"/>
      <c r="K383" s="244">
        <f t="shared" si="25"/>
        <v>0</v>
      </c>
      <c r="L383" s="245"/>
      <c r="M383" s="243"/>
      <c r="N383" s="244"/>
      <c r="O383" s="243"/>
      <c r="P383" s="243"/>
      <c r="Q383" s="243"/>
      <c r="R383" s="243"/>
      <c r="S383" s="243"/>
      <c r="T383" s="243"/>
      <c r="U383" s="243"/>
      <c r="V383" s="243"/>
      <c r="W383" s="243"/>
      <c r="X383" s="243"/>
      <c r="Y383" s="244"/>
      <c r="Z383" s="109" t="str">
        <f t="shared" si="22"/>
        <v/>
      </c>
      <c r="AA383" s="250"/>
      <c r="AB383" s="251"/>
      <c r="AC383" s="243"/>
      <c r="AD383" s="244"/>
    </row>
    <row r="384" spans="2:30" s="2" customFormat="1" ht="12.75" x14ac:dyDescent="0.2">
      <c r="B384" s="106" t="str">
        <f t="shared" si="24"/>
        <v/>
      </c>
      <c r="C384" s="234"/>
      <c r="D384" s="107" t="e">
        <f t="shared" si="23"/>
        <v>#REF!</v>
      </c>
      <c r="E384" s="236"/>
      <c r="F384" s="243"/>
      <c r="G384" s="243"/>
      <c r="H384" s="243"/>
      <c r="I384" s="243"/>
      <c r="J384" s="243"/>
      <c r="K384" s="244">
        <f t="shared" si="25"/>
        <v>0</v>
      </c>
      <c r="L384" s="245"/>
      <c r="M384" s="243"/>
      <c r="N384" s="244"/>
      <c r="O384" s="243"/>
      <c r="P384" s="243"/>
      <c r="Q384" s="243"/>
      <c r="R384" s="243"/>
      <c r="S384" s="243"/>
      <c r="T384" s="243"/>
      <c r="U384" s="243"/>
      <c r="V384" s="243"/>
      <c r="W384" s="243"/>
      <c r="X384" s="243"/>
      <c r="Y384" s="244"/>
      <c r="Z384" s="109" t="str">
        <f t="shared" si="22"/>
        <v/>
      </c>
      <c r="AA384" s="250"/>
      <c r="AB384" s="251"/>
      <c r="AC384" s="243"/>
      <c r="AD384" s="244"/>
    </row>
    <row r="385" spans="2:30" s="2" customFormat="1" ht="12.75" x14ac:dyDescent="0.2">
      <c r="B385" s="106" t="str">
        <f t="shared" si="24"/>
        <v/>
      </c>
      <c r="C385" s="234"/>
      <c r="D385" s="107" t="e">
        <f t="shared" si="23"/>
        <v>#REF!</v>
      </c>
      <c r="E385" s="236"/>
      <c r="F385" s="243"/>
      <c r="G385" s="243"/>
      <c r="H385" s="243"/>
      <c r="I385" s="243"/>
      <c r="J385" s="243"/>
      <c r="K385" s="244">
        <f t="shared" si="25"/>
        <v>0</v>
      </c>
      <c r="L385" s="245"/>
      <c r="M385" s="243"/>
      <c r="N385" s="244"/>
      <c r="O385" s="243"/>
      <c r="P385" s="243"/>
      <c r="Q385" s="243"/>
      <c r="R385" s="243"/>
      <c r="S385" s="243"/>
      <c r="T385" s="243"/>
      <c r="U385" s="243"/>
      <c r="V385" s="243"/>
      <c r="W385" s="243"/>
      <c r="X385" s="243"/>
      <c r="Y385" s="244"/>
      <c r="Z385" s="109" t="str">
        <f t="shared" si="22"/>
        <v/>
      </c>
      <c r="AA385" s="250"/>
      <c r="AB385" s="251"/>
      <c r="AC385" s="243"/>
      <c r="AD385" s="244"/>
    </row>
    <row r="386" spans="2:30" s="2" customFormat="1" ht="12.75" x14ac:dyDescent="0.2">
      <c r="B386" s="106" t="str">
        <f t="shared" si="24"/>
        <v/>
      </c>
      <c r="C386" s="234"/>
      <c r="D386" s="107" t="e">
        <f t="shared" si="23"/>
        <v>#REF!</v>
      </c>
      <c r="E386" s="236"/>
      <c r="F386" s="243"/>
      <c r="G386" s="243"/>
      <c r="H386" s="243"/>
      <c r="I386" s="243"/>
      <c r="J386" s="243"/>
      <c r="K386" s="244">
        <f t="shared" si="25"/>
        <v>0</v>
      </c>
      <c r="L386" s="245"/>
      <c r="M386" s="243"/>
      <c r="N386" s="244"/>
      <c r="O386" s="243"/>
      <c r="P386" s="243"/>
      <c r="Q386" s="243"/>
      <c r="R386" s="243"/>
      <c r="S386" s="243"/>
      <c r="T386" s="243"/>
      <c r="U386" s="243"/>
      <c r="V386" s="243"/>
      <c r="W386" s="243"/>
      <c r="X386" s="243"/>
      <c r="Y386" s="244"/>
      <c r="Z386" s="109" t="str">
        <f t="shared" si="22"/>
        <v/>
      </c>
      <c r="AA386" s="250"/>
      <c r="AB386" s="251"/>
      <c r="AC386" s="243"/>
      <c r="AD386" s="244"/>
    </row>
    <row r="387" spans="2:30" s="2" customFormat="1" ht="12.75" x14ac:dyDescent="0.2">
      <c r="B387" s="106" t="str">
        <f t="shared" si="24"/>
        <v/>
      </c>
      <c r="C387" s="234"/>
      <c r="D387" s="107" t="e">
        <f t="shared" si="23"/>
        <v>#REF!</v>
      </c>
      <c r="E387" s="236"/>
      <c r="F387" s="243"/>
      <c r="G387" s="243"/>
      <c r="H387" s="243"/>
      <c r="I387" s="243"/>
      <c r="J387" s="243"/>
      <c r="K387" s="244">
        <f t="shared" si="25"/>
        <v>0</v>
      </c>
      <c r="L387" s="245"/>
      <c r="M387" s="243"/>
      <c r="N387" s="244"/>
      <c r="O387" s="243"/>
      <c r="P387" s="243"/>
      <c r="Q387" s="243"/>
      <c r="R387" s="243"/>
      <c r="S387" s="243"/>
      <c r="T387" s="243"/>
      <c r="U387" s="243"/>
      <c r="V387" s="243"/>
      <c r="W387" s="243"/>
      <c r="X387" s="243"/>
      <c r="Y387" s="244"/>
      <c r="Z387" s="109" t="str">
        <f t="shared" si="22"/>
        <v/>
      </c>
      <c r="AA387" s="250"/>
      <c r="AB387" s="251"/>
      <c r="AC387" s="243"/>
      <c r="AD387" s="244"/>
    </row>
    <row r="388" spans="2:30" s="2" customFormat="1" ht="12.75" x14ac:dyDescent="0.2">
      <c r="B388" s="106" t="str">
        <f t="shared" si="24"/>
        <v/>
      </c>
      <c r="C388" s="234"/>
      <c r="D388" s="107" t="e">
        <f t="shared" si="23"/>
        <v>#REF!</v>
      </c>
      <c r="E388" s="236"/>
      <c r="F388" s="243"/>
      <c r="G388" s="243"/>
      <c r="H388" s="243"/>
      <c r="I388" s="243"/>
      <c r="J388" s="243"/>
      <c r="K388" s="244">
        <f t="shared" si="25"/>
        <v>0</v>
      </c>
      <c r="L388" s="245"/>
      <c r="M388" s="243"/>
      <c r="N388" s="244"/>
      <c r="O388" s="243"/>
      <c r="P388" s="243"/>
      <c r="Q388" s="243"/>
      <c r="R388" s="243"/>
      <c r="S388" s="243"/>
      <c r="T388" s="243"/>
      <c r="U388" s="243"/>
      <c r="V388" s="243"/>
      <c r="W388" s="243"/>
      <c r="X388" s="243"/>
      <c r="Y388" s="244"/>
      <c r="Z388" s="109" t="str">
        <f t="shared" si="22"/>
        <v/>
      </c>
      <c r="AA388" s="250"/>
      <c r="AB388" s="251"/>
      <c r="AC388" s="243"/>
      <c r="AD388" s="244"/>
    </row>
    <row r="389" spans="2:30" s="2" customFormat="1" ht="12.75" x14ac:dyDescent="0.2">
      <c r="B389" s="106" t="str">
        <f t="shared" si="24"/>
        <v/>
      </c>
      <c r="C389" s="234"/>
      <c r="D389" s="107" t="e">
        <f t="shared" si="23"/>
        <v>#REF!</v>
      </c>
      <c r="E389" s="236"/>
      <c r="F389" s="243"/>
      <c r="G389" s="243"/>
      <c r="H389" s="243"/>
      <c r="I389" s="243"/>
      <c r="J389" s="243"/>
      <c r="K389" s="244">
        <f t="shared" si="25"/>
        <v>0</v>
      </c>
      <c r="L389" s="245"/>
      <c r="M389" s="243"/>
      <c r="N389" s="244"/>
      <c r="O389" s="243"/>
      <c r="P389" s="243"/>
      <c r="Q389" s="243"/>
      <c r="R389" s="243"/>
      <c r="S389" s="243"/>
      <c r="T389" s="243"/>
      <c r="U389" s="243"/>
      <c r="V389" s="243"/>
      <c r="W389" s="243"/>
      <c r="X389" s="243"/>
      <c r="Y389" s="244"/>
      <c r="Z389" s="109" t="str">
        <f t="shared" si="22"/>
        <v/>
      </c>
      <c r="AA389" s="250"/>
      <c r="AB389" s="251"/>
      <c r="AC389" s="243"/>
      <c r="AD389" s="244"/>
    </row>
    <row r="390" spans="2:30" s="2" customFormat="1" ht="12.75" x14ac:dyDescent="0.2">
      <c r="B390" s="106" t="str">
        <f t="shared" si="24"/>
        <v/>
      </c>
      <c r="C390" s="234"/>
      <c r="D390" s="107" t="e">
        <f t="shared" si="23"/>
        <v>#REF!</v>
      </c>
      <c r="E390" s="236"/>
      <c r="F390" s="243"/>
      <c r="G390" s="243"/>
      <c r="H390" s="243"/>
      <c r="I390" s="243"/>
      <c r="J390" s="243"/>
      <c r="K390" s="244">
        <f t="shared" si="25"/>
        <v>0</v>
      </c>
      <c r="L390" s="245"/>
      <c r="M390" s="243"/>
      <c r="N390" s="244"/>
      <c r="O390" s="243"/>
      <c r="P390" s="243"/>
      <c r="Q390" s="243"/>
      <c r="R390" s="243"/>
      <c r="S390" s="243"/>
      <c r="T390" s="243"/>
      <c r="U390" s="243"/>
      <c r="V390" s="243"/>
      <c r="W390" s="243"/>
      <c r="X390" s="243"/>
      <c r="Y390" s="244"/>
      <c r="Z390" s="109" t="str">
        <f t="shared" si="22"/>
        <v/>
      </c>
      <c r="AA390" s="250"/>
      <c r="AB390" s="251"/>
      <c r="AC390" s="243"/>
      <c r="AD390" s="244"/>
    </row>
    <row r="391" spans="2:30" s="2" customFormat="1" ht="12.75" x14ac:dyDescent="0.2">
      <c r="B391" s="106" t="str">
        <f t="shared" si="24"/>
        <v/>
      </c>
      <c r="C391" s="234"/>
      <c r="D391" s="107" t="e">
        <f t="shared" si="23"/>
        <v>#REF!</v>
      </c>
      <c r="E391" s="236"/>
      <c r="F391" s="243"/>
      <c r="G391" s="243"/>
      <c r="H391" s="243"/>
      <c r="I391" s="243"/>
      <c r="J391" s="243"/>
      <c r="K391" s="244">
        <f t="shared" si="25"/>
        <v>0</v>
      </c>
      <c r="L391" s="245"/>
      <c r="M391" s="243"/>
      <c r="N391" s="244"/>
      <c r="O391" s="243"/>
      <c r="P391" s="243"/>
      <c r="Q391" s="243"/>
      <c r="R391" s="243"/>
      <c r="S391" s="243"/>
      <c r="T391" s="243"/>
      <c r="U391" s="243"/>
      <c r="V391" s="243"/>
      <c r="W391" s="243"/>
      <c r="X391" s="243"/>
      <c r="Y391" s="244"/>
      <c r="Z391" s="109" t="str">
        <f t="shared" si="22"/>
        <v/>
      </c>
      <c r="AA391" s="250"/>
      <c r="AB391" s="251"/>
      <c r="AC391" s="243"/>
      <c r="AD391" s="244"/>
    </row>
    <row r="392" spans="2:30" s="2" customFormat="1" ht="12.75" x14ac:dyDescent="0.2">
      <c r="B392" s="106" t="str">
        <f t="shared" si="24"/>
        <v/>
      </c>
      <c r="C392" s="234"/>
      <c r="D392" s="107" t="e">
        <f t="shared" si="23"/>
        <v>#REF!</v>
      </c>
      <c r="E392" s="236"/>
      <c r="F392" s="243"/>
      <c r="G392" s="243"/>
      <c r="H392" s="243"/>
      <c r="I392" s="243"/>
      <c r="J392" s="243"/>
      <c r="K392" s="244">
        <f t="shared" si="25"/>
        <v>0</v>
      </c>
      <c r="L392" s="245"/>
      <c r="M392" s="243"/>
      <c r="N392" s="244"/>
      <c r="O392" s="243"/>
      <c r="P392" s="243"/>
      <c r="Q392" s="243"/>
      <c r="R392" s="243"/>
      <c r="S392" s="243"/>
      <c r="T392" s="243"/>
      <c r="U392" s="243"/>
      <c r="V392" s="243"/>
      <c r="W392" s="243"/>
      <c r="X392" s="243"/>
      <c r="Y392" s="244"/>
      <c r="Z392" s="109" t="str">
        <f t="shared" ref="Z392:Z400" si="26">IF(NOT(ISBLANK(L392)),1,IF(NOT(ISBLANK(N392)),2,IF(NOT(ISBLANK(M392)),3,"")))</f>
        <v/>
      </c>
      <c r="AA392" s="250"/>
      <c r="AB392" s="251"/>
      <c r="AC392" s="243"/>
      <c r="AD392" s="244"/>
    </row>
    <row r="393" spans="2:30" s="2" customFormat="1" ht="12.75" x14ac:dyDescent="0.2">
      <c r="B393" s="106" t="str">
        <f t="shared" si="24"/>
        <v/>
      </c>
      <c r="C393" s="234"/>
      <c r="D393" s="107" t="e">
        <f t="shared" ref="D393:D400" si="27">IF(ISBLANK(C393),D392,C393)</f>
        <v>#REF!</v>
      </c>
      <c r="E393" s="236"/>
      <c r="F393" s="243"/>
      <c r="G393" s="243"/>
      <c r="H393" s="243"/>
      <c r="I393" s="243"/>
      <c r="J393" s="243"/>
      <c r="K393" s="244">
        <f t="shared" si="25"/>
        <v>0</v>
      </c>
      <c r="L393" s="245"/>
      <c r="M393" s="243"/>
      <c r="N393" s="244"/>
      <c r="O393" s="243"/>
      <c r="P393" s="243"/>
      <c r="Q393" s="243"/>
      <c r="R393" s="243"/>
      <c r="S393" s="243"/>
      <c r="T393" s="243"/>
      <c r="U393" s="243"/>
      <c r="V393" s="243"/>
      <c r="W393" s="243"/>
      <c r="X393" s="243"/>
      <c r="Y393" s="244"/>
      <c r="Z393" s="109" t="str">
        <f t="shared" si="26"/>
        <v/>
      </c>
      <c r="AA393" s="250"/>
      <c r="AB393" s="251"/>
      <c r="AC393" s="243"/>
      <c r="AD393" s="244"/>
    </row>
    <row r="394" spans="2:30" s="2" customFormat="1" ht="12.75" x14ac:dyDescent="0.2">
      <c r="B394" s="106" t="str">
        <f t="shared" ref="B394:B400" si="28">IF(ISBLANK(F394),"",B393+1)</f>
        <v/>
      </c>
      <c r="C394" s="234"/>
      <c r="D394" s="107" t="e">
        <f t="shared" si="27"/>
        <v>#REF!</v>
      </c>
      <c r="E394" s="236"/>
      <c r="F394" s="243"/>
      <c r="G394" s="243"/>
      <c r="H394" s="243"/>
      <c r="I394" s="243"/>
      <c r="J394" s="243"/>
      <c r="K394" s="244">
        <f t="shared" si="25"/>
        <v>0</v>
      </c>
      <c r="L394" s="245"/>
      <c r="M394" s="243"/>
      <c r="N394" s="244"/>
      <c r="O394" s="243"/>
      <c r="P394" s="243"/>
      <c r="Q394" s="243"/>
      <c r="R394" s="243"/>
      <c r="S394" s="243"/>
      <c r="T394" s="243"/>
      <c r="U394" s="243"/>
      <c r="V394" s="243"/>
      <c r="W394" s="243"/>
      <c r="X394" s="243"/>
      <c r="Y394" s="244"/>
      <c r="Z394" s="109" t="str">
        <f t="shared" si="26"/>
        <v/>
      </c>
      <c r="AA394" s="250"/>
      <c r="AB394" s="251"/>
      <c r="AC394" s="243"/>
      <c r="AD394" s="244"/>
    </row>
    <row r="395" spans="2:30" s="2" customFormat="1" ht="12.75" x14ac:dyDescent="0.2">
      <c r="B395" s="106" t="str">
        <f t="shared" si="28"/>
        <v/>
      </c>
      <c r="C395" s="234"/>
      <c r="D395" s="107" t="e">
        <f t="shared" si="27"/>
        <v>#REF!</v>
      </c>
      <c r="E395" s="236"/>
      <c r="F395" s="243"/>
      <c r="G395" s="243"/>
      <c r="H395" s="243"/>
      <c r="I395" s="243"/>
      <c r="J395" s="243"/>
      <c r="K395" s="244">
        <f t="shared" si="25"/>
        <v>0</v>
      </c>
      <c r="L395" s="245"/>
      <c r="M395" s="243"/>
      <c r="N395" s="244"/>
      <c r="O395" s="243"/>
      <c r="P395" s="243"/>
      <c r="Q395" s="243"/>
      <c r="R395" s="243"/>
      <c r="S395" s="243"/>
      <c r="T395" s="243"/>
      <c r="U395" s="243"/>
      <c r="V395" s="243"/>
      <c r="W395" s="243"/>
      <c r="X395" s="243"/>
      <c r="Y395" s="244"/>
      <c r="Z395" s="109" t="str">
        <f t="shared" si="26"/>
        <v/>
      </c>
      <c r="AA395" s="250"/>
      <c r="AB395" s="251"/>
      <c r="AC395" s="243"/>
      <c r="AD395" s="244"/>
    </row>
    <row r="396" spans="2:30" s="2" customFormat="1" ht="12.75" x14ac:dyDescent="0.2">
      <c r="B396" s="106" t="str">
        <f t="shared" si="28"/>
        <v/>
      </c>
      <c r="C396" s="234"/>
      <c r="D396" s="107" t="e">
        <f t="shared" si="27"/>
        <v>#REF!</v>
      </c>
      <c r="E396" s="236"/>
      <c r="F396" s="243"/>
      <c r="G396" s="243"/>
      <c r="H396" s="243"/>
      <c r="I396" s="243"/>
      <c r="J396" s="243"/>
      <c r="K396" s="244">
        <f t="shared" si="25"/>
        <v>0</v>
      </c>
      <c r="L396" s="245"/>
      <c r="M396" s="243"/>
      <c r="N396" s="244"/>
      <c r="O396" s="243"/>
      <c r="P396" s="243"/>
      <c r="Q396" s="243"/>
      <c r="R396" s="243"/>
      <c r="S396" s="243"/>
      <c r="T396" s="243"/>
      <c r="U396" s="243"/>
      <c r="V396" s="243"/>
      <c r="W396" s="243"/>
      <c r="X396" s="243"/>
      <c r="Y396" s="244"/>
      <c r="Z396" s="109" t="str">
        <f t="shared" si="26"/>
        <v/>
      </c>
      <c r="AA396" s="250"/>
      <c r="AB396" s="251"/>
      <c r="AC396" s="243"/>
      <c r="AD396" s="244"/>
    </row>
    <row r="397" spans="2:30" s="2" customFormat="1" ht="12.75" x14ac:dyDescent="0.2">
      <c r="B397" s="106" t="str">
        <f t="shared" si="28"/>
        <v/>
      </c>
      <c r="C397" s="234"/>
      <c r="D397" s="107" t="e">
        <f t="shared" si="27"/>
        <v>#REF!</v>
      </c>
      <c r="E397" s="236"/>
      <c r="F397" s="243"/>
      <c r="G397" s="243"/>
      <c r="H397" s="243"/>
      <c r="I397" s="243"/>
      <c r="J397" s="243"/>
      <c r="K397" s="244">
        <f t="shared" si="25"/>
        <v>0</v>
      </c>
      <c r="L397" s="245"/>
      <c r="M397" s="243"/>
      <c r="N397" s="244"/>
      <c r="O397" s="243"/>
      <c r="P397" s="243"/>
      <c r="Q397" s="243"/>
      <c r="R397" s="243"/>
      <c r="S397" s="243"/>
      <c r="T397" s="243"/>
      <c r="U397" s="243"/>
      <c r="V397" s="243"/>
      <c r="W397" s="243"/>
      <c r="X397" s="243"/>
      <c r="Y397" s="244"/>
      <c r="Z397" s="109" t="str">
        <f t="shared" si="26"/>
        <v/>
      </c>
      <c r="AA397" s="250"/>
      <c r="AB397" s="251"/>
      <c r="AC397" s="243"/>
      <c r="AD397" s="244"/>
    </row>
    <row r="398" spans="2:30" s="2" customFormat="1" ht="12.75" x14ac:dyDescent="0.2">
      <c r="B398" s="106" t="str">
        <f t="shared" si="28"/>
        <v/>
      </c>
      <c r="C398" s="234"/>
      <c r="D398" s="107" t="e">
        <f t="shared" si="27"/>
        <v>#REF!</v>
      </c>
      <c r="E398" s="236"/>
      <c r="F398" s="243"/>
      <c r="G398" s="243"/>
      <c r="H398" s="243"/>
      <c r="I398" s="243"/>
      <c r="J398" s="243"/>
      <c r="K398" s="244">
        <f t="shared" si="25"/>
        <v>0</v>
      </c>
      <c r="L398" s="245"/>
      <c r="M398" s="243"/>
      <c r="N398" s="244"/>
      <c r="O398" s="243"/>
      <c r="P398" s="243"/>
      <c r="Q398" s="243"/>
      <c r="R398" s="243"/>
      <c r="S398" s="243"/>
      <c r="T398" s="243"/>
      <c r="U398" s="243"/>
      <c r="V398" s="243"/>
      <c r="W398" s="243"/>
      <c r="X398" s="243"/>
      <c r="Y398" s="244"/>
      <c r="Z398" s="109" t="str">
        <f t="shared" si="26"/>
        <v/>
      </c>
      <c r="AA398" s="250"/>
      <c r="AB398" s="251"/>
      <c r="AC398" s="243"/>
      <c r="AD398" s="244"/>
    </row>
    <row r="399" spans="2:30" s="2" customFormat="1" ht="12.75" x14ac:dyDescent="0.2">
      <c r="B399" s="106" t="str">
        <f t="shared" si="28"/>
        <v/>
      </c>
      <c r="C399" s="234"/>
      <c r="D399" s="107" t="e">
        <f t="shared" si="27"/>
        <v>#REF!</v>
      </c>
      <c r="E399" s="236"/>
      <c r="F399" s="243"/>
      <c r="G399" s="243"/>
      <c r="H399" s="243"/>
      <c r="I399" s="243"/>
      <c r="J399" s="243"/>
      <c r="K399" s="244">
        <f t="shared" si="25"/>
        <v>0</v>
      </c>
      <c r="L399" s="245"/>
      <c r="M399" s="243"/>
      <c r="N399" s="244"/>
      <c r="O399" s="243"/>
      <c r="P399" s="243"/>
      <c r="Q399" s="243"/>
      <c r="R399" s="243"/>
      <c r="S399" s="243"/>
      <c r="T399" s="243"/>
      <c r="U399" s="243"/>
      <c r="V399" s="243"/>
      <c r="W399" s="243"/>
      <c r="X399" s="243"/>
      <c r="Y399" s="244"/>
      <c r="Z399" s="109" t="str">
        <f t="shared" si="26"/>
        <v/>
      </c>
      <c r="AA399" s="250"/>
      <c r="AB399" s="251"/>
      <c r="AC399" s="243"/>
      <c r="AD399" s="244"/>
    </row>
    <row r="400" spans="2:30" s="2" customFormat="1" ht="13.5" thickBot="1" x14ac:dyDescent="0.25">
      <c r="B400" s="108" t="str">
        <f t="shared" si="28"/>
        <v/>
      </c>
      <c r="C400" s="235"/>
      <c r="D400" s="203" t="e">
        <f t="shared" si="27"/>
        <v>#REF!</v>
      </c>
      <c r="E400" s="235"/>
      <c r="F400" s="246"/>
      <c r="G400" s="246"/>
      <c r="H400" s="246"/>
      <c r="I400" s="246"/>
      <c r="J400" s="246"/>
      <c r="K400" s="244">
        <f t="shared" si="25"/>
        <v>0</v>
      </c>
      <c r="L400" s="248"/>
      <c r="M400" s="246"/>
      <c r="N400" s="247"/>
      <c r="O400" s="246"/>
      <c r="P400" s="246"/>
      <c r="Q400" s="246"/>
      <c r="R400" s="246"/>
      <c r="S400" s="246"/>
      <c r="T400" s="246"/>
      <c r="U400" s="246"/>
      <c r="V400" s="246"/>
      <c r="W400" s="246"/>
      <c r="X400" s="246"/>
      <c r="Y400" s="247"/>
      <c r="Z400" s="110" t="str">
        <f t="shared" si="26"/>
        <v/>
      </c>
      <c r="AA400" s="252"/>
      <c r="AB400" s="253"/>
      <c r="AC400" s="246"/>
      <c r="AD400" s="247"/>
    </row>
  </sheetData>
  <sheetProtection selectLockedCells="1"/>
  <dataConsolidate/>
  <mergeCells count="8">
    <mergeCell ref="AE6:AE7"/>
    <mergeCell ref="F2:O2"/>
    <mergeCell ref="F3:O3"/>
    <mergeCell ref="O6:Y6"/>
    <mergeCell ref="L6:N6"/>
    <mergeCell ref="B6:K6"/>
    <mergeCell ref="AA6:AA7"/>
    <mergeCell ref="AB6:AD6"/>
  </mergeCells>
  <conditionalFormatting sqref="AA8:AD400 D400 F400:J400 D303:J399 L303:Y400 D8:Y302">
    <cfRule type="containsBlanks" dxfId="5" priority="5">
      <formula>LEN(TRIM(D8))=0</formula>
    </cfRule>
  </conditionalFormatting>
  <conditionalFormatting sqref="C8:C400">
    <cfRule type="containsBlanks" dxfId="4" priority="4">
      <formula>LEN(TRIM(C8))=0</formula>
    </cfRule>
  </conditionalFormatting>
  <conditionalFormatting sqref="F2:O3">
    <cfRule type="cellIs" dxfId="3" priority="3" operator="equal">
      <formula>0</formula>
    </cfRule>
  </conditionalFormatting>
  <conditionalFormatting sqref="E400">
    <cfRule type="containsBlanks" dxfId="2" priority="2">
      <formula>LEN(TRIM(E400))=0</formula>
    </cfRule>
  </conditionalFormatting>
  <conditionalFormatting sqref="K303:K400">
    <cfRule type="containsBlanks" dxfId="1" priority="1">
      <formula>LEN(TRIM(K303))=0</formula>
    </cfRule>
  </conditionalFormatting>
  <dataValidations count="3">
    <dataValidation type="list" allowBlank="1" showInputMessage="1" showErrorMessage="1" sqref="C8:D207 D208:D400">
      <formula1>BINS</formula1>
    </dataValidation>
    <dataValidation type="whole" allowBlank="1" showInputMessage="1" showErrorMessage="1" sqref="F8:F400">
      <formula1>0</formula1>
      <formula2>10</formula2>
    </dataValidation>
    <dataValidation type="textLength" operator="lessThanOrEqual" allowBlank="1" showInputMessage="1" showErrorMessage="1" errorTitle="Invalid Unit #" error="Unit number cannot be more than 5 characters." sqref="E8:E400">
      <formula1>5</formula1>
    </dataValidation>
  </dataValidations>
  <pageMargins left="0.25" right="0.25"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W39"/>
  <sheetViews>
    <sheetView showGridLines="0" showRowColHeaders="0" zoomScaleNormal="100" zoomScaleSheetLayoutView="100" workbookViewId="0">
      <selection activeCell="G10" sqref="G10"/>
    </sheetView>
  </sheetViews>
  <sheetFormatPr defaultRowHeight="12.75" x14ac:dyDescent="0.2"/>
  <cols>
    <col min="1" max="1" width="2" style="23" customWidth="1"/>
    <col min="2" max="2" width="10" style="23" customWidth="1"/>
    <col min="3" max="4" width="3.5703125" style="23" customWidth="1"/>
    <col min="5" max="5" width="11.7109375" style="23" bestFit="1" customWidth="1"/>
    <col min="6" max="8" width="15.42578125" style="38" customWidth="1"/>
    <col min="9" max="13" width="2.85546875" style="23" customWidth="1"/>
    <col min="14" max="16384" width="9.140625" style="23"/>
  </cols>
  <sheetData>
    <row r="1" spans="2:23" s="1" customFormat="1" ht="23.25" x14ac:dyDescent="0.35">
      <c r="B1" s="41" t="s">
        <v>90</v>
      </c>
      <c r="C1" s="41"/>
      <c r="D1" s="41"/>
      <c r="E1" s="41"/>
      <c r="F1" s="41"/>
      <c r="G1" s="41"/>
      <c r="H1" s="41"/>
      <c r="I1" s="41"/>
      <c r="J1" s="41"/>
      <c r="K1" s="41"/>
      <c r="L1" s="41"/>
      <c r="M1" s="41"/>
    </row>
    <row r="2" spans="2:23" ht="25.5" customHeight="1" x14ac:dyDescent="0.25">
      <c r="B2" s="95" t="s">
        <v>84</v>
      </c>
      <c r="C2" s="96"/>
      <c r="D2" s="95"/>
      <c r="E2" s="99"/>
      <c r="F2" s="398">
        <f>'Development Summary'!F2</f>
        <v>0</v>
      </c>
      <c r="G2" s="398"/>
      <c r="H2" s="398"/>
      <c r="I2" s="398"/>
      <c r="J2" s="398"/>
      <c r="K2" s="398"/>
      <c r="L2" s="398"/>
      <c r="M2" s="398"/>
      <c r="N2" s="398"/>
      <c r="O2" s="398"/>
      <c r="P2" s="99"/>
      <c r="Q2" s="99"/>
      <c r="R2" s="99"/>
      <c r="S2" s="99"/>
      <c r="T2" s="99"/>
      <c r="U2" s="99"/>
      <c r="V2" s="99"/>
      <c r="W2" s="1"/>
    </row>
    <row r="3" spans="2:23" ht="15.75" x14ac:dyDescent="0.25">
      <c r="B3" s="97" t="s">
        <v>85</v>
      </c>
      <c r="C3" s="98"/>
      <c r="D3" s="98"/>
      <c r="E3" s="98"/>
      <c r="F3" s="397">
        <f>'Development Summary'!F3</f>
        <v>0</v>
      </c>
      <c r="G3" s="397"/>
      <c r="H3" s="397"/>
      <c r="I3" s="397"/>
      <c r="J3" s="397"/>
      <c r="K3" s="397"/>
      <c r="L3" s="397"/>
      <c r="M3" s="397"/>
      <c r="N3" s="397"/>
      <c r="O3" s="397"/>
      <c r="P3" s="98"/>
      <c r="Q3" s="98"/>
      <c r="R3" s="98"/>
      <c r="S3" s="98"/>
      <c r="T3" s="98"/>
      <c r="U3" s="98"/>
      <c r="V3" s="98"/>
      <c r="W3" s="1"/>
    </row>
    <row r="4" spans="2:23" ht="3.75" customHeight="1" thickBot="1" x14ac:dyDescent="0.3">
      <c r="B4" s="97"/>
      <c r="C4" s="98"/>
      <c r="D4" s="98"/>
      <c r="E4" s="98"/>
      <c r="F4" s="124"/>
      <c r="G4" s="124"/>
      <c r="H4" s="124"/>
      <c r="I4" s="124"/>
      <c r="J4" s="124"/>
      <c r="K4" s="124"/>
      <c r="L4" s="124"/>
      <c r="M4" s="124"/>
      <c r="N4" s="124"/>
      <c r="O4" s="124"/>
      <c r="P4" s="98"/>
      <c r="Q4" s="98"/>
      <c r="R4" s="98"/>
      <c r="S4" s="98"/>
      <c r="T4" s="98"/>
      <c r="U4" s="98"/>
      <c r="V4" s="98"/>
      <c r="W4" s="1"/>
    </row>
    <row r="5" spans="2:23" ht="15.75" customHeight="1" thickBot="1" x14ac:dyDescent="0.25">
      <c r="B5" s="112" t="s">
        <v>92</v>
      </c>
      <c r="C5" s="113"/>
      <c r="D5" s="113"/>
      <c r="E5" s="113"/>
      <c r="F5" s="113"/>
      <c r="G5" s="113"/>
      <c r="H5" s="113"/>
      <c r="I5" s="113"/>
      <c r="J5" s="113"/>
      <c r="K5" s="113"/>
      <c r="L5" s="113"/>
      <c r="M5" s="114"/>
      <c r="N5" s="111"/>
      <c r="O5" s="232"/>
      <c r="P5" s="1"/>
      <c r="Q5" s="1"/>
      <c r="R5" s="1"/>
      <c r="S5" s="1"/>
      <c r="T5" s="1"/>
      <c r="U5" s="1"/>
      <c r="V5" s="1"/>
      <c r="W5" s="1"/>
    </row>
    <row r="6" spans="2:23" ht="15" customHeight="1" x14ac:dyDescent="0.25">
      <c r="B6" s="438" t="s">
        <v>91</v>
      </c>
      <c r="C6" s="440" t="s">
        <v>1</v>
      </c>
      <c r="D6" s="440" t="s">
        <v>31</v>
      </c>
      <c r="E6" s="442" t="s">
        <v>2</v>
      </c>
      <c r="F6" s="444" t="s">
        <v>6</v>
      </c>
      <c r="G6" s="444" t="s">
        <v>5</v>
      </c>
      <c r="H6" s="446" t="s">
        <v>8</v>
      </c>
      <c r="I6" s="434" t="s">
        <v>24</v>
      </c>
      <c r="J6" s="440" t="s">
        <v>20</v>
      </c>
      <c r="K6" s="436" t="s">
        <v>12</v>
      </c>
      <c r="L6" s="434" t="s">
        <v>3</v>
      </c>
      <c r="M6" s="436" t="s">
        <v>25</v>
      </c>
      <c r="O6" s="329"/>
    </row>
    <row r="7" spans="2:23" ht="60.75" customHeight="1" thickBot="1" x14ac:dyDescent="0.25">
      <c r="B7" s="439"/>
      <c r="C7" s="441"/>
      <c r="D7" s="441"/>
      <c r="E7" s="443"/>
      <c r="F7" s="445"/>
      <c r="G7" s="445"/>
      <c r="H7" s="447"/>
      <c r="I7" s="435"/>
      <c r="J7" s="441"/>
      <c r="K7" s="437"/>
      <c r="L7" s="435"/>
      <c r="M7" s="437"/>
    </row>
    <row r="8" spans="2:23" x14ac:dyDescent="0.2">
      <c r="B8" s="269"/>
      <c r="C8" s="270"/>
      <c r="D8" s="270"/>
      <c r="E8" s="270"/>
      <c r="F8" s="271"/>
      <c r="G8" s="271"/>
      <c r="H8" s="272"/>
      <c r="I8" s="269"/>
      <c r="J8" s="270"/>
      <c r="K8" s="273"/>
      <c r="L8" s="269"/>
      <c r="M8" s="273"/>
    </row>
    <row r="9" spans="2:23" x14ac:dyDescent="0.2">
      <c r="B9" s="269"/>
      <c r="C9" s="270"/>
      <c r="D9" s="270"/>
      <c r="E9" s="270"/>
      <c r="F9" s="271"/>
      <c r="G9" s="271"/>
      <c r="H9" s="272"/>
      <c r="I9" s="269"/>
      <c r="J9" s="270"/>
      <c r="K9" s="273"/>
      <c r="L9" s="269"/>
      <c r="M9" s="273"/>
    </row>
    <row r="10" spans="2:23" x14ac:dyDescent="0.2">
      <c r="B10" s="269"/>
      <c r="C10" s="270"/>
      <c r="D10" s="270"/>
      <c r="E10" s="270"/>
      <c r="F10" s="271"/>
      <c r="G10" s="271"/>
      <c r="H10" s="272"/>
      <c r="I10" s="269"/>
      <c r="J10" s="270"/>
      <c r="K10" s="273"/>
      <c r="L10" s="269"/>
      <c r="M10" s="273"/>
    </row>
    <row r="11" spans="2:23" x14ac:dyDescent="0.2">
      <c r="B11" s="269"/>
      <c r="C11" s="270"/>
      <c r="D11" s="270"/>
      <c r="E11" s="270"/>
      <c r="F11" s="271"/>
      <c r="G11" s="271"/>
      <c r="H11" s="272"/>
      <c r="I11" s="269"/>
      <c r="J11" s="270"/>
      <c r="K11" s="273"/>
      <c r="L11" s="269"/>
      <c r="M11" s="273"/>
    </row>
    <row r="12" spans="2:23" x14ac:dyDescent="0.2">
      <c r="B12" s="269"/>
      <c r="C12" s="270"/>
      <c r="D12" s="270"/>
      <c r="E12" s="270"/>
      <c r="F12" s="271"/>
      <c r="G12" s="271"/>
      <c r="H12" s="272"/>
      <c r="I12" s="269"/>
      <c r="J12" s="270"/>
      <c r="K12" s="273"/>
      <c r="L12" s="269"/>
      <c r="M12" s="273"/>
    </row>
    <row r="13" spans="2:23" x14ac:dyDescent="0.2">
      <c r="B13" s="269"/>
      <c r="C13" s="270"/>
      <c r="D13" s="270"/>
      <c r="E13" s="270"/>
      <c r="F13" s="271"/>
      <c r="G13" s="271"/>
      <c r="H13" s="272"/>
      <c r="I13" s="269"/>
      <c r="J13" s="270"/>
      <c r="K13" s="273"/>
      <c r="L13" s="269"/>
      <c r="M13" s="273"/>
    </row>
    <row r="14" spans="2:23" x14ac:dyDescent="0.2">
      <c r="B14" s="269"/>
      <c r="C14" s="270"/>
      <c r="D14" s="270"/>
      <c r="E14" s="270"/>
      <c r="F14" s="271"/>
      <c r="G14" s="271"/>
      <c r="H14" s="272"/>
      <c r="I14" s="269"/>
      <c r="J14" s="270"/>
      <c r="K14" s="273"/>
      <c r="L14" s="269"/>
      <c r="M14" s="273"/>
    </row>
    <row r="15" spans="2:23" x14ac:dyDescent="0.2">
      <c r="B15" s="264"/>
      <c r="C15" s="265"/>
      <c r="D15" s="265"/>
      <c r="E15" s="265"/>
      <c r="F15" s="266"/>
      <c r="G15" s="266"/>
      <c r="H15" s="267"/>
      <c r="I15" s="264"/>
      <c r="J15" s="265"/>
      <c r="K15" s="268"/>
      <c r="L15" s="264"/>
      <c r="M15" s="268"/>
    </row>
    <row r="16" spans="2:23" ht="13.5" thickBot="1" x14ac:dyDescent="0.25">
      <c r="B16" s="259"/>
      <c r="C16" s="260"/>
      <c r="D16" s="260"/>
      <c r="E16" s="260"/>
      <c r="F16" s="261"/>
      <c r="G16" s="261"/>
      <c r="H16" s="262"/>
      <c r="I16" s="259"/>
      <c r="J16" s="260"/>
      <c r="K16" s="263"/>
      <c r="L16" s="259"/>
      <c r="M16" s="263"/>
    </row>
    <row r="17" spans="2:13" x14ac:dyDescent="0.2">
      <c r="B17" s="274"/>
      <c r="C17" s="274"/>
      <c r="D17" s="274"/>
      <c r="E17" s="274"/>
      <c r="F17" s="275"/>
      <c r="G17" s="275"/>
      <c r="H17" s="275"/>
      <c r="I17" s="274"/>
      <c r="J17" s="274"/>
      <c r="K17" s="274"/>
      <c r="L17" s="274"/>
      <c r="M17" s="274"/>
    </row>
    <row r="18" spans="2:13" x14ac:dyDescent="0.2">
      <c r="B18" s="274"/>
      <c r="C18" s="274"/>
      <c r="D18" s="274"/>
      <c r="E18" s="274"/>
      <c r="F18" s="275"/>
      <c r="G18" s="275"/>
      <c r="H18" s="275"/>
      <c r="I18" s="274"/>
      <c r="J18" s="274"/>
      <c r="K18" s="274"/>
      <c r="L18" s="274"/>
      <c r="M18" s="274"/>
    </row>
    <row r="19" spans="2:13" x14ac:dyDescent="0.2">
      <c r="B19" s="274"/>
      <c r="C19" s="274"/>
      <c r="D19" s="274"/>
      <c r="E19" s="274"/>
      <c r="F19" s="275"/>
      <c r="G19" s="275"/>
      <c r="H19" s="275"/>
      <c r="I19" s="274"/>
      <c r="J19" s="274"/>
      <c r="K19" s="274"/>
      <c r="L19" s="274"/>
      <c r="M19" s="274"/>
    </row>
    <row r="20" spans="2:13" x14ac:dyDescent="0.2">
      <c r="B20" s="274"/>
      <c r="C20" s="274"/>
      <c r="D20" s="274"/>
      <c r="E20" s="274"/>
      <c r="F20" s="275"/>
      <c r="G20" s="275"/>
      <c r="H20" s="275"/>
      <c r="I20" s="274"/>
      <c r="J20" s="274"/>
      <c r="K20" s="274"/>
      <c r="L20" s="274"/>
      <c r="M20" s="274"/>
    </row>
    <row r="21" spans="2:13" x14ac:dyDescent="0.2">
      <c r="B21" s="274"/>
      <c r="C21" s="274"/>
      <c r="D21" s="274"/>
      <c r="E21" s="274"/>
      <c r="F21" s="275"/>
      <c r="G21" s="275"/>
      <c r="H21" s="275"/>
      <c r="I21" s="274"/>
      <c r="J21" s="274"/>
      <c r="K21" s="274"/>
      <c r="L21" s="274"/>
      <c r="M21" s="274"/>
    </row>
    <row r="22" spans="2:13" x14ac:dyDescent="0.2">
      <c r="B22" s="274"/>
      <c r="C22" s="274"/>
      <c r="D22" s="274"/>
      <c r="E22" s="274"/>
      <c r="F22" s="275"/>
      <c r="G22" s="275"/>
      <c r="H22" s="275"/>
      <c r="I22" s="274"/>
      <c r="J22" s="274"/>
      <c r="K22" s="274"/>
      <c r="L22" s="274"/>
      <c r="M22" s="274"/>
    </row>
    <row r="23" spans="2:13" x14ac:dyDescent="0.2">
      <c r="B23" s="274"/>
      <c r="C23" s="274"/>
      <c r="D23" s="274"/>
      <c r="E23" s="274"/>
      <c r="F23" s="275"/>
      <c r="G23" s="275"/>
      <c r="H23" s="275"/>
      <c r="I23" s="274"/>
      <c r="J23" s="274"/>
      <c r="K23" s="274"/>
      <c r="L23" s="274"/>
      <c r="M23" s="274"/>
    </row>
    <row r="24" spans="2:13" x14ac:dyDescent="0.2">
      <c r="B24" s="274"/>
      <c r="C24" s="274"/>
      <c r="D24" s="274"/>
      <c r="E24" s="274"/>
      <c r="F24" s="275"/>
      <c r="G24" s="275"/>
      <c r="H24" s="275"/>
      <c r="I24" s="274"/>
      <c r="J24" s="274"/>
      <c r="K24" s="274"/>
      <c r="L24" s="274"/>
      <c r="M24" s="274"/>
    </row>
    <row r="25" spans="2:13" x14ac:dyDescent="0.2">
      <c r="B25" s="274"/>
      <c r="C25" s="274"/>
      <c r="D25" s="274"/>
      <c r="E25" s="274"/>
      <c r="F25" s="275"/>
      <c r="G25" s="275"/>
      <c r="H25" s="275"/>
      <c r="I25" s="274"/>
      <c r="J25" s="274"/>
      <c r="K25" s="274"/>
      <c r="L25" s="274"/>
      <c r="M25" s="274"/>
    </row>
    <row r="26" spans="2:13" x14ac:dyDescent="0.2">
      <c r="B26" s="274"/>
      <c r="C26" s="274"/>
      <c r="D26" s="274"/>
      <c r="E26" s="274"/>
      <c r="F26" s="275"/>
      <c r="G26" s="275"/>
      <c r="H26" s="275"/>
      <c r="I26" s="274"/>
      <c r="J26" s="274"/>
      <c r="K26" s="274"/>
      <c r="L26" s="274"/>
      <c r="M26" s="274"/>
    </row>
    <row r="27" spans="2:13" x14ac:dyDescent="0.2">
      <c r="B27" s="274"/>
      <c r="C27" s="274"/>
      <c r="D27" s="274"/>
      <c r="E27" s="274"/>
      <c r="F27" s="275"/>
      <c r="G27" s="275"/>
      <c r="H27" s="275"/>
      <c r="I27" s="274"/>
      <c r="J27" s="274"/>
      <c r="K27" s="274"/>
      <c r="L27" s="274"/>
      <c r="M27" s="274"/>
    </row>
    <row r="28" spans="2:13" x14ac:dyDescent="0.2">
      <c r="B28" s="274"/>
      <c r="C28" s="274"/>
      <c r="D28" s="274"/>
      <c r="E28" s="274"/>
      <c r="F28" s="275"/>
      <c r="G28" s="275"/>
      <c r="H28" s="275"/>
      <c r="I28" s="274"/>
      <c r="J28" s="274"/>
      <c r="K28" s="274"/>
      <c r="L28" s="274"/>
      <c r="M28" s="274"/>
    </row>
    <row r="29" spans="2:13" x14ac:dyDescent="0.2">
      <c r="B29" s="274"/>
      <c r="C29" s="274"/>
      <c r="D29" s="274"/>
      <c r="E29" s="274"/>
      <c r="F29" s="275"/>
      <c r="G29" s="275"/>
      <c r="H29" s="275"/>
      <c r="I29" s="274"/>
      <c r="J29" s="274"/>
      <c r="K29" s="274"/>
      <c r="L29" s="274"/>
      <c r="M29" s="274"/>
    </row>
    <row r="30" spans="2:13" x14ac:dyDescent="0.2">
      <c r="B30" s="274"/>
      <c r="C30" s="274"/>
      <c r="D30" s="274"/>
      <c r="E30" s="274"/>
      <c r="F30" s="275"/>
      <c r="G30" s="275"/>
      <c r="H30" s="275"/>
      <c r="I30" s="274"/>
      <c r="J30" s="274"/>
      <c r="K30" s="274"/>
      <c r="L30" s="274"/>
      <c r="M30" s="274"/>
    </row>
    <row r="31" spans="2:13" x14ac:dyDescent="0.2">
      <c r="B31" s="274"/>
      <c r="C31" s="274"/>
      <c r="D31" s="274"/>
      <c r="E31" s="274"/>
      <c r="F31" s="275"/>
      <c r="G31" s="275"/>
      <c r="H31" s="275"/>
      <c r="I31" s="274"/>
      <c r="J31" s="274"/>
      <c r="K31" s="274"/>
      <c r="L31" s="274"/>
      <c r="M31" s="274"/>
    </row>
    <row r="32" spans="2:13" x14ac:dyDescent="0.2">
      <c r="B32" s="274"/>
      <c r="C32" s="274"/>
      <c r="D32" s="274"/>
      <c r="E32" s="274"/>
      <c r="F32" s="275"/>
      <c r="G32" s="275"/>
      <c r="H32" s="275"/>
      <c r="I32" s="274"/>
      <c r="J32" s="274"/>
      <c r="K32" s="274"/>
      <c r="L32" s="274"/>
      <c r="M32" s="274"/>
    </row>
    <row r="33" spans="2:13" x14ac:dyDescent="0.2">
      <c r="B33" s="274"/>
      <c r="C33" s="274"/>
      <c r="D33" s="274"/>
      <c r="E33" s="274"/>
      <c r="F33" s="275"/>
      <c r="G33" s="275"/>
      <c r="H33" s="275"/>
      <c r="I33" s="274"/>
      <c r="J33" s="274"/>
      <c r="K33" s="274"/>
      <c r="L33" s="274"/>
      <c r="M33" s="274"/>
    </row>
    <row r="34" spans="2:13" x14ac:dyDescent="0.2">
      <c r="B34" s="274"/>
      <c r="C34" s="274"/>
      <c r="D34" s="274"/>
      <c r="E34" s="274"/>
      <c r="F34" s="275"/>
      <c r="G34" s="275"/>
      <c r="H34" s="275"/>
      <c r="I34" s="274"/>
      <c r="J34" s="274"/>
      <c r="K34" s="274"/>
      <c r="L34" s="274"/>
      <c r="M34" s="274"/>
    </row>
    <row r="35" spans="2:13" x14ac:dyDescent="0.2">
      <c r="B35" s="274"/>
      <c r="C35" s="274"/>
      <c r="D35" s="274"/>
      <c r="E35" s="274"/>
      <c r="F35" s="275"/>
      <c r="G35" s="275"/>
      <c r="H35" s="275"/>
      <c r="I35" s="274"/>
      <c r="J35" s="274"/>
      <c r="K35" s="274"/>
      <c r="L35" s="274"/>
      <c r="M35" s="274"/>
    </row>
    <row r="36" spans="2:13" x14ac:dyDescent="0.2">
      <c r="B36" s="274"/>
      <c r="C36" s="274"/>
      <c r="D36" s="274"/>
      <c r="E36" s="274"/>
      <c r="F36" s="275"/>
      <c r="G36" s="275"/>
      <c r="H36" s="275"/>
      <c r="I36" s="274"/>
      <c r="J36" s="274"/>
      <c r="K36" s="274"/>
      <c r="L36" s="274"/>
      <c r="M36" s="274"/>
    </row>
    <row r="37" spans="2:13" x14ac:dyDescent="0.2">
      <c r="B37" s="274"/>
      <c r="C37" s="274"/>
      <c r="D37" s="274"/>
      <c r="E37" s="274"/>
      <c r="F37" s="275"/>
      <c r="G37" s="275"/>
      <c r="H37" s="275"/>
      <c r="I37" s="274"/>
      <c r="J37" s="274"/>
      <c r="K37" s="274"/>
      <c r="L37" s="274"/>
      <c r="M37" s="274"/>
    </row>
    <row r="38" spans="2:13" x14ac:dyDescent="0.2">
      <c r="B38" s="274"/>
      <c r="C38" s="274"/>
      <c r="D38" s="274"/>
      <c r="E38" s="274"/>
      <c r="F38" s="275"/>
      <c r="G38" s="275"/>
      <c r="H38" s="275"/>
      <c r="I38" s="274"/>
      <c r="J38" s="274"/>
      <c r="K38" s="274"/>
      <c r="L38" s="274"/>
      <c r="M38" s="274"/>
    </row>
    <row r="39" spans="2:13" x14ac:dyDescent="0.2">
      <c r="B39" s="274"/>
      <c r="C39" s="274"/>
      <c r="D39" s="274"/>
      <c r="E39" s="274"/>
      <c r="F39" s="275"/>
      <c r="G39" s="275"/>
      <c r="H39" s="275"/>
      <c r="I39" s="274"/>
      <c r="J39" s="274"/>
      <c r="K39" s="274"/>
      <c r="L39" s="274"/>
      <c r="M39" s="274"/>
    </row>
  </sheetData>
  <sheetProtection sheet="1" objects="1" scenarios="1"/>
  <mergeCells count="14">
    <mergeCell ref="F2:O2"/>
    <mergeCell ref="L6:L7"/>
    <mergeCell ref="M6:M7"/>
    <mergeCell ref="B6:B7"/>
    <mergeCell ref="C6:C7"/>
    <mergeCell ref="D6:D7"/>
    <mergeCell ref="E6:E7"/>
    <mergeCell ref="F6:F7"/>
    <mergeCell ref="G6:G7"/>
    <mergeCell ref="H6:H7"/>
    <mergeCell ref="I6:I7"/>
    <mergeCell ref="J6:J7"/>
    <mergeCell ref="K6:K7"/>
    <mergeCell ref="F3:O3"/>
  </mergeCells>
  <conditionalFormatting sqref="F2:O3">
    <cfRule type="cellIs" dxfId="0" priority="1" operator="equal">
      <formula>0</formula>
    </cfRule>
  </conditionalFormatting>
  <pageMargins left="0.7" right="0.7" top="0.75" bottom="0.75" header="0.3" footer="0.3"/>
  <pageSetup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Main">
                <anchor moveWithCells="1" sizeWithCells="1">
                  <from>
                    <xdr:col>14</xdr:col>
                    <xdr:colOff>19050</xdr:colOff>
                    <xdr:row>5</xdr:row>
                    <xdr:rowOff>9525</xdr:rowOff>
                  </from>
                  <to>
                    <xdr:col>15</xdr:col>
                    <xdr:colOff>95250</xdr:colOff>
                    <xdr:row>6</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01"/>
  <sheetViews>
    <sheetView workbookViewId="0">
      <selection activeCell="M2" sqref="M2:M7"/>
    </sheetView>
  </sheetViews>
  <sheetFormatPr defaultRowHeight="15" x14ac:dyDescent="0.25"/>
  <cols>
    <col min="1" max="1" width="10.85546875" customWidth="1"/>
  </cols>
  <sheetData>
    <row r="1" spans="1:13" x14ac:dyDescent="0.25">
      <c r="A1" t="s">
        <v>14</v>
      </c>
      <c r="C1" t="s">
        <v>21</v>
      </c>
      <c r="E1" t="s">
        <v>64</v>
      </c>
      <c r="H1" t="s">
        <v>34</v>
      </c>
      <c r="K1" t="s">
        <v>75</v>
      </c>
      <c r="M1" t="s">
        <v>99</v>
      </c>
    </row>
    <row r="2" spans="1:13" x14ac:dyDescent="0.25">
      <c r="A2" t="s">
        <v>11</v>
      </c>
      <c r="C2">
        <v>1</v>
      </c>
      <c r="H2" s="17" t="s">
        <v>20</v>
      </c>
    </row>
    <row r="3" spans="1:13" x14ac:dyDescent="0.25">
      <c r="A3" t="s">
        <v>3</v>
      </c>
      <c r="C3">
        <v>2</v>
      </c>
      <c r="G3" s="16" t="s">
        <v>7</v>
      </c>
      <c r="H3" s="17" t="s">
        <v>12</v>
      </c>
      <c r="K3" t="s">
        <v>76</v>
      </c>
      <c r="M3" t="s">
        <v>65</v>
      </c>
    </row>
    <row r="4" spans="1:13" x14ac:dyDescent="0.25">
      <c r="A4" t="s">
        <v>4</v>
      </c>
      <c r="C4">
        <v>3</v>
      </c>
      <c r="H4" s="17">
        <v>0.2</v>
      </c>
      <c r="K4" t="s">
        <v>77</v>
      </c>
      <c r="M4" t="s">
        <v>67</v>
      </c>
    </row>
    <row r="5" spans="1:13" x14ac:dyDescent="0.25">
      <c r="A5" t="s">
        <v>12</v>
      </c>
      <c r="C5">
        <v>4</v>
      </c>
      <c r="H5" s="17">
        <v>0.3</v>
      </c>
      <c r="M5" t="s">
        <v>113</v>
      </c>
    </row>
    <row r="6" spans="1:13" x14ac:dyDescent="0.25">
      <c r="A6" t="s">
        <v>13</v>
      </c>
      <c r="C6">
        <v>5</v>
      </c>
      <c r="H6" s="17">
        <v>0.4</v>
      </c>
      <c r="M6" t="s">
        <v>114</v>
      </c>
    </row>
    <row r="7" spans="1:13" x14ac:dyDescent="0.25">
      <c r="A7" t="s">
        <v>20</v>
      </c>
      <c r="C7">
        <v>6</v>
      </c>
      <c r="H7" s="17">
        <v>0.5</v>
      </c>
      <c r="M7" t="s">
        <v>115</v>
      </c>
    </row>
    <row r="8" spans="1:13" x14ac:dyDescent="0.25">
      <c r="C8">
        <v>7</v>
      </c>
      <c r="H8" s="17">
        <v>0.6</v>
      </c>
    </row>
    <row r="9" spans="1:13" x14ac:dyDescent="0.25">
      <c r="C9">
        <v>8</v>
      </c>
      <c r="H9" s="17">
        <v>0.7</v>
      </c>
    </row>
    <row r="10" spans="1:13" x14ac:dyDescent="0.25">
      <c r="C10">
        <v>9</v>
      </c>
      <c r="H10" s="17">
        <v>0.8</v>
      </c>
    </row>
    <row r="11" spans="1:13" x14ac:dyDescent="0.25">
      <c r="C11">
        <v>10</v>
      </c>
    </row>
    <row r="12" spans="1:13" x14ac:dyDescent="0.25">
      <c r="C12">
        <v>11</v>
      </c>
    </row>
    <row r="13" spans="1:13" x14ac:dyDescent="0.25">
      <c r="C13">
        <v>12</v>
      </c>
    </row>
    <row r="14" spans="1:13" x14ac:dyDescent="0.25">
      <c r="C14">
        <v>13</v>
      </c>
    </row>
    <row r="15" spans="1:13" x14ac:dyDescent="0.25">
      <c r="C15">
        <v>14</v>
      </c>
    </row>
    <row r="16" spans="1:13" x14ac:dyDescent="0.25">
      <c r="C16">
        <v>15</v>
      </c>
    </row>
    <row r="17" spans="3:3" x14ac:dyDescent="0.25">
      <c r="C17">
        <v>16</v>
      </c>
    </row>
    <row r="18" spans="3:3" x14ac:dyDescent="0.25">
      <c r="C18">
        <v>17</v>
      </c>
    </row>
    <row r="19" spans="3:3" x14ac:dyDescent="0.25">
      <c r="C19">
        <v>18</v>
      </c>
    </row>
    <row r="20" spans="3:3" x14ac:dyDescent="0.25">
      <c r="C20">
        <v>19</v>
      </c>
    </row>
    <row r="21" spans="3:3" x14ac:dyDescent="0.25">
      <c r="C21">
        <v>20</v>
      </c>
    </row>
    <row r="22" spans="3:3" x14ac:dyDescent="0.25">
      <c r="C22">
        <v>21</v>
      </c>
    </row>
    <row r="23" spans="3:3" x14ac:dyDescent="0.25">
      <c r="C23">
        <v>22</v>
      </c>
    </row>
    <row r="24" spans="3:3" x14ac:dyDescent="0.25">
      <c r="C24">
        <v>23</v>
      </c>
    </row>
    <row r="25" spans="3:3" x14ac:dyDescent="0.25">
      <c r="C25">
        <v>24</v>
      </c>
    </row>
    <row r="26" spans="3:3" x14ac:dyDescent="0.25">
      <c r="C26">
        <v>25</v>
      </c>
    </row>
    <row r="27" spans="3:3" x14ac:dyDescent="0.25">
      <c r="C27">
        <v>26</v>
      </c>
    </row>
    <row r="28" spans="3:3" x14ac:dyDescent="0.25">
      <c r="C28">
        <v>27</v>
      </c>
    </row>
    <row r="29" spans="3:3" x14ac:dyDescent="0.25">
      <c r="C29">
        <v>28</v>
      </c>
    </row>
    <row r="30" spans="3:3" x14ac:dyDescent="0.25">
      <c r="C30">
        <v>29</v>
      </c>
    </row>
    <row r="31" spans="3:3" x14ac:dyDescent="0.25">
      <c r="C31">
        <v>30</v>
      </c>
    </row>
    <row r="32" spans="3:3" x14ac:dyDescent="0.25">
      <c r="C32">
        <v>31</v>
      </c>
    </row>
    <row r="33" spans="3:3" x14ac:dyDescent="0.25">
      <c r="C33">
        <v>32</v>
      </c>
    </row>
    <row r="34" spans="3:3" x14ac:dyDescent="0.25">
      <c r="C34">
        <v>33</v>
      </c>
    </row>
    <row r="35" spans="3:3" x14ac:dyDescent="0.25">
      <c r="C35">
        <v>34</v>
      </c>
    </row>
    <row r="36" spans="3:3" x14ac:dyDescent="0.25">
      <c r="C36">
        <v>35</v>
      </c>
    </row>
    <row r="37" spans="3:3" x14ac:dyDescent="0.25">
      <c r="C37">
        <v>36</v>
      </c>
    </row>
    <row r="38" spans="3:3" x14ac:dyDescent="0.25">
      <c r="C38">
        <v>37</v>
      </c>
    </row>
    <row r="39" spans="3:3" x14ac:dyDescent="0.25">
      <c r="C39">
        <v>38</v>
      </c>
    </row>
    <row r="40" spans="3:3" x14ac:dyDescent="0.25">
      <c r="C40">
        <v>39</v>
      </c>
    </row>
    <row r="41" spans="3:3" x14ac:dyDescent="0.25">
      <c r="C41">
        <v>40</v>
      </c>
    </row>
    <row r="42" spans="3:3" x14ac:dyDescent="0.25">
      <c r="C42">
        <v>41</v>
      </c>
    </row>
    <row r="43" spans="3:3" x14ac:dyDescent="0.25">
      <c r="C43">
        <v>42</v>
      </c>
    </row>
    <row r="44" spans="3:3" x14ac:dyDescent="0.25">
      <c r="C44">
        <v>43</v>
      </c>
    </row>
    <row r="45" spans="3:3" x14ac:dyDescent="0.25">
      <c r="C45">
        <v>44</v>
      </c>
    </row>
    <row r="46" spans="3:3" x14ac:dyDescent="0.25">
      <c r="C46">
        <v>45</v>
      </c>
    </row>
    <row r="47" spans="3:3" x14ac:dyDescent="0.25">
      <c r="C47">
        <v>46</v>
      </c>
    </row>
    <row r="48" spans="3:3" x14ac:dyDescent="0.25">
      <c r="C48">
        <v>47</v>
      </c>
    </row>
    <row r="49" spans="3:3" x14ac:dyDescent="0.25">
      <c r="C49">
        <v>48</v>
      </c>
    </row>
    <row r="50" spans="3:3" x14ac:dyDescent="0.25">
      <c r="C50">
        <v>49</v>
      </c>
    </row>
    <row r="51" spans="3:3" x14ac:dyDescent="0.25">
      <c r="C51">
        <v>50</v>
      </c>
    </row>
    <row r="52" spans="3:3" x14ac:dyDescent="0.25">
      <c r="C52">
        <v>51</v>
      </c>
    </row>
    <row r="53" spans="3:3" x14ac:dyDescent="0.25">
      <c r="C53">
        <v>52</v>
      </c>
    </row>
    <row r="54" spans="3:3" x14ac:dyDescent="0.25">
      <c r="C54">
        <v>53</v>
      </c>
    </row>
    <row r="55" spans="3:3" x14ac:dyDescent="0.25">
      <c r="C55">
        <v>54</v>
      </c>
    </row>
    <row r="56" spans="3:3" x14ac:dyDescent="0.25">
      <c r="C56">
        <v>55</v>
      </c>
    </row>
    <row r="57" spans="3:3" x14ac:dyDescent="0.25">
      <c r="C57">
        <v>56</v>
      </c>
    </row>
    <row r="58" spans="3:3" x14ac:dyDescent="0.25">
      <c r="C58">
        <v>57</v>
      </c>
    </row>
    <row r="59" spans="3:3" x14ac:dyDescent="0.25">
      <c r="C59">
        <v>58</v>
      </c>
    </row>
    <row r="60" spans="3:3" x14ac:dyDescent="0.25">
      <c r="C60">
        <v>59</v>
      </c>
    </row>
    <row r="61" spans="3:3" x14ac:dyDescent="0.25">
      <c r="C61">
        <v>60</v>
      </c>
    </row>
    <row r="62" spans="3:3" x14ac:dyDescent="0.25">
      <c r="C62">
        <v>61</v>
      </c>
    </row>
    <row r="63" spans="3:3" x14ac:dyDescent="0.25">
      <c r="C63">
        <v>62</v>
      </c>
    </row>
    <row r="64" spans="3:3" x14ac:dyDescent="0.25">
      <c r="C64">
        <v>63</v>
      </c>
    </row>
    <row r="65" spans="3:3" x14ac:dyDescent="0.25">
      <c r="C65">
        <v>64</v>
      </c>
    </row>
    <row r="66" spans="3:3" x14ac:dyDescent="0.25">
      <c r="C66">
        <v>65</v>
      </c>
    </row>
    <row r="67" spans="3:3" x14ac:dyDescent="0.25">
      <c r="C67">
        <v>66</v>
      </c>
    </row>
    <row r="68" spans="3:3" x14ac:dyDescent="0.25">
      <c r="C68">
        <v>67</v>
      </c>
    </row>
    <row r="69" spans="3:3" x14ac:dyDescent="0.25">
      <c r="C69">
        <v>68</v>
      </c>
    </row>
    <row r="70" spans="3:3" x14ac:dyDescent="0.25">
      <c r="C70">
        <v>69</v>
      </c>
    </row>
    <row r="71" spans="3:3" x14ac:dyDescent="0.25">
      <c r="C71">
        <v>70</v>
      </c>
    </row>
    <row r="72" spans="3:3" x14ac:dyDescent="0.25">
      <c r="C72">
        <v>71</v>
      </c>
    </row>
    <row r="73" spans="3:3" x14ac:dyDescent="0.25">
      <c r="C73">
        <v>72</v>
      </c>
    </row>
    <row r="74" spans="3:3" x14ac:dyDescent="0.25">
      <c r="C74">
        <v>73</v>
      </c>
    </row>
    <row r="75" spans="3:3" x14ac:dyDescent="0.25">
      <c r="C75">
        <v>74</v>
      </c>
    </row>
    <row r="76" spans="3:3" x14ac:dyDescent="0.25">
      <c r="C76">
        <v>75</v>
      </c>
    </row>
    <row r="77" spans="3:3" x14ac:dyDescent="0.25">
      <c r="C77">
        <v>76</v>
      </c>
    </row>
    <row r="78" spans="3:3" x14ac:dyDescent="0.25">
      <c r="C78">
        <v>77</v>
      </c>
    </row>
    <row r="79" spans="3:3" x14ac:dyDescent="0.25">
      <c r="C79">
        <v>78</v>
      </c>
    </row>
    <row r="80" spans="3:3" x14ac:dyDescent="0.25">
      <c r="C80">
        <v>79</v>
      </c>
    </row>
    <row r="81" spans="3:3" x14ac:dyDescent="0.25">
      <c r="C81">
        <v>80</v>
      </c>
    </row>
    <row r="82" spans="3:3" x14ac:dyDescent="0.25">
      <c r="C82">
        <v>81</v>
      </c>
    </row>
    <row r="83" spans="3:3" x14ac:dyDescent="0.25">
      <c r="C83">
        <v>82</v>
      </c>
    </row>
    <row r="84" spans="3:3" x14ac:dyDescent="0.25">
      <c r="C84">
        <v>83</v>
      </c>
    </row>
    <row r="85" spans="3:3" x14ac:dyDescent="0.25">
      <c r="C85">
        <v>84</v>
      </c>
    </row>
    <row r="86" spans="3:3" x14ac:dyDescent="0.25">
      <c r="C86">
        <v>85</v>
      </c>
    </row>
    <row r="87" spans="3:3" x14ac:dyDescent="0.25">
      <c r="C87">
        <v>86</v>
      </c>
    </row>
    <row r="88" spans="3:3" x14ac:dyDescent="0.25">
      <c r="C88">
        <v>87</v>
      </c>
    </row>
    <row r="89" spans="3:3" x14ac:dyDescent="0.25">
      <c r="C89">
        <v>88</v>
      </c>
    </row>
    <row r="90" spans="3:3" x14ac:dyDescent="0.25">
      <c r="C90">
        <v>89</v>
      </c>
    </row>
    <row r="91" spans="3:3" x14ac:dyDescent="0.25">
      <c r="C91">
        <v>90</v>
      </c>
    </row>
    <row r="92" spans="3:3" x14ac:dyDescent="0.25">
      <c r="C92">
        <v>91</v>
      </c>
    </row>
    <row r="93" spans="3:3" x14ac:dyDescent="0.25">
      <c r="C93">
        <v>92</v>
      </c>
    </row>
    <row r="94" spans="3:3" x14ac:dyDescent="0.25">
      <c r="C94">
        <v>93</v>
      </c>
    </row>
    <row r="95" spans="3:3" x14ac:dyDescent="0.25">
      <c r="C95">
        <v>94</v>
      </c>
    </row>
    <row r="96" spans="3:3" x14ac:dyDescent="0.25">
      <c r="C96">
        <v>95</v>
      </c>
    </row>
    <row r="97" spans="3:3" x14ac:dyDescent="0.25">
      <c r="C97">
        <v>96</v>
      </c>
    </row>
    <row r="98" spans="3:3" x14ac:dyDescent="0.25">
      <c r="C98">
        <v>97</v>
      </c>
    </row>
    <row r="99" spans="3:3" x14ac:dyDescent="0.25">
      <c r="C99">
        <v>98</v>
      </c>
    </row>
    <row r="100" spans="3:3" x14ac:dyDescent="0.25">
      <c r="C100">
        <v>99</v>
      </c>
    </row>
    <row r="101" spans="3:3" x14ac:dyDescent="0.25">
      <c r="C101">
        <v>100</v>
      </c>
    </row>
    <row r="102" spans="3:3" x14ac:dyDescent="0.25">
      <c r="C102">
        <v>101</v>
      </c>
    </row>
    <row r="103" spans="3:3" x14ac:dyDescent="0.25">
      <c r="C103">
        <v>102</v>
      </c>
    </row>
    <row r="104" spans="3:3" x14ac:dyDescent="0.25">
      <c r="C104">
        <v>103</v>
      </c>
    </row>
    <row r="105" spans="3:3" x14ac:dyDescent="0.25">
      <c r="C105">
        <v>104</v>
      </c>
    </row>
    <row r="106" spans="3:3" x14ac:dyDescent="0.25">
      <c r="C106">
        <v>105</v>
      </c>
    </row>
    <row r="107" spans="3:3" x14ac:dyDescent="0.25">
      <c r="C107">
        <v>106</v>
      </c>
    </row>
    <row r="108" spans="3:3" x14ac:dyDescent="0.25">
      <c r="C108">
        <v>107</v>
      </c>
    </row>
    <row r="109" spans="3:3" x14ac:dyDescent="0.25">
      <c r="C109">
        <v>108</v>
      </c>
    </row>
    <row r="110" spans="3:3" x14ac:dyDescent="0.25">
      <c r="C110">
        <v>109</v>
      </c>
    </row>
    <row r="111" spans="3:3" x14ac:dyDescent="0.25">
      <c r="C111">
        <v>110</v>
      </c>
    </row>
    <row r="112" spans="3:3" x14ac:dyDescent="0.25">
      <c r="C112">
        <v>111</v>
      </c>
    </row>
    <row r="113" spans="3:3" x14ac:dyDescent="0.25">
      <c r="C113">
        <v>112</v>
      </c>
    </row>
    <row r="114" spans="3:3" x14ac:dyDescent="0.25">
      <c r="C114">
        <v>113</v>
      </c>
    </row>
    <row r="115" spans="3:3" x14ac:dyDescent="0.25">
      <c r="C115">
        <v>114</v>
      </c>
    </row>
    <row r="116" spans="3:3" x14ac:dyDescent="0.25">
      <c r="C116">
        <v>115</v>
      </c>
    </row>
    <row r="117" spans="3:3" x14ac:dyDescent="0.25">
      <c r="C117">
        <v>116</v>
      </c>
    </row>
    <row r="118" spans="3:3" x14ac:dyDescent="0.25">
      <c r="C118">
        <v>117</v>
      </c>
    </row>
    <row r="119" spans="3:3" x14ac:dyDescent="0.25">
      <c r="C119">
        <v>118</v>
      </c>
    </row>
    <row r="120" spans="3:3" x14ac:dyDescent="0.25">
      <c r="C120">
        <v>119</v>
      </c>
    </row>
    <row r="121" spans="3:3" x14ac:dyDescent="0.25">
      <c r="C121">
        <v>120</v>
      </c>
    </row>
    <row r="122" spans="3:3" x14ac:dyDescent="0.25">
      <c r="C122">
        <v>121</v>
      </c>
    </row>
    <row r="123" spans="3:3" x14ac:dyDescent="0.25">
      <c r="C123">
        <v>122</v>
      </c>
    </row>
    <row r="124" spans="3:3" x14ac:dyDescent="0.25">
      <c r="C124">
        <v>123</v>
      </c>
    </row>
    <row r="125" spans="3:3" x14ac:dyDescent="0.25">
      <c r="C125">
        <v>124</v>
      </c>
    </row>
    <row r="126" spans="3:3" x14ac:dyDescent="0.25">
      <c r="C126">
        <v>125</v>
      </c>
    </row>
    <row r="127" spans="3:3" x14ac:dyDescent="0.25">
      <c r="C127">
        <v>126</v>
      </c>
    </row>
    <row r="128" spans="3:3" x14ac:dyDescent="0.25">
      <c r="C128">
        <v>127</v>
      </c>
    </row>
    <row r="129" spans="3:3" x14ac:dyDescent="0.25">
      <c r="C129">
        <v>128</v>
      </c>
    </row>
    <row r="130" spans="3:3" x14ac:dyDescent="0.25">
      <c r="C130">
        <v>129</v>
      </c>
    </row>
    <row r="131" spans="3:3" x14ac:dyDescent="0.25">
      <c r="C131">
        <v>130</v>
      </c>
    </row>
    <row r="132" spans="3:3" x14ac:dyDescent="0.25">
      <c r="C132">
        <v>131</v>
      </c>
    </row>
    <row r="133" spans="3:3" x14ac:dyDescent="0.25">
      <c r="C133">
        <v>132</v>
      </c>
    </row>
    <row r="134" spans="3:3" x14ac:dyDescent="0.25">
      <c r="C134">
        <v>133</v>
      </c>
    </row>
    <row r="135" spans="3:3" x14ac:dyDescent="0.25">
      <c r="C135">
        <v>134</v>
      </c>
    </row>
    <row r="136" spans="3:3" x14ac:dyDescent="0.25">
      <c r="C136">
        <v>135</v>
      </c>
    </row>
    <row r="137" spans="3:3" x14ac:dyDescent="0.25">
      <c r="C137">
        <v>136</v>
      </c>
    </row>
    <row r="138" spans="3:3" x14ac:dyDescent="0.25">
      <c r="C138">
        <v>137</v>
      </c>
    </row>
    <row r="139" spans="3:3" x14ac:dyDescent="0.25">
      <c r="C139">
        <v>138</v>
      </c>
    </row>
    <row r="140" spans="3:3" x14ac:dyDescent="0.25">
      <c r="C140">
        <v>139</v>
      </c>
    </row>
    <row r="141" spans="3:3" x14ac:dyDescent="0.25">
      <c r="C141">
        <v>140</v>
      </c>
    </row>
    <row r="142" spans="3:3" x14ac:dyDescent="0.25">
      <c r="C142">
        <v>141</v>
      </c>
    </row>
    <row r="143" spans="3:3" x14ac:dyDescent="0.25">
      <c r="C143">
        <v>142</v>
      </c>
    </row>
    <row r="144" spans="3:3" x14ac:dyDescent="0.25">
      <c r="C144">
        <v>143</v>
      </c>
    </row>
    <row r="145" spans="3:3" x14ac:dyDescent="0.25">
      <c r="C145">
        <v>144</v>
      </c>
    </row>
    <row r="146" spans="3:3" x14ac:dyDescent="0.25">
      <c r="C146">
        <v>145</v>
      </c>
    </row>
    <row r="147" spans="3:3" x14ac:dyDescent="0.25">
      <c r="C147">
        <v>146</v>
      </c>
    </row>
    <row r="148" spans="3:3" x14ac:dyDescent="0.25">
      <c r="C148">
        <v>147</v>
      </c>
    </row>
    <row r="149" spans="3:3" x14ac:dyDescent="0.25">
      <c r="C149">
        <v>148</v>
      </c>
    </row>
    <row r="150" spans="3:3" x14ac:dyDescent="0.25">
      <c r="C150">
        <v>149</v>
      </c>
    </row>
    <row r="151" spans="3:3" x14ac:dyDescent="0.25">
      <c r="C151">
        <v>150</v>
      </c>
    </row>
    <row r="152" spans="3:3" x14ac:dyDescent="0.25">
      <c r="C152">
        <v>151</v>
      </c>
    </row>
    <row r="153" spans="3:3" x14ac:dyDescent="0.25">
      <c r="C153">
        <v>152</v>
      </c>
    </row>
    <row r="154" spans="3:3" x14ac:dyDescent="0.25">
      <c r="C154">
        <v>153</v>
      </c>
    </row>
    <row r="155" spans="3:3" x14ac:dyDescent="0.25">
      <c r="C155">
        <v>154</v>
      </c>
    </row>
    <row r="156" spans="3:3" x14ac:dyDescent="0.25">
      <c r="C156">
        <v>155</v>
      </c>
    </row>
    <row r="157" spans="3:3" x14ac:dyDescent="0.25">
      <c r="C157">
        <v>156</v>
      </c>
    </row>
    <row r="158" spans="3:3" x14ac:dyDescent="0.25">
      <c r="C158">
        <v>157</v>
      </c>
    </row>
    <row r="159" spans="3:3" x14ac:dyDescent="0.25">
      <c r="C159">
        <v>158</v>
      </c>
    </row>
    <row r="160" spans="3:3" x14ac:dyDescent="0.25">
      <c r="C160">
        <v>159</v>
      </c>
    </row>
    <row r="161" spans="3:3" x14ac:dyDescent="0.25">
      <c r="C161">
        <v>160</v>
      </c>
    </row>
    <row r="162" spans="3:3" x14ac:dyDescent="0.25">
      <c r="C162">
        <v>161</v>
      </c>
    </row>
    <row r="163" spans="3:3" x14ac:dyDescent="0.25">
      <c r="C163">
        <v>162</v>
      </c>
    </row>
    <row r="164" spans="3:3" x14ac:dyDescent="0.25">
      <c r="C164">
        <v>163</v>
      </c>
    </row>
    <row r="165" spans="3:3" x14ac:dyDescent="0.25">
      <c r="C165">
        <v>164</v>
      </c>
    </row>
    <row r="166" spans="3:3" x14ac:dyDescent="0.25">
      <c r="C166">
        <v>165</v>
      </c>
    </row>
    <row r="167" spans="3:3" x14ac:dyDescent="0.25">
      <c r="C167">
        <v>166</v>
      </c>
    </row>
    <row r="168" spans="3:3" x14ac:dyDescent="0.25">
      <c r="C168">
        <v>167</v>
      </c>
    </row>
    <row r="169" spans="3:3" x14ac:dyDescent="0.25">
      <c r="C169">
        <v>168</v>
      </c>
    </row>
    <row r="170" spans="3:3" x14ac:dyDescent="0.25">
      <c r="C170">
        <v>169</v>
      </c>
    </row>
    <row r="171" spans="3:3" x14ac:dyDescent="0.25">
      <c r="C171">
        <v>170</v>
      </c>
    </row>
    <row r="172" spans="3:3" x14ac:dyDescent="0.25">
      <c r="C172">
        <v>171</v>
      </c>
    </row>
    <row r="173" spans="3:3" x14ac:dyDescent="0.25">
      <c r="C173">
        <v>172</v>
      </c>
    </row>
    <row r="174" spans="3:3" x14ac:dyDescent="0.25">
      <c r="C174">
        <v>173</v>
      </c>
    </row>
    <row r="175" spans="3:3" x14ac:dyDescent="0.25">
      <c r="C175">
        <v>174</v>
      </c>
    </row>
    <row r="176" spans="3:3" x14ac:dyDescent="0.25">
      <c r="C176">
        <v>175</v>
      </c>
    </row>
    <row r="177" spans="3:3" x14ac:dyDescent="0.25">
      <c r="C177">
        <v>176</v>
      </c>
    </row>
    <row r="178" spans="3:3" x14ac:dyDescent="0.25">
      <c r="C178">
        <v>177</v>
      </c>
    </row>
    <row r="179" spans="3:3" x14ac:dyDescent="0.25">
      <c r="C179">
        <v>178</v>
      </c>
    </row>
    <row r="180" spans="3:3" x14ac:dyDescent="0.25">
      <c r="C180">
        <v>179</v>
      </c>
    </row>
    <row r="181" spans="3:3" x14ac:dyDescent="0.25">
      <c r="C181">
        <v>180</v>
      </c>
    </row>
    <row r="182" spans="3:3" x14ac:dyDescent="0.25">
      <c r="C182">
        <v>181</v>
      </c>
    </row>
    <row r="183" spans="3:3" x14ac:dyDescent="0.25">
      <c r="C183">
        <v>182</v>
      </c>
    </row>
    <row r="184" spans="3:3" x14ac:dyDescent="0.25">
      <c r="C184">
        <v>183</v>
      </c>
    </row>
    <row r="185" spans="3:3" x14ac:dyDescent="0.25">
      <c r="C185">
        <v>184</v>
      </c>
    </row>
    <row r="186" spans="3:3" x14ac:dyDescent="0.25">
      <c r="C186">
        <v>185</v>
      </c>
    </row>
    <row r="187" spans="3:3" x14ac:dyDescent="0.25">
      <c r="C187">
        <v>186</v>
      </c>
    </row>
    <row r="188" spans="3:3" x14ac:dyDescent="0.25">
      <c r="C188">
        <v>187</v>
      </c>
    </row>
    <row r="189" spans="3:3" x14ac:dyDescent="0.25">
      <c r="C189">
        <v>188</v>
      </c>
    </row>
    <row r="190" spans="3:3" x14ac:dyDescent="0.25">
      <c r="C190">
        <v>189</v>
      </c>
    </row>
    <row r="191" spans="3:3" x14ac:dyDescent="0.25">
      <c r="C191">
        <v>190</v>
      </c>
    </row>
    <row r="192" spans="3:3" x14ac:dyDescent="0.25">
      <c r="C192">
        <v>191</v>
      </c>
    </row>
    <row r="193" spans="3:3" x14ac:dyDescent="0.25">
      <c r="C193">
        <v>192</v>
      </c>
    </row>
    <row r="194" spans="3:3" x14ac:dyDescent="0.25">
      <c r="C194">
        <v>193</v>
      </c>
    </row>
    <row r="195" spans="3:3" x14ac:dyDescent="0.25">
      <c r="C195">
        <v>194</v>
      </c>
    </row>
    <row r="196" spans="3:3" x14ac:dyDescent="0.25">
      <c r="C196">
        <v>195</v>
      </c>
    </row>
    <row r="197" spans="3:3" x14ac:dyDescent="0.25">
      <c r="C197">
        <v>196</v>
      </c>
    </row>
    <row r="198" spans="3:3" x14ac:dyDescent="0.25">
      <c r="C198">
        <v>197</v>
      </c>
    </row>
    <row r="199" spans="3:3" x14ac:dyDescent="0.25">
      <c r="C199">
        <v>198</v>
      </c>
    </row>
    <row r="200" spans="3:3" x14ac:dyDescent="0.25">
      <c r="C200">
        <v>199</v>
      </c>
    </row>
    <row r="201" spans="3:3" x14ac:dyDescent="0.25">
      <c r="C201">
        <v>200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76EC00-B4A1-4308-AE83-353B83EAF8F7}">
  <ds:schemaRefs>
    <ds:schemaRef ds:uri="http://schemas.microsoft.com/sharepoint/v3/contenttype/forms"/>
  </ds:schemaRefs>
</ds:datastoreItem>
</file>

<file path=customXml/itemProps2.xml><?xml version="1.0" encoding="utf-8"?>
<ds:datastoreItem xmlns:ds="http://schemas.openxmlformats.org/officeDocument/2006/customXml" ds:itemID="{D49B6795-6BC1-4321-98A6-F0DF99C677E9}">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BE1E225B-12B4-49F5-9453-1130F67063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Instructions</vt:lpstr>
      <vt:lpstr>Certification</vt:lpstr>
      <vt:lpstr>Development Summary</vt:lpstr>
      <vt:lpstr>Building Detail</vt:lpstr>
      <vt:lpstr>Unit Detail</vt:lpstr>
      <vt:lpstr>Unit Summary</vt:lpstr>
      <vt:lpstr>Hidden1</vt:lpstr>
      <vt:lpstr>Credit_Type</vt:lpstr>
      <vt:lpstr>'Building Detail'!Print_Area</vt:lpstr>
      <vt:lpstr>Certification!Print_Area</vt:lpstr>
      <vt:lpstr>'Development Summary'!Print_Area</vt:lpstr>
      <vt:lpstr>'Unit Detail'!Print_Area</vt:lpstr>
      <vt:lpstr>'Unit Summary'!Print_Area</vt:lpstr>
      <vt:lpstr>'Building Detail'!Print_Titles</vt:lpstr>
      <vt:lpstr>'Development Summary'!Print_Titles</vt:lpstr>
      <vt:lpstr>Unit_Designations</vt:lpstr>
      <vt:lpstr>Unit_Type</vt:lpstr>
      <vt:lpstr>X</vt:lpstr>
      <vt:lpstr>Yes_NO</vt:lpstr>
    </vt:vector>
  </TitlesOfParts>
  <Company>Missouri Housing Development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dlawhon</dc:creator>
  <cp:lastModifiedBy>Margaret Murphy</cp:lastModifiedBy>
  <cp:lastPrinted>2018-10-15T20:48:53Z</cp:lastPrinted>
  <dcterms:created xsi:type="dcterms:W3CDTF">2013-11-20T12:38:38Z</dcterms:created>
  <dcterms:modified xsi:type="dcterms:W3CDTF">2022-02-28T19:02:14Z</dcterms:modified>
</cp:coreProperties>
</file>