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TF &amp; CI\ESG\Forms\Forms_2021_Cares\Final Forms\"/>
    </mc:Choice>
  </mc:AlternateContent>
  <workbookProtection workbookAlgorithmName="SHA-512" workbookHashValue="uqo2fHn2xfzlvqnas4NNBniv7anUF8dgK4GljM2AFxt0PVUiTrxd0QbYhXqBgRBh2Gr3cB1OPNKipjT3YCtLIQ==" workbookSaltValue="FBTGDjnz1muMfc3OIUvhwg==" workbookSpinCount="100000" lockStructure="1"/>
  <bookViews>
    <workbookView xWindow="0" yWindow="0" windowWidth="9450" windowHeight="3690" tabRatio="733"/>
  </bookViews>
  <sheets>
    <sheet name="Request Summary" sheetId="12" r:id="rId1"/>
    <sheet name="Administration" sheetId="3" r:id="rId2"/>
    <sheet name="HMIS" sheetId="4" r:id="rId3"/>
    <sheet name="Street Outreach" sheetId="5" r:id="rId4"/>
    <sheet name="Standard Emergency Shelter" sheetId="6" r:id="rId5"/>
    <sheet name="Temporary Emergency Shelter" sheetId="7" r:id="rId6"/>
    <sheet name="Homelessness Prevention" sheetId="8" r:id="rId7"/>
    <sheet name="Rapid Rehousing" sheetId="9" r:id="rId8"/>
    <sheet name="Compliance Review_ADMIN" sheetId="13" state="hidden" r:id="rId9"/>
    <sheet name="Compliance Review_HMIS" sheetId="14" state="hidden" r:id="rId10"/>
    <sheet name="Compliance Review_SO" sheetId="15" state="hidden" r:id="rId11"/>
    <sheet name="Compliance Review_SES" sheetId="16" state="hidden" r:id="rId12"/>
    <sheet name="Compliance Review_TES" sheetId="17" state="hidden" r:id="rId13"/>
    <sheet name="Compliance Review_HP" sheetId="18" state="hidden" r:id="rId14"/>
    <sheet name="Compliance Review_RRH" sheetId="19"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7" l="1"/>
  <c r="B30" i="12" s="1"/>
  <c r="K6" i="7"/>
  <c r="B31" i="12" s="1"/>
  <c r="K4" i="7"/>
  <c r="B29" i="12" s="1"/>
  <c r="E5" i="7"/>
  <c r="B26" i="12" s="1"/>
  <c r="E6" i="7"/>
  <c r="B27" i="12" s="1"/>
  <c r="E7" i="7"/>
  <c r="B28" i="12" s="1"/>
  <c r="P202" i="19" l="1"/>
  <c r="K202" i="19"/>
  <c r="J202" i="19"/>
  <c r="I202" i="19"/>
  <c r="H202" i="19"/>
  <c r="G202" i="19"/>
  <c r="F202" i="19"/>
  <c r="E202" i="19"/>
  <c r="D202" i="19"/>
  <c r="C202" i="19"/>
  <c r="P201" i="19"/>
  <c r="K201" i="19"/>
  <c r="J201" i="19"/>
  <c r="I201" i="19"/>
  <c r="H201" i="19"/>
  <c r="G201" i="19"/>
  <c r="F201" i="19"/>
  <c r="E201" i="19"/>
  <c r="D201" i="19"/>
  <c r="C201" i="19"/>
  <c r="P200" i="19"/>
  <c r="K200" i="19"/>
  <c r="J200" i="19"/>
  <c r="I200" i="19"/>
  <c r="H200" i="19"/>
  <c r="G200" i="19"/>
  <c r="F200" i="19"/>
  <c r="E200" i="19"/>
  <c r="D200" i="19"/>
  <c r="C200" i="19"/>
  <c r="P199" i="19"/>
  <c r="K199" i="19"/>
  <c r="J199" i="19"/>
  <c r="I199" i="19"/>
  <c r="H199" i="19"/>
  <c r="G199" i="19"/>
  <c r="F199" i="19"/>
  <c r="E199" i="19"/>
  <c r="D199" i="19"/>
  <c r="C199" i="19"/>
  <c r="P198" i="19"/>
  <c r="K198" i="19"/>
  <c r="J198" i="19"/>
  <c r="I198" i="19"/>
  <c r="H198" i="19"/>
  <c r="G198" i="19"/>
  <c r="F198" i="19"/>
  <c r="E198" i="19"/>
  <c r="D198" i="19"/>
  <c r="C198" i="19"/>
  <c r="P197" i="19"/>
  <c r="K197" i="19"/>
  <c r="J197" i="19"/>
  <c r="I197" i="19"/>
  <c r="H197" i="19"/>
  <c r="G197" i="19"/>
  <c r="F197" i="19"/>
  <c r="E197" i="19"/>
  <c r="D197" i="19"/>
  <c r="C197" i="19"/>
  <c r="P196" i="19"/>
  <c r="K196" i="19"/>
  <c r="J196" i="19"/>
  <c r="I196" i="19"/>
  <c r="H196" i="19"/>
  <c r="G196" i="19"/>
  <c r="F196" i="19"/>
  <c r="E196" i="19"/>
  <c r="D196" i="19"/>
  <c r="C196" i="19"/>
  <c r="P195" i="19"/>
  <c r="K195" i="19"/>
  <c r="J195" i="19"/>
  <c r="I195" i="19"/>
  <c r="H195" i="19"/>
  <c r="G195" i="19"/>
  <c r="F195" i="19"/>
  <c r="E195" i="19"/>
  <c r="D195" i="19"/>
  <c r="C195" i="19"/>
  <c r="P194" i="19"/>
  <c r="K194" i="19"/>
  <c r="J194" i="19"/>
  <c r="I194" i="19"/>
  <c r="H194" i="19"/>
  <c r="G194" i="19"/>
  <c r="F194" i="19"/>
  <c r="E194" i="19"/>
  <c r="D194" i="19"/>
  <c r="C194" i="19"/>
  <c r="P193" i="19"/>
  <c r="K193" i="19"/>
  <c r="J193" i="19"/>
  <c r="I193" i="19"/>
  <c r="H193" i="19"/>
  <c r="G193" i="19"/>
  <c r="F193" i="19"/>
  <c r="E193" i="19"/>
  <c r="D193" i="19"/>
  <c r="C193" i="19"/>
  <c r="P192" i="19"/>
  <c r="K192" i="19"/>
  <c r="J192" i="19"/>
  <c r="I192" i="19"/>
  <c r="H192" i="19"/>
  <c r="G192" i="19"/>
  <c r="F192" i="19"/>
  <c r="E192" i="19"/>
  <c r="D192" i="19"/>
  <c r="C192" i="19"/>
  <c r="P191" i="19"/>
  <c r="K191" i="19"/>
  <c r="J191" i="19"/>
  <c r="I191" i="19"/>
  <c r="H191" i="19"/>
  <c r="G191" i="19"/>
  <c r="F191" i="19"/>
  <c r="E191" i="19"/>
  <c r="D191" i="19"/>
  <c r="C191" i="19"/>
  <c r="P190" i="19"/>
  <c r="K190" i="19"/>
  <c r="J190" i="19"/>
  <c r="I190" i="19"/>
  <c r="H190" i="19"/>
  <c r="G190" i="19"/>
  <c r="F190" i="19"/>
  <c r="E190" i="19"/>
  <c r="D190" i="19"/>
  <c r="C190" i="19"/>
  <c r="P189" i="19"/>
  <c r="K189" i="19"/>
  <c r="J189" i="19"/>
  <c r="I189" i="19"/>
  <c r="H189" i="19"/>
  <c r="G189" i="19"/>
  <c r="F189" i="19"/>
  <c r="E189" i="19"/>
  <c r="D189" i="19"/>
  <c r="C189" i="19"/>
  <c r="P188" i="19"/>
  <c r="K188" i="19"/>
  <c r="J188" i="19"/>
  <c r="I188" i="19"/>
  <c r="H188" i="19"/>
  <c r="G188" i="19"/>
  <c r="F188" i="19"/>
  <c r="E188" i="19"/>
  <c r="D188" i="19"/>
  <c r="C188" i="19"/>
  <c r="P187" i="19"/>
  <c r="K187" i="19"/>
  <c r="J187" i="19"/>
  <c r="I187" i="19"/>
  <c r="H187" i="19"/>
  <c r="G187" i="19"/>
  <c r="F187" i="19"/>
  <c r="E187" i="19"/>
  <c r="D187" i="19"/>
  <c r="C187" i="19"/>
  <c r="P186" i="19"/>
  <c r="K186" i="19"/>
  <c r="J186" i="19"/>
  <c r="I186" i="19"/>
  <c r="H186" i="19"/>
  <c r="G186" i="19"/>
  <c r="F186" i="19"/>
  <c r="E186" i="19"/>
  <c r="D186" i="19"/>
  <c r="C186" i="19"/>
  <c r="P185" i="19"/>
  <c r="K185" i="19"/>
  <c r="J185" i="19"/>
  <c r="I185" i="19"/>
  <c r="H185" i="19"/>
  <c r="G185" i="19"/>
  <c r="F185" i="19"/>
  <c r="E185" i="19"/>
  <c r="D185" i="19"/>
  <c r="C185" i="19"/>
  <c r="P184" i="19"/>
  <c r="K184" i="19"/>
  <c r="J184" i="19"/>
  <c r="I184" i="19"/>
  <c r="H184" i="19"/>
  <c r="G184" i="19"/>
  <c r="F184" i="19"/>
  <c r="E184" i="19"/>
  <c r="D184" i="19"/>
  <c r="C184" i="19"/>
  <c r="P183" i="19"/>
  <c r="K183" i="19"/>
  <c r="J183" i="19"/>
  <c r="I183" i="19"/>
  <c r="H183" i="19"/>
  <c r="G183" i="19"/>
  <c r="F183" i="19"/>
  <c r="E183" i="19"/>
  <c r="D183" i="19"/>
  <c r="C183" i="19"/>
  <c r="P182" i="19"/>
  <c r="K182" i="19"/>
  <c r="J182" i="19"/>
  <c r="I182" i="19"/>
  <c r="H182" i="19"/>
  <c r="G182" i="19"/>
  <c r="F182" i="19"/>
  <c r="E182" i="19"/>
  <c r="D182" i="19"/>
  <c r="C182" i="19"/>
  <c r="P181" i="19"/>
  <c r="K181" i="19"/>
  <c r="J181" i="19"/>
  <c r="I181" i="19"/>
  <c r="H181" i="19"/>
  <c r="G181" i="19"/>
  <c r="F181" i="19"/>
  <c r="E181" i="19"/>
  <c r="D181" i="19"/>
  <c r="C181" i="19"/>
  <c r="P180" i="19"/>
  <c r="K180" i="19"/>
  <c r="J180" i="19"/>
  <c r="I180" i="19"/>
  <c r="H180" i="19"/>
  <c r="G180" i="19"/>
  <c r="F180" i="19"/>
  <c r="E180" i="19"/>
  <c r="D180" i="19"/>
  <c r="C180" i="19"/>
  <c r="P179" i="19"/>
  <c r="K179" i="19"/>
  <c r="J179" i="19"/>
  <c r="I179" i="19"/>
  <c r="H179" i="19"/>
  <c r="G179" i="19"/>
  <c r="F179" i="19"/>
  <c r="E179" i="19"/>
  <c r="D179" i="19"/>
  <c r="C179" i="19"/>
  <c r="P178" i="19"/>
  <c r="K178" i="19"/>
  <c r="J178" i="19"/>
  <c r="I178" i="19"/>
  <c r="H178" i="19"/>
  <c r="G178" i="19"/>
  <c r="F178" i="19"/>
  <c r="E178" i="19"/>
  <c r="D178" i="19"/>
  <c r="C178" i="19"/>
  <c r="P177" i="19"/>
  <c r="K177" i="19"/>
  <c r="J177" i="19"/>
  <c r="I177" i="19"/>
  <c r="H177" i="19"/>
  <c r="G177" i="19"/>
  <c r="F177" i="19"/>
  <c r="E177" i="19"/>
  <c r="D177" i="19"/>
  <c r="C177" i="19"/>
  <c r="P176" i="19"/>
  <c r="K176" i="19"/>
  <c r="J176" i="19"/>
  <c r="I176" i="19"/>
  <c r="H176" i="19"/>
  <c r="G176" i="19"/>
  <c r="F176" i="19"/>
  <c r="E176" i="19"/>
  <c r="D176" i="19"/>
  <c r="C176" i="19"/>
  <c r="P175" i="19"/>
  <c r="K175" i="19"/>
  <c r="J175" i="19"/>
  <c r="I175" i="19"/>
  <c r="H175" i="19"/>
  <c r="G175" i="19"/>
  <c r="F175" i="19"/>
  <c r="E175" i="19"/>
  <c r="D175" i="19"/>
  <c r="C175" i="19"/>
  <c r="P174" i="19"/>
  <c r="K174" i="19"/>
  <c r="J174" i="19"/>
  <c r="I174" i="19"/>
  <c r="H174" i="19"/>
  <c r="G174" i="19"/>
  <c r="F174" i="19"/>
  <c r="E174" i="19"/>
  <c r="D174" i="19"/>
  <c r="C174" i="19"/>
  <c r="P173" i="19"/>
  <c r="K173" i="19"/>
  <c r="J173" i="19"/>
  <c r="I173" i="19"/>
  <c r="H173" i="19"/>
  <c r="G173" i="19"/>
  <c r="F173" i="19"/>
  <c r="E173" i="19"/>
  <c r="D173" i="19"/>
  <c r="C173" i="19"/>
  <c r="P172" i="19"/>
  <c r="K172" i="19"/>
  <c r="J172" i="19"/>
  <c r="I172" i="19"/>
  <c r="H172" i="19"/>
  <c r="G172" i="19"/>
  <c r="F172" i="19"/>
  <c r="E172" i="19"/>
  <c r="D172" i="19"/>
  <c r="C172" i="19"/>
  <c r="P171" i="19"/>
  <c r="K171" i="19"/>
  <c r="J171" i="19"/>
  <c r="I171" i="19"/>
  <c r="H171" i="19"/>
  <c r="G171" i="19"/>
  <c r="F171" i="19"/>
  <c r="E171" i="19"/>
  <c r="D171" i="19"/>
  <c r="C171" i="19"/>
  <c r="P170" i="19"/>
  <c r="K170" i="19"/>
  <c r="J170" i="19"/>
  <c r="I170" i="19"/>
  <c r="H170" i="19"/>
  <c r="G170" i="19"/>
  <c r="F170" i="19"/>
  <c r="E170" i="19"/>
  <c r="D170" i="19"/>
  <c r="C170" i="19"/>
  <c r="P169" i="19"/>
  <c r="K169" i="19"/>
  <c r="J169" i="19"/>
  <c r="I169" i="19"/>
  <c r="H169" i="19"/>
  <c r="G169" i="19"/>
  <c r="F169" i="19"/>
  <c r="E169" i="19"/>
  <c r="D169" i="19"/>
  <c r="C169" i="19"/>
  <c r="P168" i="19"/>
  <c r="K168" i="19"/>
  <c r="J168" i="19"/>
  <c r="I168" i="19"/>
  <c r="H168" i="19"/>
  <c r="G168" i="19"/>
  <c r="F168" i="19"/>
  <c r="E168" i="19"/>
  <c r="D168" i="19"/>
  <c r="C168" i="19"/>
  <c r="P167" i="19"/>
  <c r="K167" i="19"/>
  <c r="J167" i="19"/>
  <c r="I167" i="19"/>
  <c r="H167" i="19"/>
  <c r="G167" i="19"/>
  <c r="F167" i="19"/>
  <c r="E167" i="19"/>
  <c r="D167" i="19"/>
  <c r="C167" i="19"/>
  <c r="P166" i="19"/>
  <c r="K166" i="19"/>
  <c r="J166" i="19"/>
  <c r="I166" i="19"/>
  <c r="H166" i="19"/>
  <c r="G166" i="19"/>
  <c r="F166" i="19"/>
  <c r="E166" i="19"/>
  <c r="D166" i="19"/>
  <c r="C166" i="19"/>
  <c r="P165" i="19"/>
  <c r="K165" i="19"/>
  <c r="J165" i="19"/>
  <c r="I165" i="19"/>
  <c r="H165" i="19"/>
  <c r="G165" i="19"/>
  <c r="F165" i="19"/>
  <c r="E165" i="19"/>
  <c r="D165" i="19"/>
  <c r="C165" i="19"/>
  <c r="P164" i="19"/>
  <c r="K164" i="19"/>
  <c r="J164" i="19"/>
  <c r="I164" i="19"/>
  <c r="H164" i="19"/>
  <c r="G164" i="19"/>
  <c r="F164" i="19"/>
  <c r="E164" i="19"/>
  <c r="D164" i="19"/>
  <c r="C164" i="19"/>
  <c r="P163" i="19"/>
  <c r="K163" i="19"/>
  <c r="J163" i="19"/>
  <c r="I163" i="19"/>
  <c r="H163" i="19"/>
  <c r="G163" i="19"/>
  <c r="F163" i="19"/>
  <c r="E163" i="19"/>
  <c r="D163" i="19"/>
  <c r="C163" i="19"/>
  <c r="P162" i="19"/>
  <c r="K162" i="19"/>
  <c r="J162" i="19"/>
  <c r="I162" i="19"/>
  <c r="H162" i="19"/>
  <c r="G162" i="19"/>
  <c r="F162" i="19"/>
  <c r="E162" i="19"/>
  <c r="D162" i="19"/>
  <c r="C162" i="19"/>
  <c r="P161" i="19"/>
  <c r="K161" i="19"/>
  <c r="J161" i="19"/>
  <c r="I161" i="19"/>
  <c r="H161" i="19"/>
  <c r="G161" i="19"/>
  <c r="F161" i="19"/>
  <c r="E161" i="19"/>
  <c r="D161" i="19"/>
  <c r="C161" i="19"/>
  <c r="P160" i="19"/>
  <c r="K160" i="19"/>
  <c r="J160" i="19"/>
  <c r="I160" i="19"/>
  <c r="H160" i="19"/>
  <c r="G160" i="19"/>
  <c r="F160" i="19"/>
  <c r="E160" i="19"/>
  <c r="D160" i="19"/>
  <c r="C160" i="19"/>
  <c r="P159" i="19"/>
  <c r="K159" i="19"/>
  <c r="J159" i="19"/>
  <c r="I159" i="19"/>
  <c r="H159" i="19"/>
  <c r="G159" i="19"/>
  <c r="F159" i="19"/>
  <c r="E159" i="19"/>
  <c r="D159" i="19"/>
  <c r="C159" i="19"/>
  <c r="P158" i="19"/>
  <c r="K158" i="19"/>
  <c r="J158" i="19"/>
  <c r="I158" i="19"/>
  <c r="H158" i="19"/>
  <c r="G158" i="19"/>
  <c r="F158" i="19"/>
  <c r="E158" i="19"/>
  <c r="D158" i="19"/>
  <c r="C158" i="19"/>
  <c r="P157" i="19"/>
  <c r="K157" i="19"/>
  <c r="J157" i="19"/>
  <c r="I157" i="19"/>
  <c r="H157" i="19"/>
  <c r="G157" i="19"/>
  <c r="F157" i="19"/>
  <c r="E157" i="19"/>
  <c r="D157" i="19"/>
  <c r="C157" i="19"/>
  <c r="P156" i="19"/>
  <c r="K156" i="19"/>
  <c r="J156" i="19"/>
  <c r="I156" i="19"/>
  <c r="H156" i="19"/>
  <c r="G156" i="19"/>
  <c r="F156" i="19"/>
  <c r="E156" i="19"/>
  <c r="D156" i="19"/>
  <c r="C156" i="19"/>
  <c r="P155" i="19"/>
  <c r="K155" i="19"/>
  <c r="J155" i="19"/>
  <c r="I155" i="19"/>
  <c r="H155" i="19"/>
  <c r="G155" i="19"/>
  <c r="F155" i="19"/>
  <c r="E155" i="19"/>
  <c r="D155" i="19"/>
  <c r="C155" i="19"/>
  <c r="P154" i="19"/>
  <c r="K154" i="19"/>
  <c r="J154" i="19"/>
  <c r="I154" i="19"/>
  <c r="H154" i="19"/>
  <c r="G154" i="19"/>
  <c r="F154" i="19"/>
  <c r="E154" i="19"/>
  <c r="D154" i="19"/>
  <c r="C154" i="19"/>
  <c r="P153" i="19"/>
  <c r="K153" i="19"/>
  <c r="J153" i="19"/>
  <c r="I153" i="19"/>
  <c r="H153" i="19"/>
  <c r="G153" i="19"/>
  <c r="F153" i="19"/>
  <c r="E153" i="19"/>
  <c r="D153" i="19"/>
  <c r="C153" i="19"/>
  <c r="P152" i="19"/>
  <c r="K152" i="19"/>
  <c r="J152" i="19"/>
  <c r="I152" i="19"/>
  <c r="H152" i="19"/>
  <c r="G152" i="19"/>
  <c r="F152" i="19"/>
  <c r="E152" i="19"/>
  <c r="D152" i="19"/>
  <c r="C152" i="19"/>
  <c r="P151" i="19"/>
  <c r="K151" i="19"/>
  <c r="J151" i="19"/>
  <c r="I151" i="19"/>
  <c r="H151" i="19"/>
  <c r="G151" i="19"/>
  <c r="F151" i="19"/>
  <c r="E151" i="19"/>
  <c r="D151" i="19"/>
  <c r="C151" i="19"/>
  <c r="P150" i="19"/>
  <c r="K150" i="19"/>
  <c r="J150" i="19"/>
  <c r="I150" i="19"/>
  <c r="H150" i="19"/>
  <c r="G150" i="19"/>
  <c r="F150" i="19"/>
  <c r="E150" i="19"/>
  <c r="D150" i="19"/>
  <c r="C150" i="19"/>
  <c r="P149" i="19"/>
  <c r="K149" i="19"/>
  <c r="J149" i="19"/>
  <c r="I149" i="19"/>
  <c r="H149" i="19"/>
  <c r="G149" i="19"/>
  <c r="F149" i="19"/>
  <c r="E149" i="19"/>
  <c r="D149" i="19"/>
  <c r="C149" i="19"/>
  <c r="P148" i="19"/>
  <c r="K148" i="19"/>
  <c r="J148" i="19"/>
  <c r="I148" i="19"/>
  <c r="H148" i="19"/>
  <c r="G148" i="19"/>
  <c r="F148" i="19"/>
  <c r="E148" i="19"/>
  <c r="D148" i="19"/>
  <c r="C148" i="19"/>
  <c r="P147" i="19"/>
  <c r="K147" i="19"/>
  <c r="J147" i="19"/>
  <c r="I147" i="19"/>
  <c r="H147" i="19"/>
  <c r="G147" i="19"/>
  <c r="F147" i="19"/>
  <c r="E147" i="19"/>
  <c r="D147" i="19"/>
  <c r="C147" i="19"/>
  <c r="P146" i="19"/>
  <c r="K146" i="19"/>
  <c r="J146" i="19"/>
  <c r="I146" i="19"/>
  <c r="H146" i="19"/>
  <c r="G146" i="19"/>
  <c r="F146" i="19"/>
  <c r="E146" i="19"/>
  <c r="D146" i="19"/>
  <c r="C146" i="19"/>
  <c r="P145" i="19"/>
  <c r="K145" i="19"/>
  <c r="J145" i="19"/>
  <c r="I145" i="19"/>
  <c r="H145" i="19"/>
  <c r="G145" i="19"/>
  <c r="F145" i="19"/>
  <c r="E145" i="19"/>
  <c r="D145" i="19"/>
  <c r="C145" i="19"/>
  <c r="P144" i="19"/>
  <c r="K144" i="19"/>
  <c r="J144" i="19"/>
  <c r="I144" i="19"/>
  <c r="H144" i="19"/>
  <c r="G144" i="19"/>
  <c r="F144" i="19"/>
  <c r="E144" i="19"/>
  <c r="D144" i="19"/>
  <c r="C144" i="19"/>
  <c r="P143" i="19"/>
  <c r="K143" i="19"/>
  <c r="J143" i="19"/>
  <c r="I143" i="19"/>
  <c r="H143" i="19"/>
  <c r="G143" i="19"/>
  <c r="F143" i="19"/>
  <c r="E143" i="19"/>
  <c r="D143" i="19"/>
  <c r="C143" i="19"/>
  <c r="P142" i="19"/>
  <c r="K142" i="19"/>
  <c r="J142" i="19"/>
  <c r="I142" i="19"/>
  <c r="H142" i="19"/>
  <c r="G142" i="19"/>
  <c r="F142" i="19"/>
  <c r="E142" i="19"/>
  <c r="D142" i="19"/>
  <c r="C142" i="19"/>
  <c r="P141" i="19"/>
  <c r="K141" i="19"/>
  <c r="J141" i="19"/>
  <c r="I141" i="19"/>
  <c r="H141" i="19"/>
  <c r="G141" i="19"/>
  <c r="F141" i="19"/>
  <c r="E141" i="19"/>
  <c r="D141" i="19"/>
  <c r="C141" i="19"/>
  <c r="P140" i="19"/>
  <c r="K140" i="19"/>
  <c r="J140" i="19"/>
  <c r="I140" i="19"/>
  <c r="H140" i="19"/>
  <c r="G140" i="19"/>
  <c r="F140" i="19"/>
  <c r="E140" i="19"/>
  <c r="D140" i="19"/>
  <c r="C140" i="19"/>
  <c r="P139" i="19"/>
  <c r="K139" i="19"/>
  <c r="J139" i="19"/>
  <c r="I139" i="19"/>
  <c r="H139" i="19"/>
  <c r="G139" i="19"/>
  <c r="F139" i="19"/>
  <c r="E139" i="19"/>
  <c r="D139" i="19"/>
  <c r="C139" i="19"/>
  <c r="P138" i="19"/>
  <c r="K138" i="19"/>
  <c r="J138" i="19"/>
  <c r="I138" i="19"/>
  <c r="H138" i="19"/>
  <c r="G138" i="19"/>
  <c r="F138" i="19"/>
  <c r="E138" i="19"/>
  <c r="D138" i="19"/>
  <c r="C138" i="19"/>
  <c r="P137" i="19"/>
  <c r="K137" i="19"/>
  <c r="J137" i="19"/>
  <c r="I137" i="19"/>
  <c r="H137" i="19"/>
  <c r="G137" i="19"/>
  <c r="F137" i="19"/>
  <c r="E137" i="19"/>
  <c r="D137" i="19"/>
  <c r="C137" i="19"/>
  <c r="P136" i="19"/>
  <c r="K136" i="19"/>
  <c r="J136" i="19"/>
  <c r="I136" i="19"/>
  <c r="H136" i="19"/>
  <c r="G136" i="19"/>
  <c r="F136" i="19"/>
  <c r="E136" i="19"/>
  <c r="D136" i="19"/>
  <c r="C136" i="19"/>
  <c r="P135" i="19"/>
  <c r="K135" i="19"/>
  <c r="J135" i="19"/>
  <c r="I135" i="19"/>
  <c r="H135" i="19"/>
  <c r="G135" i="19"/>
  <c r="F135" i="19"/>
  <c r="E135" i="19"/>
  <c r="D135" i="19"/>
  <c r="C135" i="19"/>
  <c r="P134" i="19"/>
  <c r="K134" i="19"/>
  <c r="J134" i="19"/>
  <c r="I134" i="19"/>
  <c r="H134" i="19"/>
  <c r="G134" i="19"/>
  <c r="F134" i="19"/>
  <c r="E134" i="19"/>
  <c r="D134" i="19"/>
  <c r="C134" i="19"/>
  <c r="P133" i="19"/>
  <c r="K133" i="19"/>
  <c r="J133" i="19"/>
  <c r="I133" i="19"/>
  <c r="H133" i="19"/>
  <c r="G133" i="19"/>
  <c r="F133" i="19"/>
  <c r="E133" i="19"/>
  <c r="D133" i="19"/>
  <c r="C133" i="19"/>
  <c r="P132" i="19"/>
  <c r="K132" i="19"/>
  <c r="J132" i="19"/>
  <c r="I132" i="19"/>
  <c r="H132" i="19"/>
  <c r="G132" i="19"/>
  <c r="F132" i="19"/>
  <c r="E132" i="19"/>
  <c r="D132" i="19"/>
  <c r="C132" i="19"/>
  <c r="P131" i="19"/>
  <c r="K131" i="19"/>
  <c r="J131" i="19"/>
  <c r="I131" i="19"/>
  <c r="H131" i="19"/>
  <c r="G131" i="19"/>
  <c r="F131" i="19"/>
  <c r="E131" i="19"/>
  <c r="D131" i="19"/>
  <c r="C131" i="19"/>
  <c r="P130" i="19"/>
  <c r="K130" i="19"/>
  <c r="J130" i="19"/>
  <c r="I130" i="19"/>
  <c r="H130" i="19"/>
  <c r="G130" i="19"/>
  <c r="F130" i="19"/>
  <c r="E130" i="19"/>
  <c r="D130" i="19"/>
  <c r="C130" i="19"/>
  <c r="P129" i="19"/>
  <c r="K129" i="19"/>
  <c r="J129" i="19"/>
  <c r="I129" i="19"/>
  <c r="H129" i="19"/>
  <c r="G129" i="19"/>
  <c r="F129" i="19"/>
  <c r="E129" i="19"/>
  <c r="D129" i="19"/>
  <c r="C129" i="19"/>
  <c r="P128" i="19"/>
  <c r="K128" i="19"/>
  <c r="J128" i="19"/>
  <c r="I128" i="19"/>
  <c r="H128" i="19"/>
  <c r="G128" i="19"/>
  <c r="F128" i="19"/>
  <c r="E128" i="19"/>
  <c r="D128" i="19"/>
  <c r="C128" i="19"/>
  <c r="P127" i="19"/>
  <c r="K127" i="19"/>
  <c r="J127" i="19"/>
  <c r="I127" i="19"/>
  <c r="H127" i="19"/>
  <c r="G127" i="19"/>
  <c r="F127" i="19"/>
  <c r="E127" i="19"/>
  <c r="D127" i="19"/>
  <c r="C127" i="19"/>
  <c r="P126" i="19"/>
  <c r="K126" i="19"/>
  <c r="J126" i="19"/>
  <c r="I126" i="19"/>
  <c r="H126" i="19"/>
  <c r="G126" i="19"/>
  <c r="F126" i="19"/>
  <c r="E126" i="19"/>
  <c r="D126" i="19"/>
  <c r="C126" i="19"/>
  <c r="P125" i="19"/>
  <c r="K125" i="19"/>
  <c r="J125" i="19"/>
  <c r="I125" i="19"/>
  <c r="H125" i="19"/>
  <c r="G125" i="19"/>
  <c r="F125" i="19"/>
  <c r="E125" i="19"/>
  <c r="D125" i="19"/>
  <c r="C125" i="19"/>
  <c r="P124" i="19"/>
  <c r="K124" i="19"/>
  <c r="J124" i="19"/>
  <c r="I124" i="19"/>
  <c r="H124" i="19"/>
  <c r="G124" i="19"/>
  <c r="F124" i="19"/>
  <c r="E124" i="19"/>
  <c r="D124" i="19"/>
  <c r="C124" i="19"/>
  <c r="P123" i="19"/>
  <c r="K123" i="19"/>
  <c r="J123" i="19"/>
  <c r="I123" i="19"/>
  <c r="H123" i="19"/>
  <c r="G123" i="19"/>
  <c r="F123" i="19"/>
  <c r="E123" i="19"/>
  <c r="D123" i="19"/>
  <c r="C123" i="19"/>
  <c r="P122" i="19"/>
  <c r="K122" i="19"/>
  <c r="J122" i="19"/>
  <c r="I122" i="19"/>
  <c r="H122" i="19"/>
  <c r="G122" i="19"/>
  <c r="F122" i="19"/>
  <c r="E122" i="19"/>
  <c r="D122" i="19"/>
  <c r="C122" i="19"/>
  <c r="P121" i="19"/>
  <c r="K121" i="19"/>
  <c r="J121" i="19"/>
  <c r="I121" i="19"/>
  <c r="H121" i="19"/>
  <c r="G121" i="19"/>
  <c r="F121" i="19"/>
  <c r="E121" i="19"/>
  <c r="D121" i="19"/>
  <c r="C121" i="19"/>
  <c r="P120" i="19"/>
  <c r="K120" i="19"/>
  <c r="J120" i="19"/>
  <c r="I120" i="19"/>
  <c r="H120" i="19"/>
  <c r="G120" i="19"/>
  <c r="F120" i="19"/>
  <c r="E120" i="19"/>
  <c r="D120" i="19"/>
  <c r="C120" i="19"/>
  <c r="P119" i="19"/>
  <c r="K119" i="19"/>
  <c r="J119" i="19"/>
  <c r="I119" i="19"/>
  <c r="H119" i="19"/>
  <c r="G119" i="19"/>
  <c r="F119" i="19"/>
  <c r="E119" i="19"/>
  <c r="D119" i="19"/>
  <c r="C119" i="19"/>
  <c r="P118" i="19"/>
  <c r="K118" i="19"/>
  <c r="J118" i="19"/>
  <c r="I118" i="19"/>
  <c r="H118" i="19"/>
  <c r="G118" i="19"/>
  <c r="F118" i="19"/>
  <c r="E118" i="19"/>
  <c r="D118" i="19"/>
  <c r="C118" i="19"/>
  <c r="P117" i="19"/>
  <c r="K117" i="19"/>
  <c r="J117" i="19"/>
  <c r="I117" i="19"/>
  <c r="H117" i="19"/>
  <c r="G117" i="19"/>
  <c r="F117" i="19"/>
  <c r="E117" i="19"/>
  <c r="D117" i="19"/>
  <c r="C117" i="19"/>
  <c r="P116" i="19"/>
  <c r="K116" i="19"/>
  <c r="J116" i="19"/>
  <c r="I116" i="19"/>
  <c r="H116" i="19"/>
  <c r="G116" i="19"/>
  <c r="F116" i="19"/>
  <c r="E116" i="19"/>
  <c r="D116" i="19"/>
  <c r="C116" i="19"/>
  <c r="P115" i="19"/>
  <c r="K115" i="19"/>
  <c r="J115" i="19"/>
  <c r="I115" i="19"/>
  <c r="H115" i="19"/>
  <c r="G115" i="19"/>
  <c r="F115" i="19"/>
  <c r="E115" i="19"/>
  <c r="D115" i="19"/>
  <c r="C115" i="19"/>
  <c r="P114" i="19"/>
  <c r="K114" i="19"/>
  <c r="J114" i="19"/>
  <c r="I114" i="19"/>
  <c r="H114" i="19"/>
  <c r="G114" i="19"/>
  <c r="F114" i="19"/>
  <c r="E114" i="19"/>
  <c r="D114" i="19"/>
  <c r="C114" i="19"/>
  <c r="P113" i="19"/>
  <c r="K113" i="19"/>
  <c r="J113" i="19"/>
  <c r="I113" i="19"/>
  <c r="H113" i="19"/>
  <c r="G113" i="19"/>
  <c r="F113" i="19"/>
  <c r="E113" i="19"/>
  <c r="D113" i="19"/>
  <c r="C113" i="19"/>
  <c r="P112" i="19"/>
  <c r="K112" i="19"/>
  <c r="J112" i="19"/>
  <c r="I112" i="19"/>
  <c r="H112" i="19"/>
  <c r="G112" i="19"/>
  <c r="F112" i="19"/>
  <c r="E112" i="19"/>
  <c r="D112" i="19"/>
  <c r="C112" i="19"/>
  <c r="P111" i="19"/>
  <c r="K111" i="19"/>
  <c r="J111" i="19"/>
  <c r="I111" i="19"/>
  <c r="H111" i="19"/>
  <c r="G111" i="19"/>
  <c r="F111" i="19"/>
  <c r="E111" i="19"/>
  <c r="D111" i="19"/>
  <c r="C111" i="19"/>
  <c r="P110" i="19"/>
  <c r="K110" i="19"/>
  <c r="J110" i="19"/>
  <c r="I110" i="19"/>
  <c r="H110" i="19"/>
  <c r="G110" i="19"/>
  <c r="F110" i="19"/>
  <c r="E110" i="19"/>
  <c r="D110" i="19"/>
  <c r="C110" i="19"/>
  <c r="P109" i="19"/>
  <c r="K109" i="19"/>
  <c r="J109" i="19"/>
  <c r="I109" i="19"/>
  <c r="H109" i="19"/>
  <c r="G109" i="19"/>
  <c r="F109" i="19"/>
  <c r="E109" i="19"/>
  <c r="D109" i="19"/>
  <c r="C109" i="19"/>
  <c r="P108" i="19"/>
  <c r="K108" i="19"/>
  <c r="J108" i="19"/>
  <c r="I108" i="19"/>
  <c r="H108" i="19"/>
  <c r="G108" i="19"/>
  <c r="F108" i="19"/>
  <c r="E108" i="19"/>
  <c r="D108" i="19"/>
  <c r="C108" i="19"/>
  <c r="P107" i="19"/>
  <c r="K107" i="19"/>
  <c r="J107" i="19"/>
  <c r="I107" i="19"/>
  <c r="H107" i="19"/>
  <c r="G107" i="19"/>
  <c r="F107" i="19"/>
  <c r="E107" i="19"/>
  <c r="D107" i="19"/>
  <c r="C107" i="19"/>
  <c r="P106" i="19"/>
  <c r="K106" i="19"/>
  <c r="J106" i="19"/>
  <c r="I106" i="19"/>
  <c r="H106" i="19"/>
  <c r="G106" i="19"/>
  <c r="F106" i="19"/>
  <c r="E106" i="19"/>
  <c r="D106" i="19"/>
  <c r="C106" i="19"/>
  <c r="P105" i="19"/>
  <c r="K105" i="19"/>
  <c r="J105" i="19"/>
  <c r="I105" i="19"/>
  <c r="H105" i="19"/>
  <c r="G105" i="19"/>
  <c r="F105" i="19"/>
  <c r="E105" i="19"/>
  <c r="D105" i="19"/>
  <c r="C105" i="19"/>
  <c r="P104" i="19"/>
  <c r="K104" i="19"/>
  <c r="J104" i="19"/>
  <c r="I104" i="19"/>
  <c r="H104" i="19"/>
  <c r="G104" i="19"/>
  <c r="F104" i="19"/>
  <c r="E104" i="19"/>
  <c r="D104" i="19"/>
  <c r="C104" i="19"/>
  <c r="P103" i="19"/>
  <c r="K103" i="19"/>
  <c r="J103" i="19"/>
  <c r="I103" i="19"/>
  <c r="H103" i="19"/>
  <c r="G103" i="19"/>
  <c r="F103" i="19"/>
  <c r="E103" i="19"/>
  <c r="D103" i="19"/>
  <c r="C103" i="19"/>
  <c r="P102" i="19"/>
  <c r="K102" i="19"/>
  <c r="J102" i="19"/>
  <c r="I102" i="19"/>
  <c r="H102" i="19"/>
  <c r="G102" i="19"/>
  <c r="F102" i="19"/>
  <c r="E102" i="19"/>
  <c r="D102" i="19"/>
  <c r="C102" i="19"/>
  <c r="P101" i="19"/>
  <c r="K101" i="19"/>
  <c r="J101" i="19"/>
  <c r="I101" i="19"/>
  <c r="H101" i="19"/>
  <c r="G101" i="19"/>
  <c r="F101" i="19"/>
  <c r="E101" i="19"/>
  <c r="D101" i="19"/>
  <c r="C101" i="19"/>
  <c r="P100" i="19"/>
  <c r="K100" i="19"/>
  <c r="J100" i="19"/>
  <c r="I100" i="19"/>
  <c r="H100" i="19"/>
  <c r="G100" i="19"/>
  <c r="F100" i="19"/>
  <c r="E100" i="19"/>
  <c r="D100" i="19"/>
  <c r="C100" i="19"/>
  <c r="P99" i="19"/>
  <c r="K99" i="19"/>
  <c r="J99" i="19"/>
  <c r="I99" i="19"/>
  <c r="H99" i="19"/>
  <c r="G99" i="19"/>
  <c r="F99" i="19"/>
  <c r="E99" i="19"/>
  <c r="D99" i="19"/>
  <c r="C99" i="19"/>
  <c r="P98" i="19"/>
  <c r="K98" i="19"/>
  <c r="J98" i="19"/>
  <c r="I98" i="19"/>
  <c r="H98" i="19"/>
  <c r="G98" i="19"/>
  <c r="F98" i="19"/>
  <c r="E98" i="19"/>
  <c r="D98" i="19"/>
  <c r="C98" i="19"/>
  <c r="P97" i="19"/>
  <c r="K97" i="19"/>
  <c r="J97" i="19"/>
  <c r="I97" i="19"/>
  <c r="H97" i="19"/>
  <c r="G97" i="19"/>
  <c r="F97" i="19"/>
  <c r="E97" i="19"/>
  <c r="D97" i="19"/>
  <c r="C97" i="19"/>
  <c r="P96" i="19"/>
  <c r="K96" i="19"/>
  <c r="J96" i="19"/>
  <c r="I96" i="19"/>
  <c r="H96" i="19"/>
  <c r="G96" i="19"/>
  <c r="F96" i="19"/>
  <c r="E96" i="19"/>
  <c r="D96" i="19"/>
  <c r="C96" i="19"/>
  <c r="P95" i="19"/>
  <c r="K95" i="19"/>
  <c r="J95" i="19"/>
  <c r="I95" i="19"/>
  <c r="H95" i="19"/>
  <c r="G95" i="19"/>
  <c r="F95" i="19"/>
  <c r="E95" i="19"/>
  <c r="D95" i="19"/>
  <c r="C95" i="19"/>
  <c r="P94" i="19"/>
  <c r="K94" i="19"/>
  <c r="J94" i="19"/>
  <c r="I94" i="19"/>
  <c r="H94" i="19"/>
  <c r="G94" i="19"/>
  <c r="F94" i="19"/>
  <c r="E94" i="19"/>
  <c r="D94" i="19"/>
  <c r="C94" i="19"/>
  <c r="P93" i="19"/>
  <c r="K93" i="19"/>
  <c r="J93" i="19"/>
  <c r="I93" i="19"/>
  <c r="H93" i="19"/>
  <c r="G93" i="19"/>
  <c r="F93" i="19"/>
  <c r="E93" i="19"/>
  <c r="D93" i="19"/>
  <c r="C93" i="19"/>
  <c r="P92" i="19"/>
  <c r="K92" i="19"/>
  <c r="J92" i="19"/>
  <c r="I92" i="19"/>
  <c r="H92" i="19"/>
  <c r="G92" i="19"/>
  <c r="F92" i="19"/>
  <c r="E92" i="19"/>
  <c r="D92" i="19"/>
  <c r="C92" i="19"/>
  <c r="P91" i="19"/>
  <c r="K91" i="19"/>
  <c r="J91" i="19"/>
  <c r="I91" i="19"/>
  <c r="H91" i="19"/>
  <c r="G91" i="19"/>
  <c r="F91" i="19"/>
  <c r="E91" i="19"/>
  <c r="D91" i="19"/>
  <c r="C91" i="19"/>
  <c r="P90" i="19"/>
  <c r="K90" i="19"/>
  <c r="J90" i="19"/>
  <c r="I90" i="19"/>
  <c r="H90" i="19"/>
  <c r="G90" i="19"/>
  <c r="F90" i="19"/>
  <c r="E90" i="19"/>
  <c r="D90" i="19"/>
  <c r="C90" i="19"/>
  <c r="P89" i="19"/>
  <c r="K89" i="19"/>
  <c r="J89" i="19"/>
  <c r="I89" i="19"/>
  <c r="H89" i="19"/>
  <c r="G89" i="19"/>
  <c r="F89" i="19"/>
  <c r="E89" i="19"/>
  <c r="D89" i="19"/>
  <c r="C89" i="19"/>
  <c r="P88" i="19"/>
  <c r="K88" i="19"/>
  <c r="J88" i="19"/>
  <c r="I88" i="19"/>
  <c r="H88" i="19"/>
  <c r="G88" i="19"/>
  <c r="F88" i="19"/>
  <c r="E88" i="19"/>
  <c r="D88" i="19"/>
  <c r="C88" i="19"/>
  <c r="P87" i="19"/>
  <c r="K87" i="19"/>
  <c r="J87" i="19"/>
  <c r="I87" i="19"/>
  <c r="H87" i="19"/>
  <c r="G87" i="19"/>
  <c r="F87" i="19"/>
  <c r="E87" i="19"/>
  <c r="D87" i="19"/>
  <c r="C87" i="19"/>
  <c r="P86" i="19"/>
  <c r="K86" i="19"/>
  <c r="J86" i="19"/>
  <c r="I86" i="19"/>
  <c r="H86" i="19"/>
  <c r="G86" i="19"/>
  <c r="F86" i="19"/>
  <c r="E86" i="19"/>
  <c r="D86" i="19"/>
  <c r="C86" i="19"/>
  <c r="P85" i="19"/>
  <c r="K85" i="19"/>
  <c r="J85" i="19"/>
  <c r="I85" i="19"/>
  <c r="H85" i="19"/>
  <c r="G85" i="19"/>
  <c r="F85" i="19"/>
  <c r="E85" i="19"/>
  <c r="D85" i="19"/>
  <c r="C85" i="19"/>
  <c r="P84" i="19"/>
  <c r="K84" i="19"/>
  <c r="J84" i="19"/>
  <c r="I84" i="19"/>
  <c r="H84" i="19"/>
  <c r="G84" i="19"/>
  <c r="F84" i="19"/>
  <c r="E84" i="19"/>
  <c r="D84" i="19"/>
  <c r="C84" i="19"/>
  <c r="P83" i="19"/>
  <c r="K83" i="19"/>
  <c r="J83" i="19"/>
  <c r="I83" i="19"/>
  <c r="H83" i="19"/>
  <c r="G83" i="19"/>
  <c r="F83" i="19"/>
  <c r="E83" i="19"/>
  <c r="D83" i="19"/>
  <c r="C83" i="19"/>
  <c r="P82" i="19"/>
  <c r="K82" i="19"/>
  <c r="J82" i="19"/>
  <c r="I82" i="19"/>
  <c r="H82" i="19"/>
  <c r="G82" i="19"/>
  <c r="F82" i="19"/>
  <c r="E82" i="19"/>
  <c r="D82" i="19"/>
  <c r="C82" i="19"/>
  <c r="P81" i="19"/>
  <c r="K81" i="19"/>
  <c r="J81" i="19"/>
  <c r="I81" i="19"/>
  <c r="H81" i="19"/>
  <c r="G81" i="19"/>
  <c r="F81" i="19"/>
  <c r="E81" i="19"/>
  <c r="D81" i="19"/>
  <c r="C81" i="19"/>
  <c r="P80" i="19"/>
  <c r="K80" i="19"/>
  <c r="J80" i="19"/>
  <c r="I80" i="19"/>
  <c r="H80" i="19"/>
  <c r="G80" i="19"/>
  <c r="F80" i="19"/>
  <c r="E80" i="19"/>
  <c r="D80" i="19"/>
  <c r="C80" i="19"/>
  <c r="P79" i="19"/>
  <c r="K79" i="19"/>
  <c r="J79" i="19"/>
  <c r="I79" i="19"/>
  <c r="H79" i="19"/>
  <c r="G79" i="19"/>
  <c r="F79" i="19"/>
  <c r="E79" i="19"/>
  <c r="D79" i="19"/>
  <c r="C79" i="19"/>
  <c r="P78" i="19"/>
  <c r="K78" i="19"/>
  <c r="J78" i="19"/>
  <c r="I78" i="19"/>
  <c r="H78" i="19"/>
  <c r="G78" i="19"/>
  <c r="F78" i="19"/>
  <c r="E78" i="19"/>
  <c r="D78" i="19"/>
  <c r="C78" i="19"/>
  <c r="P77" i="19"/>
  <c r="K77" i="19"/>
  <c r="J77" i="19"/>
  <c r="I77" i="19"/>
  <c r="H77" i="19"/>
  <c r="G77" i="19"/>
  <c r="F77" i="19"/>
  <c r="E77" i="19"/>
  <c r="D77" i="19"/>
  <c r="C77" i="19"/>
  <c r="P76" i="19"/>
  <c r="K76" i="19"/>
  <c r="J76" i="19"/>
  <c r="I76" i="19"/>
  <c r="H76" i="19"/>
  <c r="G76" i="19"/>
  <c r="F76" i="19"/>
  <c r="E76" i="19"/>
  <c r="D76" i="19"/>
  <c r="C76" i="19"/>
  <c r="P75" i="19"/>
  <c r="K75" i="19"/>
  <c r="J75" i="19"/>
  <c r="I75" i="19"/>
  <c r="H75" i="19"/>
  <c r="G75" i="19"/>
  <c r="F75" i="19"/>
  <c r="E75" i="19"/>
  <c r="D75" i="19"/>
  <c r="C75" i="19"/>
  <c r="P74" i="19"/>
  <c r="K74" i="19"/>
  <c r="J74" i="19"/>
  <c r="I74" i="19"/>
  <c r="H74" i="19"/>
  <c r="G74" i="19"/>
  <c r="F74" i="19"/>
  <c r="E74" i="19"/>
  <c r="D74" i="19"/>
  <c r="C74" i="19"/>
  <c r="P73" i="19"/>
  <c r="K73" i="19"/>
  <c r="J73" i="19"/>
  <c r="I73" i="19"/>
  <c r="H73" i="19"/>
  <c r="G73" i="19"/>
  <c r="F73" i="19"/>
  <c r="E73" i="19"/>
  <c r="D73" i="19"/>
  <c r="C73" i="19"/>
  <c r="P72" i="19"/>
  <c r="K72" i="19"/>
  <c r="J72" i="19"/>
  <c r="I72" i="19"/>
  <c r="H72" i="19"/>
  <c r="G72" i="19"/>
  <c r="F72" i="19"/>
  <c r="E72" i="19"/>
  <c r="D72" i="19"/>
  <c r="C72" i="19"/>
  <c r="P71" i="19"/>
  <c r="K71" i="19"/>
  <c r="J71" i="19"/>
  <c r="I71" i="19"/>
  <c r="H71" i="19"/>
  <c r="G71" i="19"/>
  <c r="F71" i="19"/>
  <c r="E71" i="19"/>
  <c r="D71" i="19"/>
  <c r="C71" i="19"/>
  <c r="P70" i="19"/>
  <c r="K70" i="19"/>
  <c r="J70" i="19"/>
  <c r="I70" i="19"/>
  <c r="H70" i="19"/>
  <c r="G70" i="19"/>
  <c r="F70" i="19"/>
  <c r="E70" i="19"/>
  <c r="D70" i="19"/>
  <c r="C70" i="19"/>
  <c r="P69" i="19"/>
  <c r="K69" i="19"/>
  <c r="J69" i="19"/>
  <c r="I69" i="19"/>
  <c r="H69" i="19"/>
  <c r="G69" i="19"/>
  <c r="F69" i="19"/>
  <c r="E69" i="19"/>
  <c r="D69" i="19"/>
  <c r="C69" i="19"/>
  <c r="P68" i="19"/>
  <c r="K68" i="19"/>
  <c r="J68" i="19"/>
  <c r="I68" i="19"/>
  <c r="H68" i="19"/>
  <c r="G68" i="19"/>
  <c r="F68" i="19"/>
  <c r="E68" i="19"/>
  <c r="D68" i="19"/>
  <c r="C68" i="19"/>
  <c r="P67" i="19"/>
  <c r="K67" i="19"/>
  <c r="J67" i="19"/>
  <c r="I67" i="19"/>
  <c r="H67" i="19"/>
  <c r="G67" i="19"/>
  <c r="F67" i="19"/>
  <c r="E67" i="19"/>
  <c r="D67" i="19"/>
  <c r="C67" i="19"/>
  <c r="P66" i="19"/>
  <c r="K66" i="19"/>
  <c r="J66" i="19"/>
  <c r="I66" i="19"/>
  <c r="H66" i="19"/>
  <c r="G66" i="19"/>
  <c r="F66" i="19"/>
  <c r="E66" i="19"/>
  <c r="D66" i="19"/>
  <c r="C66" i="19"/>
  <c r="P65" i="19"/>
  <c r="K65" i="19"/>
  <c r="J65" i="19"/>
  <c r="I65" i="19"/>
  <c r="H65" i="19"/>
  <c r="G65" i="19"/>
  <c r="F65" i="19"/>
  <c r="E65" i="19"/>
  <c r="D65" i="19"/>
  <c r="C65" i="19"/>
  <c r="P64" i="19"/>
  <c r="K64" i="19"/>
  <c r="J64" i="19"/>
  <c r="I64" i="19"/>
  <c r="H64" i="19"/>
  <c r="G64" i="19"/>
  <c r="F64" i="19"/>
  <c r="E64" i="19"/>
  <c r="D64" i="19"/>
  <c r="C64" i="19"/>
  <c r="P63" i="19"/>
  <c r="K63" i="19"/>
  <c r="J63" i="19"/>
  <c r="I63" i="19"/>
  <c r="H63" i="19"/>
  <c r="G63" i="19"/>
  <c r="F63" i="19"/>
  <c r="E63" i="19"/>
  <c r="D63" i="19"/>
  <c r="C63" i="19"/>
  <c r="P62" i="19"/>
  <c r="K62" i="19"/>
  <c r="J62" i="19"/>
  <c r="I62" i="19"/>
  <c r="H62" i="19"/>
  <c r="G62" i="19"/>
  <c r="F62" i="19"/>
  <c r="E62" i="19"/>
  <c r="D62" i="19"/>
  <c r="C62" i="19"/>
  <c r="P61" i="19"/>
  <c r="K61" i="19"/>
  <c r="J61" i="19"/>
  <c r="I61" i="19"/>
  <c r="H61" i="19"/>
  <c r="G61" i="19"/>
  <c r="F61" i="19"/>
  <c r="E61" i="19"/>
  <c r="D61" i="19"/>
  <c r="C61" i="19"/>
  <c r="P60" i="19"/>
  <c r="K60" i="19"/>
  <c r="J60" i="19"/>
  <c r="I60" i="19"/>
  <c r="H60" i="19"/>
  <c r="G60" i="19"/>
  <c r="F60" i="19"/>
  <c r="E60" i="19"/>
  <c r="D60" i="19"/>
  <c r="C60" i="19"/>
  <c r="P59" i="19"/>
  <c r="K59" i="19"/>
  <c r="J59" i="19"/>
  <c r="I59" i="19"/>
  <c r="H59" i="19"/>
  <c r="G59" i="19"/>
  <c r="F59" i="19"/>
  <c r="E59" i="19"/>
  <c r="D59" i="19"/>
  <c r="C59" i="19"/>
  <c r="P58" i="19"/>
  <c r="K58" i="19"/>
  <c r="J58" i="19"/>
  <c r="I58" i="19"/>
  <c r="H58" i="19"/>
  <c r="G58" i="19"/>
  <c r="F58" i="19"/>
  <c r="E58" i="19"/>
  <c r="D58" i="19"/>
  <c r="C58" i="19"/>
  <c r="P57" i="19"/>
  <c r="K57" i="19"/>
  <c r="J57" i="19"/>
  <c r="I57" i="19"/>
  <c r="H57" i="19"/>
  <c r="G57" i="19"/>
  <c r="F57" i="19"/>
  <c r="E57" i="19"/>
  <c r="D57" i="19"/>
  <c r="C57" i="19"/>
  <c r="P56" i="19"/>
  <c r="K56" i="19"/>
  <c r="J56" i="19"/>
  <c r="I56" i="19"/>
  <c r="H56" i="19"/>
  <c r="G56" i="19"/>
  <c r="F56" i="19"/>
  <c r="E56" i="19"/>
  <c r="D56" i="19"/>
  <c r="C56" i="19"/>
  <c r="P55" i="19"/>
  <c r="K55" i="19"/>
  <c r="J55" i="19"/>
  <c r="I55" i="19"/>
  <c r="H55" i="19"/>
  <c r="G55" i="19"/>
  <c r="F55" i="19"/>
  <c r="E55" i="19"/>
  <c r="D55" i="19"/>
  <c r="C55" i="19"/>
  <c r="P54" i="19"/>
  <c r="K54" i="19"/>
  <c r="J54" i="19"/>
  <c r="I54" i="19"/>
  <c r="H54" i="19"/>
  <c r="G54" i="19"/>
  <c r="F54" i="19"/>
  <c r="E54" i="19"/>
  <c r="D54" i="19"/>
  <c r="C54" i="19"/>
  <c r="P53" i="19"/>
  <c r="K53" i="19"/>
  <c r="J53" i="19"/>
  <c r="I53" i="19"/>
  <c r="H53" i="19"/>
  <c r="G53" i="19"/>
  <c r="F53" i="19"/>
  <c r="E53" i="19"/>
  <c r="D53" i="19"/>
  <c r="C53" i="19"/>
  <c r="P52" i="19"/>
  <c r="K52" i="19"/>
  <c r="J52" i="19"/>
  <c r="I52" i="19"/>
  <c r="H52" i="19"/>
  <c r="G52" i="19"/>
  <c r="F52" i="19"/>
  <c r="E52" i="19"/>
  <c r="D52" i="19"/>
  <c r="C52" i="19"/>
  <c r="P51" i="19"/>
  <c r="K51" i="19"/>
  <c r="J51" i="19"/>
  <c r="I51" i="19"/>
  <c r="H51" i="19"/>
  <c r="G51" i="19"/>
  <c r="F51" i="19"/>
  <c r="E51" i="19"/>
  <c r="D51" i="19"/>
  <c r="C51" i="19"/>
  <c r="P50" i="19"/>
  <c r="K50" i="19"/>
  <c r="J50" i="19"/>
  <c r="I50" i="19"/>
  <c r="H50" i="19"/>
  <c r="G50" i="19"/>
  <c r="F50" i="19"/>
  <c r="E50" i="19"/>
  <c r="D50" i="19"/>
  <c r="C50" i="19"/>
  <c r="P49" i="19"/>
  <c r="K49" i="19"/>
  <c r="J49" i="19"/>
  <c r="I49" i="19"/>
  <c r="H49" i="19"/>
  <c r="G49" i="19"/>
  <c r="F49" i="19"/>
  <c r="E49" i="19"/>
  <c r="D49" i="19"/>
  <c r="C49" i="19"/>
  <c r="P48" i="19"/>
  <c r="K48" i="19"/>
  <c r="J48" i="19"/>
  <c r="I48" i="19"/>
  <c r="H48" i="19"/>
  <c r="G48" i="19"/>
  <c r="F48" i="19"/>
  <c r="E48" i="19"/>
  <c r="D48" i="19"/>
  <c r="C48" i="19"/>
  <c r="P47" i="19"/>
  <c r="K47" i="19"/>
  <c r="J47" i="19"/>
  <c r="I47" i="19"/>
  <c r="H47" i="19"/>
  <c r="G47" i="19"/>
  <c r="F47" i="19"/>
  <c r="E47" i="19"/>
  <c r="D47" i="19"/>
  <c r="C47" i="19"/>
  <c r="P46" i="19"/>
  <c r="K46" i="19"/>
  <c r="J46" i="19"/>
  <c r="I46" i="19"/>
  <c r="H46" i="19"/>
  <c r="G46" i="19"/>
  <c r="F46" i="19"/>
  <c r="E46" i="19"/>
  <c r="D46" i="19"/>
  <c r="C46" i="19"/>
  <c r="P45" i="19"/>
  <c r="K45" i="19"/>
  <c r="J45" i="19"/>
  <c r="I45" i="19"/>
  <c r="H45" i="19"/>
  <c r="G45" i="19"/>
  <c r="F45" i="19"/>
  <c r="E45" i="19"/>
  <c r="D45" i="19"/>
  <c r="C45" i="19"/>
  <c r="P44" i="19"/>
  <c r="K44" i="19"/>
  <c r="J44" i="19"/>
  <c r="I44" i="19"/>
  <c r="H44" i="19"/>
  <c r="G44" i="19"/>
  <c r="F44" i="19"/>
  <c r="E44" i="19"/>
  <c r="D44" i="19"/>
  <c r="C44" i="19"/>
  <c r="P43" i="19"/>
  <c r="K43" i="19"/>
  <c r="J43" i="19"/>
  <c r="I43" i="19"/>
  <c r="H43" i="19"/>
  <c r="G43" i="19"/>
  <c r="F43" i="19"/>
  <c r="E43" i="19"/>
  <c r="D43" i="19"/>
  <c r="C43" i="19"/>
  <c r="P42" i="19"/>
  <c r="K42" i="19"/>
  <c r="J42" i="19"/>
  <c r="I42" i="19"/>
  <c r="H42" i="19"/>
  <c r="G42" i="19"/>
  <c r="F42" i="19"/>
  <c r="E42" i="19"/>
  <c r="D42" i="19"/>
  <c r="C42" i="19"/>
  <c r="P41" i="19"/>
  <c r="K41" i="19"/>
  <c r="J41" i="19"/>
  <c r="I41" i="19"/>
  <c r="H41" i="19"/>
  <c r="G41" i="19"/>
  <c r="F41" i="19"/>
  <c r="E41" i="19"/>
  <c r="D41" i="19"/>
  <c r="C41" i="19"/>
  <c r="P40" i="19"/>
  <c r="K40" i="19"/>
  <c r="J40" i="19"/>
  <c r="I40" i="19"/>
  <c r="H40" i="19"/>
  <c r="G40" i="19"/>
  <c r="F40" i="19"/>
  <c r="E40" i="19"/>
  <c r="D40" i="19"/>
  <c r="C40" i="19"/>
  <c r="P39" i="19"/>
  <c r="K39" i="19"/>
  <c r="J39" i="19"/>
  <c r="I39" i="19"/>
  <c r="H39" i="19"/>
  <c r="G39" i="19"/>
  <c r="F39" i="19"/>
  <c r="E39" i="19"/>
  <c r="D39" i="19"/>
  <c r="C39" i="19"/>
  <c r="P38" i="19"/>
  <c r="K38" i="19"/>
  <c r="J38" i="19"/>
  <c r="I38" i="19"/>
  <c r="H38" i="19"/>
  <c r="G38" i="19"/>
  <c r="F38" i="19"/>
  <c r="E38" i="19"/>
  <c r="D38" i="19"/>
  <c r="C38" i="19"/>
  <c r="P37" i="19"/>
  <c r="K37" i="19"/>
  <c r="J37" i="19"/>
  <c r="I37" i="19"/>
  <c r="H37" i="19"/>
  <c r="G37" i="19"/>
  <c r="F37" i="19"/>
  <c r="E37" i="19"/>
  <c r="D37" i="19"/>
  <c r="C37" i="19"/>
  <c r="P36" i="19"/>
  <c r="K36" i="19"/>
  <c r="J36" i="19"/>
  <c r="I36" i="19"/>
  <c r="H36" i="19"/>
  <c r="G36" i="19"/>
  <c r="F36" i="19"/>
  <c r="E36" i="19"/>
  <c r="D36" i="19"/>
  <c r="C36" i="19"/>
  <c r="P35" i="19"/>
  <c r="K35" i="19"/>
  <c r="J35" i="19"/>
  <c r="I35" i="19"/>
  <c r="H35" i="19"/>
  <c r="G35" i="19"/>
  <c r="F35" i="19"/>
  <c r="E35" i="19"/>
  <c r="D35" i="19"/>
  <c r="C35" i="19"/>
  <c r="P34" i="19"/>
  <c r="K34" i="19"/>
  <c r="J34" i="19"/>
  <c r="I34" i="19"/>
  <c r="H34" i="19"/>
  <c r="G34" i="19"/>
  <c r="F34" i="19"/>
  <c r="E34" i="19"/>
  <c r="D34" i="19"/>
  <c r="C34" i="19"/>
  <c r="P33" i="19"/>
  <c r="K33" i="19"/>
  <c r="J33" i="19"/>
  <c r="I33" i="19"/>
  <c r="H33" i="19"/>
  <c r="G33" i="19"/>
  <c r="F33" i="19"/>
  <c r="E33" i="19"/>
  <c r="D33" i="19"/>
  <c r="C33" i="19"/>
  <c r="P32" i="19"/>
  <c r="K32" i="19"/>
  <c r="J32" i="19"/>
  <c r="I32" i="19"/>
  <c r="H32" i="19"/>
  <c r="G32" i="19"/>
  <c r="F32" i="19"/>
  <c r="E32" i="19"/>
  <c r="D32" i="19"/>
  <c r="C32" i="19"/>
  <c r="P31" i="19"/>
  <c r="K31" i="19"/>
  <c r="J31" i="19"/>
  <c r="I31" i="19"/>
  <c r="H31" i="19"/>
  <c r="G31" i="19"/>
  <c r="F31" i="19"/>
  <c r="E31" i="19"/>
  <c r="D31" i="19"/>
  <c r="C31" i="19"/>
  <c r="P30" i="19"/>
  <c r="K30" i="19"/>
  <c r="J30" i="19"/>
  <c r="I30" i="19"/>
  <c r="H30" i="19"/>
  <c r="G30" i="19"/>
  <c r="F30" i="19"/>
  <c r="E30" i="19"/>
  <c r="D30" i="19"/>
  <c r="C30" i="19"/>
  <c r="P29" i="19"/>
  <c r="K29" i="19"/>
  <c r="J29" i="19"/>
  <c r="I29" i="19"/>
  <c r="H29" i="19"/>
  <c r="G29" i="19"/>
  <c r="F29" i="19"/>
  <c r="E29" i="19"/>
  <c r="D29" i="19"/>
  <c r="C29" i="19"/>
  <c r="P28" i="19"/>
  <c r="K28" i="19"/>
  <c r="J28" i="19"/>
  <c r="I28" i="19"/>
  <c r="H28" i="19"/>
  <c r="G28" i="19"/>
  <c r="F28" i="19"/>
  <c r="E28" i="19"/>
  <c r="D28" i="19"/>
  <c r="C28" i="19"/>
  <c r="P27" i="19"/>
  <c r="K27" i="19"/>
  <c r="J27" i="19"/>
  <c r="I27" i="19"/>
  <c r="H27" i="19"/>
  <c r="G27" i="19"/>
  <c r="F27" i="19"/>
  <c r="E27" i="19"/>
  <c r="D27" i="19"/>
  <c r="C27" i="19"/>
  <c r="P26" i="19"/>
  <c r="K26" i="19"/>
  <c r="J26" i="19"/>
  <c r="I26" i="19"/>
  <c r="H26" i="19"/>
  <c r="G26" i="19"/>
  <c r="F26" i="19"/>
  <c r="E26" i="19"/>
  <c r="D26" i="19"/>
  <c r="C26" i="19"/>
  <c r="P25" i="19"/>
  <c r="K25" i="19"/>
  <c r="J25" i="19"/>
  <c r="I25" i="19"/>
  <c r="H25" i="19"/>
  <c r="G25" i="19"/>
  <c r="F25" i="19"/>
  <c r="E25" i="19"/>
  <c r="D25" i="19"/>
  <c r="C25" i="19"/>
  <c r="P24" i="19"/>
  <c r="K24" i="19"/>
  <c r="J24" i="19"/>
  <c r="I24" i="19"/>
  <c r="H24" i="19"/>
  <c r="G24" i="19"/>
  <c r="F24" i="19"/>
  <c r="E24" i="19"/>
  <c r="D24" i="19"/>
  <c r="C24" i="19"/>
  <c r="P23" i="19"/>
  <c r="K23" i="19"/>
  <c r="J23" i="19"/>
  <c r="I23" i="19"/>
  <c r="H23" i="19"/>
  <c r="G23" i="19"/>
  <c r="F23" i="19"/>
  <c r="E23" i="19"/>
  <c r="D23" i="19"/>
  <c r="C23" i="19"/>
  <c r="P22" i="19"/>
  <c r="K22" i="19"/>
  <c r="J22" i="19"/>
  <c r="I22" i="19"/>
  <c r="H22" i="19"/>
  <c r="G22" i="19"/>
  <c r="F22" i="19"/>
  <c r="E22" i="19"/>
  <c r="D22" i="19"/>
  <c r="C22" i="19"/>
  <c r="P21" i="19"/>
  <c r="K21" i="19"/>
  <c r="J21" i="19"/>
  <c r="I21" i="19"/>
  <c r="H21" i="19"/>
  <c r="G21" i="19"/>
  <c r="F21" i="19"/>
  <c r="E21" i="19"/>
  <c r="D21" i="19"/>
  <c r="C21" i="19"/>
  <c r="P20" i="19"/>
  <c r="K20" i="19"/>
  <c r="J20" i="19"/>
  <c r="I20" i="19"/>
  <c r="H20" i="19"/>
  <c r="G20" i="19"/>
  <c r="F20" i="19"/>
  <c r="E20" i="19"/>
  <c r="D20" i="19"/>
  <c r="C20" i="19"/>
  <c r="P19" i="19"/>
  <c r="K19" i="19"/>
  <c r="J19" i="19"/>
  <c r="I19" i="19"/>
  <c r="H19" i="19"/>
  <c r="G19" i="19"/>
  <c r="F19" i="19"/>
  <c r="E19" i="19"/>
  <c r="D19" i="19"/>
  <c r="C19" i="19"/>
  <c r="P18" i="19"/>
  <c r="K18" i="19"/>
  <c r="J18" i="19"/>
  <c r="I18" i="19"/>
  <c r="H18" i="19"/>
  <c r="G18" i="19"/>
  <c r="F18" i="19"/>
  <c r="E18" i="19"/>
  <c r="D18" i="19"/>
  <c r="C18" i="19"/>
  <c r="P17" i="19"/>
  <c r="K17" i="19"/>
  <c r="J17" i="19"/>
  <c r="I17" i="19"/>
  <c r="H17" i="19"/>
  <c r="G17" i="19"/>
  <c r="F17" i="19"/>
  <c r="E17" i="19"/>
  <c r="D17" i="19"/>
  <c r="C17" i="19"/>
  <c r="P16" i="19"/>
  <c r="K16" i="19"/>
  <c r="J16" i="19"/>
  <c r="I16" i="19"/>
  <c r="H16" i="19"/>
  <c r="G16" i="19"/>
  <c r="F16" i="19"/>
  <c r="E16" i="19"/>
  <c r="D16" i="19"/>
  <c r="C16" i="19"/>
  <c r="P15" i="19"/>
  <c r="K15" i="19"/>
  <c r="J15" i="19"/>
  <c r="I15" i="19"/>
  <c r="H15" i="19"/>
  <c r="G15" i="19"/>
  <c r="F15" i="19"/>
  <c r="E15" i="19"/>
  <c r="D15" i="19"/>
  <c r="C15" i="19"/>
  <c r="P14" i="19"/>
  <c r="K14" i="19"/>
  <c r="J14" i="19"/>
  <c r="I14" i="19"/>
  <c r="H14" i="19"/>
  <c r="G14" i="19"/>
  <c r="F14" i="19"/>
  <c r="E14" i="19"/>
  <c r="D14" i="19"/>
  <c r="C14" i="19"/>
  <c r="P13" i="19"/>
  <c r="K13" i="19"/>
  <c r="J13" i="19"/>
  <c r="I13" i="19"/>
  <c r="H13" i="19"/>
  <c r="G13" i="19"/>
  <c r="F13" i="19"/>
  <c r="E13" i="19"/>
  <c r="D13" i="19"/>
  <c r="C13" i="19"/>
  <c r="P12" i="19"/>
  <c r="K12" i="19"/>
  <c r="J12" i="19"/>
  <c r="I12" i="19"/>
  <c r="H12" i="19"/>
  <c r="G12" i="19"/>
  <c r="F12" i="19"/>
  <c r="E12" i="19"/>
  <c r="D12" i="19"/>
  <c r="C12" i="19"/>
  <c r="P11" i="19"/>
  <c r="K11" i="19"/>
  <c r="J11" i="19"/>
  <c r="I11" i="19"/>
  <c r="H11" i="19"/>
  <c r="G11" i="19"/>
  <c r="F11" i="19"/>
  <c r="E11" i="19"/>
  <c r="D11" i="19"/>
  <c r="C11" i="19"/>
  <c r="P10" i="19"/>
  <c r="K10" i="19"/>
  <c r="J10" i="19"/>
  <c r="I10" i="19"/>
  <c r="H10" i="19"/>
  <c r="G10" i="19"/>
  <c r="F10" i="19"/>
  <c r="E10" i="19"/>
  <c r="D10" i="19"/>
  <c r="C10" i="19"/>
  <c r="P9" i="19"/>
  <c r="K9" i="19"/>
  <c r="J9" i="19"/>
  <c r="I9" i="19"/>
  <c r="H9" i="19"/>
  <c r="G9" i="19"/>
  <c r="F9" i="19"/>
  <c r="E9" i="19"/>
  <c r="D9" i="19"/>
  <c r="C9" i="19"/>
  <c r="P8" i="19"/>
  <c r="K8" i="19"/>
  <c r="J8" i="19"/>
  <c r="I8" i="19"/>
  <c r="H8" i="19"/>
  <c r="G8" i="19"/>
  <c r="F8" i="19"/>
  <c r="E8" i="19"/>
  <c r="D8" i="19"/>
  <c r="C8" i="19"/>
  <c r="P7" i="19"/>
  <c r="K7" i="19"/>
  <c r="J7" i="19"/>
  <c r="I7" i="19"/>
  <c r="H7" i="19"/>
  <c r="G7" i="19"/>
  <c r="F7" i="19"/>
  <c r="E7" i="19"/>
  <c r="D7" i="19"/>
  <c r="C7" i="19"/>
  <c r="P6" i="19"/>
  <c r="K6" i="19"/>
  <c r="J6" i="19"/>
  <c r="I6" i="19"/>
  <c r="H6" i="19"/>
  <c r="G6" i="19"/>
  <c r="F6" i="19"/>
  <c r="E6" i="19"/>
  <c r="D6" i="19"/>
  <c r="C6" i="19"/>
  <c r="P5" i="19"/>
  <c r="K5" i="19"/>
  <c r="J5" i="19"/>
  <c r="I5" i="19"/>
  <c r="H5" i="19"/>
  <c r="G5" i="19"/>
  <c r="F5" i="19"/>
  <c r="E5" i="19"/>
  <c r="D5" i="19"/>
  <c r="C5" i="19"/>
  <c r="P4" i="19"/>
  <c r="K4" i="19"/>
  <c r="J4" i="19"/>
  <c r="I4" i="19"/>
  <c r="H4" i="19"/>
  <c r="G4" i="19"/>
  <c r="F4" i="19"/>
  <c r="E4" i="19"/>
  <c r="D4" i="19"/>
  <c r="C4" i="19"/>
  <c r="P3" i="19"/>
  <c r="K3" i="19"/>
  <c r="J3" i="19"/>
  <c r="I3" i="19"/>
  <c r="H3" i="19"/>
  <c r="G3" i="19"/>
  <c r="F3" i="19"/>
  <c r="E3" i="19"/>
  <c r="D3" i="19"/>
  <c r="C3" i="19"/>
  <c r="P202" i="18"/>
  <c r="K202" i="18"/>
  <c r="J202" i="18"/>
  <c r="I202" i="18"/>
  <c r="H202" i="18"/>
  <c r="G202" i="18"/>
  <c r="F202" i="18"/>
  <c r="E202" i="18"/>
  <c r="D202" i="18"/>
  <c r="C202" i="18"/>
  <c r="P201" i="18"/>
  <c r="K201" i="18"/>
  <c r="J201" i="18"/>
  <c r="I201" i="18"/>
  <c r="H201" i="18"/>
  <c r="G201" i="18"/>
  <c r="F201" i="18"/>
  <c r="E201" i="18"/>
  <c r="D201" i="18"/>
  <c r="C201" i="18"/>
  <c r="P200" i="18"/>
  <c r="K200" i="18"/>
  <c r="J200" i="18"/>
  <c r="I200" i="18"/>
  <c r="H200" i="18"/>
  <c r="G200" i="18"/>
  <c r="F200" i="18"/>
  <c r="E200" i="18"/>
  <c r="D200" i="18"/>
  <c r="C200" i="18"/>
  <c r="P199" i="18"/>
  <c r="K199" i="18"/>
  <c r="J199" i="18"/>
  <c r="I199" i="18"/>
  <c r="H199" i="18"/>
  <c r="G199" i="18"/>
  <c r="F199" i="18"/>
  <c r="E199" i="18"/>
  <c r="D199" i="18"/>
  <c r="C199" i="18"/>
  <c r="P198" i="18"/>
  <c r="K198" i="18"/>
  <c r="J198" i="18"/>
  <c r="I198" i="18"/>
  <c r="H198" i="18"/>
  <c r="G198" i="18"/>
  <c r="F198" i="18"/>
  <c r="E198" i="18"/>
  <c r="D198" i="18"/>
  <c r="C198" i="18"/>
  <c r="P197" i="18"/>
  <c r="K197" i="18"/>
  <c r="J197" i="18"/>
  <c r="I197" i="18"/>
  <c r="H197" i="18"/>
  <c r="G197" i="18"/>
  <c r="F197" i="18"/>
  <c r="E197" i="18"/>
  <c r="D197" i="18"/>
  <c r="C197" i="18"/>
  <c r="P196" i="18"/>
  <c r="K196" i="18"/>
  <c r="J196" i="18"/>
  <c r="I196" i="18"/>
  <c r="H196" i="18"/>
  <c r="G196" i="18"/>
  <c r="F196" i="18"/>
  <c r="E196" i="18"/>
  <c r="D196" i="18"/>
  <c r="C196" i="18"/>
  <c r="P195" i="18"/>
  <c r="K195" i="18"/>
  <c r="J195" i="18"/>
  <c r="I195" i="18"/>
  <c r="H195" i="18"/>
  <c r="G195" i="18"/>
  <c r="F195" i="18"/>
  <c r="E195" i="18"/>
  <c r="D195" i="18"/>
  <c r="C195" i="18"/>
  <c r="P194" i="18"/>
  <c r="K194" i="18"/>
  <c r="J194" i="18"/>
  <c r="I194" i="18"/>
  <c r="H194" i="18"/>
  <c r="G194" i="18"/>
  <c r="F194" i="18"/>
  <c r="E194" i="18"/>
  <c r="D194" i="18"/>
  <c r="C194" i="18"/>
  <c r="P193" i="18"/>
  <c r="K193" i="18"/>
  <c r="J193" i="18"/>
  <c r="I193" i="18"/>
  <c r="H193" i="18"/>
  <c r="G193" i="18"/>
  <c r="F193" i="18"/>
  <c r="E193" i="18"/>
  <c r="D193" i="18"/>
  <c r="C193" i="18"/>
  <c r="P192" i="18"/>
  <c r="K192" i="18"/>
  <c r="J192" i="18"/>
  <c r="I192" i="18"/>
  <c r="H192" i="18"/>
  <c r="G192" i="18"/>
  <c r="F192" i="18"/>
  <c r="E192" i="18"/>
  <c r="D192" i="18"/>
  <c r="C192" i="18"/>
  <c r="P191" i="18"/>
  <c r="K191" i="18"/>
  <c r="J191" i="18"/>
  <c r="I191" i="18"/>
  <c r="H191" i="18"/>
  <c r="G191" i="18"/>
  <c r="F191" i="18"/>
  <c r="E191" i="18"/>
  <c r="D191" i="18"/>
  <c r="C191" i="18"/>
  <c r="P190" i="18"/>
  <c r="K190" i="18"/>
  <c r="J190" i="18"/>
  <c r="I190" i="18"/>
  <c r="H190" i="18"/>
  <c r="G190" i="18"/>
  <c r="F190" i="18"/>
  <c r="E190" i="18"/>
  <c r="D190" i="18"/>
  <c r="C190" i="18"/>
  <c r="P189" i="18"/>
  <c r="K189" i="18"/>
  <c r="J189" i="18"/>
  <c r="I189" i="18"/>
  <c r="H189" i="18"/>
  <c r="G189" i="18"/>
  <c r="F189" i="18"/>
  <c r="E189" i="18"/>
  <c r="D189" i="18"/>
  <c r="C189" i="18"/>
  <c r="P188" i="18"/>
  <c r="K188" i="18"/>
  <c r="J188" i="18"/>
  <c r="I188" i="18"/>
  <c r="H188" i="18"/>
  <c r="G188" i="18"/>
  <c r="F188" i="18"/>
  <c r="E188" i="18"/>
  <c r="D188" i="18"/>
  <c r="C188" i="18"/>
  <c r="P187" i="18"/>
  <c r="K187" i="18"/>
  <c r="J187" i="18"/>
  <c r="I187" i="18"/>
  <c r="H187" i="18"/>
  <c r="G187" i="18"/>
  <c r="F187" i="18"/>
  <c r="E187" i="18"/>
  <c r="D187" i="18"/>
  <c r="C187" i="18"/>
  <c r="P186" i="18"/>
  <c r="K186" i="18"/>
  <c r="J186" i="18"/>
  <c r="I186" i="18"/>
  <c r="H186" i="18"/>
  <c r="G186" i="18"/>
  <c r="F186" i="18"/>
  <c r="E186" i="18"/>
  <c r="D186" i="18"/>
  <c r="C186" i="18"/>
  <c r="P185" i="18"/>
  <c r="K185" i="18"/>
  <c r="J185" i="18"/>
  <c r="I185" i="18"/>
  <c r="H185" i="18"/>
  <c r="G185" i="18"/>
  <c r="F185" i="18"/>
  <c r="E185" i="18"/>
  <c r="D185" i="18"/>
  <c r="C185" i="18"/>
  <c r="P184" i="18"/>
  <c r="K184" i="18"/>
  <c r="J184" i="18"/>
  <c r="I184" i="18"/>
  <c r="H184" i="18"/>
  <c r="G184" i="18"/>
  <c r="F184" i="18"/>
  <c r="E184" i="18"/>
  <c r="D184" i="18"/>
  <c r="C184" i="18"/>
  <c r="P183" i="18"/>
  <c r="K183" i="18"/>
  <c r="J183" i="18"/>
  <c r="I183" i="18"/>
  <c r="H183" i="18"/>
  <c r="G183" i="18"/>
  <c r="F183" i="18"/>
  <c r="E183" i="18"/>
  <c r="D183" i="18"/>
  <c r="C183" i="18"/>
  <c r="P182" i="18"/>
  <c r="K182" i="18"/>
  <c r="J182" i="18"/>
  <c r="I182" i="18"/>
  <c r="H182" i="18"/>
  <c r="G182" i="18"/>
  <c r="F182" i="18"/>
  <c r="E182" i="18"/>
  <c r="D182" i="18"/>
  <c r="C182" i="18"/>
  <c r="P181" i="18"/>
  <c r="K181" i="18"/>
  <c r="J181" i="18"/>
  <c r="I181" i="18"/>
  <c r="H181" i="18"/>
  <c r="G181" i="18"/>
  <c r="F181" i="18"/>
  <c r="E181" i="18"/>
  <c r="D181" i="18"/>
  <c r="C181" i="18"/>
  <c r="P180" i="18"/>
  <c r="K180" i="18"/>
  <c r="J180" i="18"/>
  <c r="I180" i="18"/>
  <c r="H180" i="18"/>
  <c r="G180" i="18"/>
  <c r="F180" i="18"/>
  <c r="E180" i="18"/>
  <c r="D180" i="18"/>
  <c r="C180" i="18"/>
  <c r="P179" i="18"/>
  <c r="K179" i="18"/>
  <c r="J179" i="18"/>
  <c r="I179" i="18"/>
  <c r="H179" i="18"/>
  <c r="G179" i="18"/>
  <c r="F179" i="18"/>
  <c r="E179" i="18"/>
  <c r="D179" i="18"/>
  <c r="C179" i="18"/>
  <c r="P178" i="18"/>
  <c r="K178" i="18"/>
  <c r="J178" i="18"/>
  <c r="I178" i="18"/>
  <c r="H178" i="18"/>
  <c r="G178" i="18"/>
  <c r="F178" i="18"/>
  <c r="E178" i="18"/>
  <c r="D178" i="18"/>
  <c r="C178" i="18"/>
  <c r="P177" i="18"/>
  <c r="K177" i="18"/>
  <c r="J177" i="18"/>
  <c r="I177" i="18"/>
  <c r="H177" i="18"/>
  <c r="G177" i="18"/>
  <c r="F177" i="18"/>
  <c r="E177" i="18"/>
  <c r="D177" i="18"/>
  <c r="C177" i="18"/>
  <c r="P176" i="18"/>
  <c r="K176" i="18"/>
  <c r="J176" i="18"/>
  <c r="I176" i="18"/>
  <c r="H176" i="18"/>
  <c r="G176" i="18"/>
  <c r="F176" i="18"/>
  <c r="E176" i="18"/>
  <c r="D176" i="18"/>
  <c r="C176" i="18"/>
  <c r="P175" i="18"/>
  <c r="K175" i="18"/>
  <c r="J175" i="18"/>
  <c r="I175" i="18"/>
  <c r="H175" i="18"/>
  <c r="G175" i="18"/>
  <c r="F175" i="18"/>
  <c r="E175" i="18"/>
  <c r="D175" i="18"/>
  <c r="C175" i="18"/>
  <c r="P174" i="18"/>
  <c r="K174" i="18"/>
  <c r="J174" i="18"/>
  <c r="I174" i="18"/>
  <c r="H174" i="18"/>
  <c r="G174" i="18"/>
  <c r="F174" i="18"/>
  <c r="E174" i="18"/>
  <c r="D174" i="18"/>
  <c r="C174" i="18"/>
  <c r="P173" i="18"/>
  <c r="K173" i="18"/>
  <c r="J173" i="18"/>
  <c r="I173" i="18"/>
  <c r="H173" i="18"/>
  <c r="G173" i="18"/>
  <c r="F173" i="18"/>
  <c r="E173" i="18"/>
  <c r="D173" i="18"/>
  <c r="C173" i="18"/>
  <c r="P172" i="18"/>
  <c r="K172" i="18"/>
  <c r="J172" i="18"/>
  <c r="I172" i="18"/>
  <c r="H172" i="18"/>
  <c r="G172" i="18"/>
  <c r="F172" i="18"/>
  <c r="E172" i="18"/>
  <c r="D172" i="18"/>
  <c r="C172" i="18"/>
  <c r="P171" i="18"/>
  <c r="K171" i="18"/>
  <c r="J171" i="18"/>
  <c r="I171" i="18"/>
  <c r="H171" i="18"/>
  <c r="G171" i="18"/>
  <c r="F171" i="18"/>
  <c r="E171" i="18"/>
  <c r="D171" i="18"/>
  <c r="C171" i="18"/>
  <c r="P170" i="18"/>
  <c r="K170" i="18"/>
  <c r="J170" i="18"/>
  <c r="I170" i="18"/>
  <c r="H170" i="18"/>
  <c r="G170" i="18"/>
  <c r="F170" i="18"/>
  <c r="E170" i="18"/>
  <c r="D170" i="18"/>
  <c r="C170" i="18"/>
  <c r="P169" i="18"/>
  <c r="K169" i="18"/>
  <c r="J169" i="18"/>
  <c r="I169" i="18"/>
  <c r="H169" i="18"/>
  <c r="G169" i="18"/>
  <c r="F169" i="18"/>
  <c r="E169" i="18"/>
  <c r="D169" i="18"/>
  <c r="C169" i="18"/>
  <c r="P168" i="18"/>
  <c r="K168" i="18"/>
  <c r="J168" i="18"/>
  <c r="I168" i="18"/>
  <c r="H168" i="18"/>
  <c r="G168" i="18"/>
  <c r="F168" i="18"/>
  <c r="E168" i="18"/>
  <c r="D168" i="18"/>
  <c r="C168" i="18"/>
  <c r="P167" i="18"/>
  <c r="K167" i="18"/>
  <c r="J167" i="18"/>
  <c r="I167" i="18"/>
  <c r="H167" i="18"/>
  <c r="G167" i="18"/>
  <c r="F167" i="18"/>
  <c r="E167" i="18"/>
  <c r="D167" i="18"/>
  <c r="C167" i="18"/>
  <c r="P166" i="18"/>
  <c r="K166" i="18"/>
  <c r="J166" i="18"/>
  <c r="I166" i="18"/>
  <c r="H166" i="18"/>
  <c r="G166" i="18"/>
  <c r="F166" i="18"/>
  <c r="E166" i="18"/>
  <c r="D166" i="18"/>
  <c r="C166" i="18"/>
  <c r="P165" i="18"/>
  <c r="K165" i="18"/>
  <c r="J165" i="18"/>
  <c r="I165" i="18"/>
  <c r="H165" i="18"/>
  <c r="G165" i="18"/>
  <c r="F165" i="18"/>
  <c r="E165" i="18"/>
  <c r="D165" i="18"/>
  <c r="C165" i="18"/>
  <c r="P164" i="18"/>
  <c r="K164" i="18"/>
  <c r="J164" i="18"/>
  <c r="I164" i="18"/>
  <c r="H164" i="18"/>
  <c r="G164" i="18"/>
  <c r="F164" i="18"/>
  <c r="E164" i="18"/>
  <c r="D164" i="18"/>
  <c r="C164" i="18"/>
  <c r="P163" i="18"/>
  <c r="K163" i="18"/>
  <c r="J163" i="18"/>
  <c r="I163" i="18"/>
  <c r="H163" i="18"/>
  <c r="G163" i="18"/>
  <c r="F163" i="18"/>
  <c r="E163" i="18"/>
  <c r="D163" i="18"/>
  <c r="C163" i="18"/>
  <c r="P162" i="18"/>
  <c r="K162" i="18"/>
  <c r="J162" i="18"/>
  <c r="I162" i="18"/>
  <c r="H162" i="18"/>
  <c r="G162" i="18"/>
  <c r="F162" i="18"/>
  <c r="E162" i="18"/>
  <c r="D162" i="18"/>
  <c r="C162" i="18"/>
  <c r="P161" i="18"/>
  <c r="K161" i="18"/>
  <c r="J161" i="18"/>
  <c r="I161" i="18"/>
  <c r="H161" i="18"/>
  <c r="G161" i="18"/>
  <c r="F161" i="18"/>
  <c r="E161" i="18"/>
  <c r="D161" i="18"/>
  <c r="C161" i="18"/>
  <c r="P160" i="18"/>
  <c r="K160" i="18"/>
  <c r="J160" i="18"/>
  <c r="I160" i="18"/>
  <c r="H160" i="18"/>
  <c r="G160" i="18"/>
  <c r="F160" i="18"/>
  <c r="E160" i="18"/>
  <c r="D160" i="18"/>
  <c r="C160" i="18"/>
  <c r="P159" i="18"/>
  <c r="K159" i="18"/>
  <c r="J159" i="18"/>
  <c r="I159" i="18"/>
  <c r="H159" i="18"/>
  <c r="G159" i="18"/>
  <c r="F159" i="18"/>
  <c r="E159" i="18"/>
  <c r="D159" i="18"/>
  <c r="C159" i="18"/>
  <c r="P158" i="18"/>
  <c r="K158" i="18"/>
  <c r="J158" i="18"/>
  <c r="I158" i="18"/>
  <c r="H158" i="18"/>
  <c r="G158" i="18"/>
  <c r="F158" i="18"/>
  <c r="E158" i="18"/>
  <c r="D158" i="18"/>
  <c r="C158" i="18"/>
  <c r="P157" i="18"/>
  <c r="K157" i="18"/>
  <c r="J157" i="18"/>
  <c r="I157" i="18"/>
  <c r="H157" i="18"/>
  <c r="G157" i="18"/>
  <c r="F157" i="18"/>
  <c r="E157" i="18"/>
  <c r="D157" i="18"/>
  <c r="C157" i="18"/>
  <c r="P156" i="18"/>
  <c r="K156" i="18"/>
  <c r="J156" i="18"/>
  <c r="I156" i="18"/>
  <c r="H156" i="18"/>
  <c r="G156" i="18"/>
  <c r="F156" i="18"/>
  <c r="E156" i="18"/>
  <c r="D156" i="18"/>
  <c r="C156" i="18"/>
  <c r="P155" i="18"/>
  <c r="K155" i="18"/>
  <c r="J155" i="18"/>
  <c r="I155" i="18"/>
  <c r="H155" i="18"/>
  <c r="G155" i="18"/>
  <c r="F155" i="18"/>
  <c r="E155" i="18"/>
  <c r="D155" i="18"/>
  <c r="C155" i="18"/>
  <c r="P154" i="18"/>
  <c r="K154" i="18"/>
  <c r="J154" i="18"/>
  <c r="I154" i="18"/>
  <c r="H154" i="18"/>
  <c r="G154" i="18"/>
  <c r="F154" i="18"/>
  <c r="E154" i="18"/>
  <c r="D154" i="18"/>
  <c r="C154" i="18"/>
  <c r="P153" i="18"/>
  <c r="K153" i="18"/>
  <c r="J153" i="18"/>
  <c r="I153" i="18"/>
  <c r="H153" i="18"/>
  <c r="G153" i="18"/>
  <c r="F153" i="18"/>
  <c r="E153" i="18"/>
  <c r="D153" i="18"/>
  <c r="C153" i="18"/>
  <c r="P152" i="18"/>
  <c r="K152" i="18"/>
  <c r="J152" i="18"/>
  <c r="I152" i="18"/>
  <c r="H152" i="18"/>
  <c r="G152" i="18"/>
  <c r="F152" i="18"/>
  <c r="E152" i="18"/>
  <c r="D152" i="18"/>
  <c r="C152" i="18"/>
  <c r="P151" i="18"/>
  <c r="K151" i="18"/>
  <c r="J151" i="18"/>
  <c r="I151" i="18"/>
  <c r="H151" i="18"/>
  <c r="G151" i="18"/>
  <c r="F151" i="18"/>
  <c r="E151" i="18"/>
  <c r="D151" i="18"/>
  <c r="C151" i="18"/>
  <c r="P150" i="18"/>
  <c r="K150" i="18"/>
  <c r="J150" i="18"/>
  <c r="I150" i="18"/>
  <c r="H150" i="18"/>
  <c r="G150" i="18"/>
  <c r="F150" i="18"/>
  <c r="E150" i="18"/>
  <c r="D150" i="18"/>
  <c r="C150" i="18"/>
  <c r="P149" i="18"/>
  <c r="K149" i="18"/>
  <c r="J149" i="18"/>
  <c r="I149" i="18"/>
  <c r="H149" i="18"/>
  <c r="G149" i="18"/>
  <c r="F149" i="18"/>
  <c r="E149" i="18"/>
  <c r="D149" i="18"/>
  <c r="C149" i="18"/>
  <c r="P148" i="18"/>
  <c r="K148" i="18"/>
  <c r="J148" i="18"/>
  <c r="I148" i="18"/>
  <c r="H148" i="18"/>
  <c r="G148" i="18"/>
  <c r="F148" i="18"/>
  <c r="E148" i="18"/>
  <c r="D148" i="18"/>
  <c r="C148" i="18"/>
  <c r="P147" i="18"/>
  <c r="K147" i="18"/>
  <c r="J147" i="18"/>
  <c r="I147" i="18"/>
  <c r="H147" i="18"/>
  <c r="G147" i="18"/>
  <c r="F147" i="18"/>
  <c r="E147" i="18"/>
  <c r="D147" i="18"/>
  <c r="C147" i="18"/>
  <c r="P146" i="18"/>
  <c r="K146" i="18"/>
  <c r="J146" i="18"/>
  <c r="I146" i="18"/>
  <c r="H146" i="18"/>
  <c r="G146" i="18"/>
  <c r="F146" i="18"/>
  <c r="E146" i="18"/>
  <c r="D146" i="18"/>
  <c r="C146" i="18"/>
  <c r="P145" i="18"/>
  <c r="K145" i="18"/>
  <c r="J145" i="18"/>
  <c r="I145" i="18"/>
  <c r="H145" i="18"/>
  <c r="G145" i="18"/>
  <c r="F145" i="18"/>
  <c r="E145" i="18"/>
  <c r="D145" i="18"/>
  <c r="C145" i="18"/>
  <c r="P144" i="18"/>
  <c r="K144" i="18"/>
  <c r="J144" i="18"/>
  <c r="I144" i="18"/>
  <c r="H144" i="18"/>
  <c r="G144" i="18"/>
  <c r="F144" i="18"/>
  <c r="E144" i="18"/>
  <c r="D144" i="18"/>
  <c r="C144" i="18"/>
  <c r="P143" i="18"/>
  <c r="K143" i="18"/>
  <c r="J143" i="18"/>
  <c r="I143" i="18"/>
  <c r="H143" i="18"/>
  <c r="G143" i="18"/>
  <c r="F143" i="18"/>
  <c r="E143" i="18"/>
  <c r="D143" i="18"/>
  <c r="C143" i="18"/>
  <c r="P142" i="18"/>
  <c r="K142" i="18"/>
  <c r="J142" i="18"/>
  <c r="I142" i="18"/>
  <c r="H142" i="18"/>
  <c r="G142" i="18"/>
  <c r="F142" i="18"/>
  <c r="E142" i="18"/>
  <c r="D142" i="18"/>
  <c r="C142" i="18"/>
  <c r="P141" i="18"/>
  <c r="K141" i="18"/>
  <c r="J141" i="18"/>
  <c r="I141" i="18"/>
  <c r="H141" i="18"/>
  <c r="G141" i="18"/>
  <c r="F141" i="18"/>
  <c r="E141" i="18"/>
  <c r="D141" i="18"/>
  <c r="C141" i="18"/>
  <c r="P140" i="18"/>
  <c r="K140" i="18"/>
  <c r="J140" i="18"/>
  <c r="I140" i="18"/>
  <c r="H140" i="18"/>
  <c r="G140" i="18"/>
  <c r="F140" i="18"/>
  <c r="E140" i="18"/>
  <c r="D140" i="18"/>
  <c r="C140" i="18"/>
  <c r="P139" i="18"/>
  <c r="K139" i="18"/>
  <c r="J139" i="18"/>
  <c r="I139" i="18"/>
  <c r="H139" i="18"/>
  <c r="G139" i="18"/>
  <c r="F139" i="18"/>
  <c r="E139" i="18"/>
  <c r="D139" i="18"/>
  <c r="C139" i="18"/>
  <c r="P138" i="18"/>
  <c r="K138" i="18"/>
  <c r="J138" i="18"/>
  <c r="I138" i="18"/>
  <c r="H138" i="18"/>
  <c r="G138" i="18"/>
  <c r="F138" i="18"/>
  <c r="E138" i="18"/>
  <c r="D138" i="18"/>
  <c r="C138" i="18"/>
  <c r="P137" i="18"/>
  <c r="K137" i="18"/>
  <c r="J137" i="18"/>
  <c r="I137" i="18"/>
  <c r="H137" i="18"/>
  <c r="G137" i="18"/>
  <c r="F137" i="18"/>
  <c r="E137" i="18"/>
  <c r="D137" i="18"/>
  <c r="C137" i="18"/>
  <c r="P136" i="18"/>
  <c r="K136" i="18"/>
  <c r="J136" i="18"/>
  <c r="I136" i="18"/>
  <c r="H136" i="18"/>
  <c r="G136" i="18"/>
  <c r="F136" i="18"/>
  <c r="E136" i="18"/>
  <c r="D136" i="18"/>
  <c r="C136" i="18"/>
  <c r="P135" i="18"/>
  <c r="K135" i="18"/>
  <c r="J135" i="18"/>
  <c r="I135" i="18"/>
  <c r="H135" i="18"/>
  <c r="G135" i="18"/>
  <c r="F135" i="18"/>
  <c r="E135" i="18"/>
  <c r="D135" i="18"/>
  <c r="C135" i="18"/>
  <c r="P134" i="18"/>
  <c r="K134" i="18"/>
  <c r="J134" i="18"/>
  <c r="I134" i="18"/>
  <c r="H134" i="18"/>
  <c r="G134" i="18"/>
  <c r="F134" i="18"/>
  <c r="E134" i="18"/>
  <c r="D134" i="18"/>
  <c r="C134" i="18"/>
  <c r="P133" i="18"/>
  <c r="K133" i="18"/>
  <c r="J133" i="18"/>
  <c r="I133" i="18"/>
  <c r="H133" i="18"/>
  <c r="G133" i="18"/>
  <c r="F133" i="18"/>
  <c r="E133" i="18"/>
  <c r="D133" i="18"/>
  <c r="C133" i="18"/>
  <c r="P132" i="18"/>
  <c r="K132" i="18"/>
  <c r="J132" i="18"/>
  <c r="I132" i="18"/>
  <c r="H132" i="18"/>
  <c r="G132" i="18"/>
  <c r="F132" i="18"/>
  <c r="E132" i="18"/>
  <c r="D132" i="18"/>
  <c r="C132" i="18"/>
  <c r="P131" i="18"/>
  <c r="K131" i="18"/>
  <c r="J131" i="18"/>
  <c r="I131" i="18"/>
  <c r="H131" i="18"/>
  <c r="G131" i="18"/>
  <c r="F131" i="18"/>
  <c r="E131" i="18"/>
  <c r="D131" i="18"/>
  <c r="C131" i="18"/>
  <c r="P130" i="18"/>
  <c r="K130" i="18"/>
  <c r="J130" i="18"/>
  <c r="I130" i="18"/>
  <c r="H130" i="18"/>
  <c r="G130" i="18"/>
  <c r="F130" i="18"/>
  <c r="E130" i="18"/>
  <c r="D130" i="18"/>
  <c r="C130" i="18"/>
  <c r="P129" i="18"/>
  <c r="K129" i="18"/>
  <c r="J129" i="18"/>
  <c r="I129" i="18"/>
  <c r="H129" i="18"/>
  <c r="G129" i="18"/>
  <c r="F129" i="18"/>
  <c r="E129" i="18"/>
  <c r="D129" i="18"/>
  <c r="C129" i="18"/>
  <c r="P128" i="18"/>
  <c r="K128" i="18"/>
  <c r="J128" i="18"/>
  <c r="I128" i="18"/>
  <c r="H128" i="18"/>
  <c r="G128" i="18"/>
  <c r="F128" i="18"/>
  <c r="E128" i="18"/>
  <c r="D128" i="18"/>
  <c r="C128" i="18"/>
  <c r="P127" i="18"/>
  <c r="K127" i="18"/>
  <c r="J127" i="18"/>
  <c r="I127" i="18"/>
  <c r="H127" i="18"/>
  <c r="G127" i="18"/>
  <c r="F127" i="18"/>
  <c r="E127" i="18"/>
  <c r="D127" i="18"/>
  <c r="C127" i="18"/>
  <c r="P126" i="18"/>
  <c r="K126" i="18"/>
  <c r="J126" i="18"/>
  <c r="I126" i="18"/>
  <c r="H126" i="18"/>
  <c r="G126" i="18"/>
  <c r="F126" i="18"/>
  <c r="E126" i="18"/>
  <c r="D126" i="18"/>
  <c r="C126" i="18"/>
  <c r="P125" i="18"/>
  <c r="K125" i="18"/>
  <c r="J125" i="18"/>
  <c r="I125" i="18"/>
  <c r="H125" i="18"/>
  <c r="G125" i="18"/>
  <c r="F125" i="18"/>
  <c r="E125" i="18"/>
  <c r="D125" i="18"/>
  <c r="C125" i="18"/>
  <c r="P124" i="18"/>
  <c r="K124" i="18"/>
  <c r="J124" i="18"/>
  <c r="I124" i="18"/>
  <c r="H124" i="18"/>
  <c r="G124" i="18"/>
  <c r="F124" i="18"/>
  <c r="E124" i="18"/>
  <c r="D124" i="18"/>
  <c r="C124" i="18"/>
  <c r="P123" i="18"/>
  <c r="K123" i="18"/>
  <c r="J123" i="18"/>
  <c r="I123" i="18"/>
  <c r="H123" i="18"/>
  <c r="G123" i="18"/>
  <c r="F123" i="18"/>
  <c r="E123" i="18"/>
  <c r="D123" i="18"/>
  <c r="C123" i="18"/>
  <c r="P122" i="18"/>
  <c r="K122" i="18"/>
  <c r="J122" i="18"/>
  <c r="I122" i="18"/>
  <c r="H122" i="18"/>
  <c r="G122" i="18"/>
  <c r="F122" i="18"/>
  <c r="E122" i="18"/>
  <c r="D122" i="18"/>
  <c r="C122" i="18"/>
  <c r="P121" i="18"/>
  <c r="K121" i="18"/>
  <c r="J121" i="18"/>
  <c r="I121" i="18"/>
  <c r="H121" i="18"/>
  <c r="G121" i="18"/>
  <c r="F121" i="18"/>
  <c r="E121" i="18"/>
  <c r="D121" i="18"/>
  <c r="C121" i="18"/>
  <c r="P120" i="18"/>
  <c r="K120" i="18"/>
  <c r="J120" i="18"/>
  <c r="I120" i="18"/>
  <c r="H120" i="18"/>
  <c r="G120" i="18"/>
  <c r="F120" i="18"/>
  <c r="E120" i="18"/>
  <c r="D120" i="18"/>
  <c r="C120" i="18"/>
  <c r="P119" i="18"/>
  <c r="K119" i="18"/>
  <c r="J119" i="18"/>
  <c r="I119" i="18"/>
  <c r="H119" i="18"/>
  <c r="G119" i="18"/>
  <c r="F119" i="18"/>
  <c r="E119" i="18"/>
  <c r="D119" i="18"/>
  <c r="C119" i="18"/>
  <c r="P118" i="18"/>
  <c r="K118" i="18"/>
  <c r="J118" i="18"/>
  <c r="I118" i="18"/>
  <c r="H118" i="18"/>
  <c r="G118" i="18"/>
  <c r="F118" i="18"/>
  <c r="E118" i="18"/>
  <c r="D118" i="18"/>
  <c r="C118" i="18"/>
  <c r="P117" i="18"/>
  <c r="K117" i="18"/>
  <c r="J117" i="18"/>
  <c r="I117" i="18"/>
  <c r="H117" i="18"/>
  <c r="G117" i="18"/>
  <c r="F117" i="18"/>
  <c r="E117" i="18"/>
  <c r="D117" i="18"/>
  <c r="C117" i="18"/>
  <c r="P116" i="18"/>
  <c r="K116" i="18"/>
  <c r="J116" i="18"/>
  <c r="I116" i="18"/>
  <c r="H116" i="18"/>
  <c r="G116" i="18"/>
  <c r="F116" i="18"/>
  <c r="E116" i="18"/>
  <c r="D116" i="18"/>
  <c r="C116" i="18"/>
  <c r="P115" i="18"/>
  <c r="K115" i="18"/>
  <c r="J115" i="18"/>
  <c r="I115" i="18"/>
  <c r="H115" i="18"/>
  <c r="G115" i="18"/>
  <c r="F115" i="18"/>
  <c r="E115" i="18"/>
  <c r="D115" i="18"/>
  <c r="C115" i="18"/>
  <c r="P114" i="18"/>
  <c r="K114" i="18"/>
  <c r="J114" i="18"/>
  <c r="I114" i="18"/>
  <c r="H114" i="18"/>
  <c r="G114" i="18"/>
  <c r="F114" i="18"/>
  <c r="E114" i="18"/>
  <c r="D114" i="18"/>
  <c r="C114" i="18"/>
  <c r="P113" i="18"/>
  <c r="K113" i="18"/>
  <c r="J113" i="18"/>
  <c r="I113" i="18"/>
  <c r="H113" i="18"/>
  <c r="G113" i="18"/>
  <c r="F113" i="18"/>
  <c r="E113" i="18"/>
  <c r="D113" i="18"/>
  <c r="C113" i="18"/>
  <c r="P112" i="18"/>
  <c r="K112" i="18"/>
  <c r="J112" i="18"/>
  <c r="I112" i="18"/>
  <c r="H112" i="18"/>
  <c r="G112" i="18"/>
  <c r="F112" i="18"/>
  <c r="E112" i="18"/>
  <c r="D112" i="18"/>
  <c r="C112" i="18"/>
  <c r="P111" i="18"/>
  <c r="K111" i="18"/>
  <c r="J111" i="18"/>
  <c r="I111" i="18"/>
  <c r="H111" i="18"/>
  <c r="G111" i="18"/>
  <c r="F111" i="18"/>
  <c r="E111" i="18"/>
  <c r="D111" i="18"/>
  <c r="C111" i="18"/>
  <c r="P110" i="18"/>
  <c r="K110" i="18"/>
  <c r="J110" i="18"/>
  <c r="I110" i="18"/>
  <c r="H110" i="18"/>
  <c r="G110" i="18"/>
  <c r="F110" i="18"/>
  <c r="E110" i="18"/>
  <c r="D110" i="18"/>
  <c r="C110" i="18"/>
  <c r="P109" i="18"/>
  <c r="K109" i="18"/>
  <c r="J109" i="18"/>
  <c r="I109" i="18"/>
  <c r="H109" i="18"/>
  <c r="G109" i="18"/>
  <c r="F109" i="18"/>
  <c r="E109" i="18"/>
  <c r="D109" i="18"/>
  <c r="C109" i="18"/>
  <c r="P108" i="18"/>
  <c r="K108" i="18"/>
  <c r="J108" i="18"/>
  <c r="I108" i="18"/>
  <c r="H108" i="18"/>
  <c r="G108" i="18"/>
  <c r="F108" i="18"/>
  <c r="E108" i="18"/>
  <c r="D108" i="18"/>
  <c r="C108" i="18"/>
  <c r="P107" i="18"/>
  <c r="K107" i="18"/>
  <c r="J107" i="18"/>
  <c r="I107" i="18"/>
  <c r="H107" i="18"/>
  <c r="G107" i="18"/>
  <c r="F107" i="18"/>
  <c r="E107" i="18"/>
  <c r="D107" i="18"/>
  <c r="C107" i="18"/>
  <c r="P106" i="18"/>
  <c r="K106" i="18"/>
  <c r="J106" i="18"/>
  <c r="I106" i="18"/>
  <c r="H106" i="18"/>
  <c r="G106" i="18"/>
  <c r="F106" i="18"/>
  <c r="E106" i="18"/>
  <c r="D106" i="18"/>
  <c r="C106" i="18"/>
  <c r="P105" i="18"/>
  <c r="K105" i="18"/>
  <c r="J105" i="18"/>
  <c r="I105" i="18"/>
  <c r="H105" i="18"/>
  <c r="G105" i="18"/>
  <c r="F105" i="18"/>
  <c r="E105" i="18"/>
  <c r="D105" i="18"/>
  <c r="C105" i="18"/>
  <c r="P104" i="18"/>
  <c r="K104" i="18"/>
  <c r="J104" i="18"/>
  <c r="I104" i="18"/>
  <c r="H104" i="18"/>
  <c r="G104" i="18"/>
  <c r="F104" i="18"/>
  <c r="E104" i="18"/>
  <c r="D104" i="18"/>
  <c r="C104" i="18"/>
  <c r="P103" i="18"/>
  <c r="K103" i="18"/>
  <c r="J103" i="18"/>
  <c r="I103" i="18"/>
  <c r="H103" i="18"/>
  <c r="G103" i="18"/>
  <c r="F103" i="18"/>
  <c r="E103" i="18"/>
  <c r="D103" i="18"/>
  <c r="C103" i="18"/>
  <c r="P102" i="18"/>
  <c r="K102" i="18"/>
  <c r="J102" i="18"/>
  <c r="I102" i="18"/>
  <c r="H102" i="18"/>
  <c r="G102" i="18"/>
  <c r="F102" i="18"/>
  <c r="E102" i="18"/>
  <c r="D102" i="18"/>
  <c r="C102" i="18"/>
  <c r="P101" i="18"/>
  <c r="K101" i="18"/>
  <c r="J101" i="18"/>
  <c r="I101" i="18"/>
  <c r="H101" i="18"/>
  <c r="G101" i="18"/>
  <c r="F101" i="18"/>
  <c r="E101" i="18"/>
  <c r="D101" i="18"/>
  <c r="C101" i="18"/>
  <c r="P100" i="18"/>
  <c r="K100" i="18"/>
  <c r="J100" i="18"/>
  <c r="I100" i="18"/>
  <c r="H100" i="18"/>
  <c r="G100" i="18"/>
  <c r="F100" i="18"/>
  <c r="E100" i="18"/>
  <c r="D100" i="18"/>
  <c r="C100" i="18"/>
  <c r="P99" i="18"/>
  <c r="K99" i="18"/>
  <c r="J99" i="18"/>
  <c r="I99" i="18"/>
  <c r="H99" i="18"/>
  <c r="G99" i="18"/>
  <c r="F99" i="18"/>
  <c r="E99" i="18"/>
  <c r="D99" i="18"/>
  <c r="C99" i="18"/>
  <c r="P98" i="18"/>
  <c r="K98" i="18"/>
  <c r="J98" i="18"/>
  <c r="I98" i="18"/>
  <c r="H98" i="18"/>
  <c r="G98" i="18"/>
  <c r="F98" i="18"/>
  <c r="E98" i="18"/>
  <c r="D98" i="18"/>
  <c r="C98" i="18"/>
  <c r="P97" i="18"/>
  <c r="K97" i="18"/>
  <c r="J97" i="18"/>
  <c r="I97" i="18"/>
  <c r="H97" i="18"/>
  <c r="G97" i="18"/>
  <c r="F97" i="18"/>
  <c r="E97" i="18"/>
  <c r="D97" i="18"/>
  <c r="C97" i="18"/>
  <c r="P96" i="18"/>
  <c r="K96" i="18"/>
  <c r="J96" i="18"/>
  <c r="I96" i="18"/>
  <c r="H96" i="18"/>
  <c r="G96" i="18"/>
  <c r="F96" i="18"/>
  <c r="E96" i="18"/>
  <c r="D96" i="18"/>
  <c r="C96" i="18"/>
  <c r="P95" i="18"/>
  <c r="K95" i="18"/>
  <c r="J95" i="18"/>
  <c r="I95" i="18"/>
  <c r="H95" i="18"/>
  <c r="G95" i="18"/>
  <c r="F95" i="18"/>
  <c r="E95" i="18"/>
  <c r="D95" i="18"/>
  <c r="C95" i="18"/>
  <c r="P94" i="18"/>
  <c r="K94" i="18"/>
  <c r="J94" i="18"/>
  <c r="I94" i="18"/>
  <c r="H94" i="18"/>
  <c r="G94" i="18"/>
  <c r="F94" i="18"/>
  <c r="E94" i="18"/>
  <c r="D94" i="18"/>
  <c r="C94" i="18"/>
  <c r="P93" i="18"/>
  <c r="K93" i="18"/>
  <c r="J93" i="18"/>
  <c r="I93" i="18"/>
  <c r="H93" i="18"/>
  <c r="G93" i="18"/>
  <c r="F93" i="18"/>
  <c r="E93" i="18"/>
  <c r="D93" i="18"/>
  <c r="C93" i="18"/>
  <c r="P92" i="18"/>
  <c r="K92" i="18"/>
  <c r="J92" i="18"/>
  <c r="I92" i="18"/>
  <c r="H92" i="18"/>
  <c r="G92" i="18"/>
  <c r="F92" i="18"/>
  <c r="E92" i="18"/>
  <c r="D92" i="18"/>
  <c r="C92" i="18"/>
  <c r="P91" i="18"/>
  <c r="K91" i="18"/>
  <c r="J91" i="18"/>
  <c r="I91" i="18"/>
  <c r="H91" i="18"/>
  <c r="G91" i="18"/>
  <c r="F91" i="18"/>
  <c r="E91" i="18"/>
  <c r="D91" i="18"/>
  <c r="C91" i="18"/>
  <c r="P90" i="18"/>
  <c r="K90" i="18"/>
  <c r="J90" i="18"/>
  <c r="I90" i="18"/>
  <c r="H90" i="18"/>
  <c r="G90" i="18"/>
  <c r="F90" i="18"/>
  <c r="E90" i="18"/>
  <c r="D90" i="18"/>
  <c r="C90" i="18"/>
  <c r="P89" i="18"/>
  <c r="K89" i="18"/>
  <c r="J89" i="18"/>
  <c r="I89" i="18"/>
  <c r="H89" i="18"/>
  <c r="G89" i="18"/>
  <c r="F89" i="18"/>
  <c r="E89" i="18"/>
  <c r="D89" i="18"/>
  <c r="C89" i="18"/>
  <c r="P88" i="18"/>
  <c r="K88" i="18"/>
  <c r="J88" i="18"/>
  <c r="I88" i="18"/>
  <c r="H88" i="18"/>
  <c r="G88" i="18"/>
  <c r="F88" i="18"/>
  <c r="E88" i="18"/>
  <c r="D88" i="18"/>
  <c r="C88" i="18"/>
  <c r="P87" i="18"/>
  <c r="K87" i="18"/>
  <c r="J87" i="18"/>
  <c r="I87" i="18"/>
  <c r="H87" i="18"/>
  <c r="G87" i="18"/>
  <c r="F87" i="18"/>
  <c r="E87" i="18"/>
  <c r="D87" i="18"/>
  <c r="C87" i="18"/>
  <c r="P86" i="18"/>
  <c r="K86" i="18"/>
  <c r="J86" i="18"/>
  <c r="I86" i="18"/>
  <c r="H86" i="18"/>
  <c r="G86" i="18"/>
  <c r="F86" i="18"/>
  <c r="E86" i="18"/>
  <c r="D86" i="18"/>
  <c r="C86" i="18"/>
  <c r="P85" i="18"/>
  <c r="K85" i="18"/>
  <c r="J85" i="18"/>
  <c r="I85" i="18"/>
  <c r="H85" i="18"/>
  <c r="G85" i="18"/>
  <c r="F85" i="18"/>
  <c r="E85" i="18"/>
  <c r="D85" i="18"/>
  <c r="C85" i="18"/>
  <c r="P84" i="18"/>
  <c r="K84" i="18"/>
  <c r="J84" i="18"/>
  <c r="I84" i="18"/>
  <c r="H84" i="18"/>
  <c r="G84" i="18"/>
  <c r="F84" i="18"/>
  <c r="E84" i="18"/>
  <c r="D84" i="18"/>
  <c r="C84" i="18"/>
  <c r="P83" i="18"/>
  <c r="K83" i="18"/>
  <c r="J83" i="18"/>
  <c r="I83" i="18"/>
  <c r="H83" i="18"/>
  <c r="G83" i="18"/>
  <c r="F83" i="18"/>
  <c r="E83" i="18"/>
  <c r="D83" i="18"/>
  <c r="C83" i="18"/>
  <c r="P82" i="18"/>
  <c r="K82" i="18"/>
  <c r="J82" i="18"/>
  <c r="I82" i="18"/>
  <c r="H82" i="18"/>
  <c r="G82" i="18"/>
  <c r="F82" i="18"/>
  <c r="E82" i="18"/>
  <c r="D82" i="18"/>
  <c r="C82" i="18"/>
  <c r="P81" i="18"/>
  <c r="K81" i="18"/>
  <c r="J81" i="18"/>
  <c r="I81" i="18"/>
  <c r="H81" i="18"/>
  <c r="G81" i="18"/>
  <c r="F81" i="18"/>
  <c r="E81" i="18"/>
  <c r="D81" i="18"/>
  <c r="C81" i="18"/>
  <c r="P80" i="18"/>
  <c r="K80" i="18"/>
  <c r="J80" i="18"/>
  <c r="I80" i="18"/>
  <c r="H80" i="18"/>
  <c r="G80" i="18"/>
  <c r="F80" i="18"/>
  <c r="E80" i="18"/>
  <c r="D80" i="18"/>
  <c r="C80" i="18"/>
  <c r="P79" i="18"/>
  <c r="K79" i="18"/>
  <c r="J79" i="18"/>
  <c r="I79" i="18"/>
  <c r="H79" i="18"/>
  <c r="G79" i="18"/>
  <c r="F79" i="18"/>
  <c r="E79" i="18"/>
  <c r="D79" i="18"/>
  <c r="C79" i="18"/>
  <c r="P78" i="18"/>
  <c r="K78" i="18"/>
  <c r="J78" i="18"/>
  <c r="I78" i="18"/>
  <c r="H78" i="18"/>
  <c r="G78" i="18"/>
  <c r="F78" i="18"/>
  <c r="E78" i="18"/>
  <c r="D78" i="18"/>
  <c r="C78" i="18"/>
  <c r="P77" i="18"/>
  <c r="K77" i="18"/>
  <c r="J77" i="18"/>
  <c r="I77" i="18"/>
  <c r="H77" i="18"/>
  <c r="G77" i="18"/>
  <c r="F77" i="18"/>
  <c r="E77" i="18"/>
  <c r="D77" i="18"/>
  <c r="C77" i="18"/>
  <c r="P76" i="18"/>
  <c r="K76" i="18"/>
  <c r="J76" i="18"/>
  <c r="I76" i="18"/>
  <c r="H76" i="18"/>
  <c r="G76" i="18"/>
  <c r="F76" i="18"/>
  <c r="E76" i="18"/>
  <c r="D76" i="18"/>
  <c r="C76" i="18"/>
  <c r="P75" i="18"/>
  <c r="K75" i="18"/>
  <c r="J75" i="18"/>
  <c r="I75" i="18"/>
  <c r="H75" i="18"/>
  <c r="G75" i="18"/>
  <c r="F75" i="18"/>
  <c r="E75" i="18"/>
  <c r="D75" i="18"/>
  <c r="C75" i="18"/>
  <c r="P74" i="18"/>
  <c r="K74" i="18"/>
  <c r="J74" i="18"/>
  <c r="I74" i="18"/>
  <c r="H74" i="18"/>
  <c r="G74" i="18"/>
  <c r="F74" i="18"/>
  <c r="E74" i="18"/>
  <c r="D74" i="18"/>
  <c r="C74" i="18"/>
  <c r="P73" i="18"/>
  <c r="K73" i="18"/>
  <c r="J73" i="18"/>
  <c r="I73" i="18"/>
  <c r="H73" i="18"/>
  <c r="G73" i="18"/>
  <c r="F73" i="18"/>
  <c r="E73" i="18"/>
  <c r="D73" i="18"/>
  <c r="C73" i="18"/>
  <c r="P72" i="18"/>
  <c r="K72" i="18"/>
  <c r="J72" i="18"/>
  <c r="I72" i="18"/>
  <c r="H72" i="18"/>
  <c r="G72" i="18"/>
  <c r="F72" i="18"/>
  <c r="E72" i="18"/>
  <c r="D72" i="18"/>
  <c r="C72" i="18"/>
  <c r="P71" i="18"/>
  <c r="K71" i="18"/>
  <c r="J71" i="18"/>
  <c r="I71" i="18"/>
  <c r="H71" i="18"/>
  <c r="G71" i="18"/>
  <c r="F71" i="18"/>
  <c r="E71" i="18"/>
  <c r="D71" i="18"/>
  <c r="C71" i="18"/>
  <c r="P70" i="18"/>
  <c r="K70" i="18"/>
  <c r="J70" i="18"/>
  <c r="I70" i="18"/>
  <c r="H70" i="18"/>
  <c r="G70" i="18"/>
  <c r="F70" i="18"/>
  <c r="E70" i="18"/>
  <c r="D70" i="18"/>
  <c r="C70" i="18"/>
  <c r="P69" i="18"/>
  <c r="K69" i="18"/>
  <c r="J69" i="18"/>
  <c r="I69" i="18"/>
  <c r="H69" i="18"/>
  <c r="G69" i="18"/>
  <c r="F69" i="18"/>
  <c r="E69" i="18"/>
  <c r="D69" i="18"/>
  <c r="C69" i="18"/>
  <c r="P68" i="18"/>
  <c r="K68" i="18"/>
  <c r="J68" i="18"/>
  <c r="I68" i="18"/>
  <c r="H68" i="18"/>
  <c r="G68" i="18"/>
  <c r="F68" i="18"/>
  <c r="E68" i="18"/>
  <c r="D68" i="18"/>
  <c r="C68" i="18"/>
  <c r="P67" i="18"/>
  <c r="K67" i="18"/>
  <c r="J67" i="18"/>
  <c r="I67" i="18"/>
  <c r="H67" i="18"/>
  <c r="G67" i="18"/>
  <c r="F67" i="18"/>
  <c r="E67" i="18"/>
  <c r="D67" i="18"/>
  <c r="C67" i="18"/>
  <c r="P66" i="18"/>
  <c r="K66" i="18"/>
  <c r="J66" i="18"/>
  <c r="I66" i="18"/>
  <c r="H66" i="18"/>
  <c r="G66" i="18"/>
  <c r="F66" i="18"/>
  <c r="E66" i="18"/>
  <c r="D66" i="18"/>
  <c r="C66" i="18"/>
  <c r="P65" i="18"/>
  <c r="K65" i="18"/>
  <c r="J65" i="18"/>
  <c r="I65" i="18"/>
  <c r="H65" i="18"/>
  <c r="G65" i="18"/>
  <c r="F65" i="18"/>
  <c r="E65" i="18"/>
  <c r="D65" i="18"/>
  <c r="C65" i="18"/>
  <c r="P64" i="18"/>
  <c r="K64" i="18"/>
  <c r="J64" i="18"/>
  <c r="I64" i="18"/>
  <c r="H64" i="18"/>
  <c r="G64" i="18"/>
  <c r="F64" i="18"/>
  <c r="E64" i="18"/>
  <c r="D64" i="18"/>
  <c r="C64" i="18"/>
  <c r="P63" i="18"/>
  <c r="K63" i="18"/>
  <c r="J63" i="18"/>
  <c r="I63" i="18"/>
  <c r="H63" i="18"/>
  <c r="G63" i="18"/>
  <c r="F63" i="18"/>
  <c r="E63" i="18"/>
  <c r="D63" i="18"/>
  <c r="C63" i="18"/>
  <c r="P62" i="18"/>
  <c r="K62" i="18"/>
  <c r="J62" i="18"/>
  <c r="I62" i="18"/>
  <c r="H62" i="18"/>
  <c r="G62" i="18"/>
  <c r="F62" i="18"/>
  <c r="E62" i="18"/>
  <c r="D62" i="18"/>
  <c r="C62" i="18"/>
  <c r="P61" i="18"/>
  <c r="K61" i="18"/>
  <c r="J61" i="18"/>
  <c r="I61" i="18"/>
  <c r="H61" i="18"/>
  <c r="G61" i="18"/>
  <c r="F61" i="18"/>
  <c r="E61" i="18"/>
  <c r="D61" i="18"/>
  <c r="C61" i="18"/>
  <c r="P60" i="18"/>
  <c r="K60" i="18"/>
  <c r="J60" i="18"/>
  <c r="I60" i="18"/>
  <c r="H60" i="18"/>
  <c r="G60" i="18"/>
  <c r="F60" i="18"/>
  <c r="E60" i="18"/>
  <c r="D60" i="18"/>
  <c r="C60" i="18"/>
  <c r="P59" i="18"/>
  <c r="K59" i="18"/>
  <c r="J59" i="18"/>
  <c r="I59" i="18"/>
  <c r="H59" i="18"/>
  <c r="G59" i="18"/>
  <c r="F59" i="18"/>
  <c r="E59" i="18"/>
  <c r="D59" i="18"/>
  <c r="C59" i="18"/>
  <c r="P58" i="18"/>
  <c r="K58" i="18"/>
  <c r="J58" i="18"/>
  <c r="I58" i="18"/>
  <c r="H58" i="18"/>
  <c r="G58" i="18"/>
  <c r="F58" i="18"/>
  <c r="E58" i="18"/>
  <c r="D58" i="18"/>
  <c r="C58" i="18"/>
  <c r="P57" i="18"/>
  <c r="K57" i="18"/>
  <c r="J57" i="18"/>
  <c r="I57" i="18"/>
  <c r="H57" i="18"/>
  <c r="G57" i="18"/>
  <c r="F57" i="18"/>
  <c r="E57" i="18"/>
  <c r="D57" i="18"/>
  <c r="C57" i="18"/>
  <c r="P56" i="18"/>
  <c r="K56" i="18"/>
  <c r="J56" i="18"/>
  <c r="I56" i="18"/>
  <c r="H56" i="18"/>
  <c r="G56" i="18"/>
  <c r="F56" i="18"/>
  <c r="E56" i="18"/>
  <c r="D56" i="18"/>
  <c r="C56" i="18"/>
  <c r="P55" i="18"/>
  <c r="K55" i="18"/>
  <c r="J55" i="18"/>
  <c r="I55" i="18"/>
  <c r="H55" i="18"/>
  <c r="G55" i="18"/>
  <c r="F55" i="18"/>
  <c r="E55" i="18"/>
  <c r="D55" i="18"/>
  <c r="C55" i="18"/>
  <c r="P54" i="18"/>
  <c r="K54" i="18"/>
  <c r="J54" i="18"/>
  <c r="I54" i="18"/>
  <c r="H54" i="18"/>
  <c r="G54" i="18"/>
  <c r="F54" i="18"/>
  <c r="E54" i="18"/>
  <c r="D54" i="18"/>
  <c r="C54" i="18"/>
  <c r="P53" i="18"/>
  <c r="K53" i="18"/>
  <c r="J53" i="18"/>
  <c r="I53" i="18"/>
  <c r="H53" i="18"/>
  <c r="G53" i="18"/>
  <c r="F53" i="18"/>
  <c r="E53" i="18"/>
  <c r="D53" i="18"/>
  <c r="C53" i="18"/>
  <c r="P52" i="18"/>
  <c r="K52" i="18"/>
  <c r="J52" i="18"/>
  <c r="I52" i="18"/>
  <c r="H52" i="18"/>
  <c r="G52" i="18"/>
  <c r="F52" i="18"/>
  <c r="E52" i="18"/>
  <c r="D52" i="18"/>
  <c r="C52" i="18"/>
  <c r="P51" i="18"/>
  <c r="K51" i="18"/>
  <c r="J51" i="18"/>
  <c r="I51" i="18"/>
  <c r="H51" i="18"/>
  <c r="G51" i="18"/>
  <c r="F51" i="18"/>
  <c r="E51" i="18"/>
  <c r="D51" i="18"/>
  <c r="C51" i="18"/>
  <c r="P50" i="18"/>
  <c r="K50" i="18"/>
  <c r="J50" i="18"/>
  <c r="I50" i="18"/>
  <c r="H50" i="18"/>
  <c r="G50" i="18"/>
  <c r="F50" i="18"/>
  <c r="E50" i="18"/>
  <c r="D50" i="18"/>
  <c r="C50" i="18"/>
  <c r="P49" i="18"/>
  <c r="K49" i="18"/>
  <c r="J49" i="18"/>
  <c r="I49" i="18"/>
  <c r="H49" i="18"/>
  <c r="G49" i="18"/>
  <c r="F49" i="18"/>
  <c r="E49" i="18"/>
  <c r="D49" i="18"/>
  <c r="C49" i="18"/>
  <c r="P48" i="18"/>
  <c r="K48" i="18"/>
  <c r="J48" i="18"/>
  <c r="I48" i="18"/>
  <c r="H48" i="18"/>
  <c r="G48" i="18"/>
  <c r="F48" i="18"/>
  <c r="E48" i="18"/>
  <c r="D48" i="18"/>
  <c r="C48" i="18"/>
  <c r="P47" i="18"/>
  <c r="K47" i="18"/>
  <c r="J47" i="18"/>
  <c r="I47" i="18"/>
  <c r="H47" i="18"/>
  <c r="G47" i="18"/>
  <c r="F47" i="18"/>
  <c r="E47" i="18"/>
  <c r="D47" i="18"/>
  <c r="C47" i="18"/>
  <c r="P46" i="18"/>
  <c r="K46" i="18"/>
  <c r="J46" i="18"/>
  <c r="I46" i="18"/>
  <c r="H46" i="18"/>
  <c r="G46" i="18"/>
  <c r="F46" i="18"/>
  <c r="E46" i="18"/>
  <c r="D46" i="18"/>
  <c r="C46" i="18"/>
  <c r="P45" i="18"/>
  <c r="K45" i="18"/>
  <c r="J45" i="18"/>
  <c r="I45" i="18"/>
  <c r="H45" i="18"/>
  <c r="G45" i="18"/>
  <c r="F45" i="18"/>
  <c r="E45" i="18"/>
  <c r="D45" i="18"/>
  <c r="C45" i="18"/>
  <c r="P44" i="18"/>
  <c r="K44" i="18"/>
  <c r="J44" i="18"/>
  <c r="I44" i="18"/>
  <c r="H44" i="18"/>
  <c r="G44" i="18"/>
  <c r="F44" i="18"/>
  <c r="E44" i="18"/>
  <c r="D44" i="18"/>
  <c r="C44" i="18"/>
  <c r="P43" i="18"/>
  <c r="K43" i="18"/>
  <c r="J43" i="18"/>
  <c r="I43" i="18"/>
  <c r="H43" i="18"/>
  <c r="G43" i="18"/>
  <c r="F43" i="18"/>
  <c r="E43" i="18"/>
  <c r="D43" i="18"/>
  <c r="C43" i="18"/>
  <c r="P42" i="18"/>
  <c r="K42" i="18"/>
  <c r="J42" i="18"/>
  <c r="I42" i="18"/>
  <c r="H42" i="18"/>
  <c r="G42" i="18"/>
  <c r="F42" i="18"/>
  <c r="E42" i="18"/>
  <c r="D42" i="18"/>
  <c r="C42" i="18"/>
  <c r="P41" i="18"/>
  <c r="K41" i="18"/>
  <c r="J41" i="18"/>
  <c r="I41" i="18"/>
  <c r="H41" i="18"/>
  <c r="G41" i="18"/>
  <c r="F41" i="18"/>
  <c r="E41" i="18"/>
  <c r="D41" i="18"/>
  <c r="C41" i="18"/>
  <c r="P40" i="18"/>
  <c r="K40" i="18"/>
  <c r="J40" i="18"/>
  <c r="I40" i="18"/>
  <c r="H40" i="18"/>
  <c r="G40" i="18"/>
  <c r="F40" i="18"/>
  <c r="E40" i="18"/>
  <c r="D40" i="18"/>
  <c r="C40" i="18"/>
  <c r="P39" i="18"/>
  <c r="K39" i="18"/>
  <c r="J39" i="18"/>
  <c r="I39" i="18"/>
  <c r="H39" i="18"/>
  <c r="G39" i="18"/>
  <c r="F39" i="18"/>
  <c r="E39" i="18"/>
  <c r="D39" i="18"/>
  <c r="C39" i="18"/>
  <c r="P38" i="18"/>
  <c r="K38" i="18"/>
  <c r="J38" i="18"/>
  <c r="I38" i="18"/>
  <c r="H38" i="18"/>
  <c r="G38" i="18"/>
  <c r="F38" i="18"/>
  <c r="E38" i="18"/>
  <c r="D38" i="18"/>
  <c r="C38" i="18"/>
  <c r="P37" i="18"/>
  <c r="K37" i="18"/>
  <c r="J37" i="18"/>
  <c r="I37" i="18"/>
  <c r="H37" i="18"/>
  <c r="G37" i="18"/>
  <c r="F37" i="18"/>
  <c r="E37" i="18"/>
  <c r="D37" i="18"/>
  <c r="C37" i="18"/>
  <c r="P36" i="18"/>
  <c r="K36" i="18"/>
  <c r="J36" i="18"/>
  <c r="I36" i="18"/>
  <c r="H36" i="18"/>
  <c r="G36" i="18"/>
  <c r="F36" i="18"/>
  <c r="E36" i="18"/>
  <c r="D36" i="18"/>
  <c r="C36" i="18"/>
  <c r="P35" i="18"/>
  <c r="K35" i="18"/>
  <c r="J35" i="18"/>
  <c r="I35" i="18"/>
  <c r="H35" i="18"/>
  <c r="G35" i="18"/>
  <c r="F35" i="18"/>
  <c r="E35" i="18"/>
  <c r="D35" i="18"/>
  <c r="C35" i="18"/>
  <c r="P34" i="18"/>
  <c r="K34" i="18"/>
  <c r="J34" i="18"/>
  <c r="I34" i="18"/>
  <c r="H34" i="18"/>
  <c r="G34" i="18"/>
  <c r="F34" i="18"/>
  <c r="E34" i="18"/>
  <c r="D34" i="18"/>
  <c r="C34" i="18"/>
  <c r="P33" i="18"/>
  <c r="K33" i="18"/>
  <c r="J33" i="18"/>
  <c r="I33" i="18"/>
  <c r="H33" i="18"/>
  <c r="G33" i="18"/>
  <c r="F33" i="18"/>
  <c r="E33" i="18"/>
  <c r="D33" i="18"/>
  <c r="C33" i="18"/>
  <c r="P32" i="18"/>
  <c r="K32" i="18"/>
  <c r="J32" i="18"/>
  <c r="I32" i="18"/>
  <c r="H32" i="18"/>
  <c r="G32" i="18"/>
  <c r="F32" i="18"/>
  <c r="E32" i="18"/>
  <c r="D32" i="18"/>
  <c r="C32" i="18"/>
  <c r="P31" i="18"/>
  <c r="K31" i="18"/>
  <c r="J31" i="18"/>
  <c r="I31" i="18"/>
  <c r="H31" i="18"/>
  <c r="G31" i="18"/>
  <c r="F31" i="18"/>
  <c r="E31" i="18"/>
  <c r="D31" i="18"/>
  <c r="C31" i="18"/>
  <c r="P30" i="18"/>
  <c r="K30" i="18"/>
  <c r="J30" i="18"/>
  <c r="I30" i="18"/>
  <c r="H30" i="18"/>
  <c r="G30" i="18"/>
  <c r="F30" i="18"/>
  <c r="E30" i="18"/>
  <c r="D30" i="18"/>
  <c r="C30" i="18"/>
  <c r="P29" i="18"/>
  <c r="K29" i="18"/>
  <c r="J29" i="18"/>
  <c r="I29" i="18"/>
  <c r="H29" i="18"/>
  <c r="G29" i="18"/>
  <c r="F29" i="18"/>
  <c r="E29" i="18"/>
  <c r="D29" i="18"/>
  <c r="C29" i="18"/>
  <c r="P28" i="18"/>
  <c r="K28" i="18"/>
  <c r="J28" i="18"/>
  <c r="I28" i="18"/>
  <c r="H28" i="18"/>
  <c r="G28" i="18"/>
  <c r="F28" i="18"/>
  <c r="E28" i="18"/>
  <c r="D28" i="18"/>
  <c r="C28" i="18"/>
  <c r="P27" i="18"/>
  <c r="K27" i="18"/>
  <c r="J27" i="18"/>
  <c r="I27" i="18"/>
  <c r="H27" i="18"/>
  <c r="G27" i="18"/>
  <c r="F27" i="18"/>
  <c r="E27" i="18"/>
  <c r="D27" i="18"/>
  <c r="C27" i="18"/>
  <c r="P26" i="18"/>
  <c r="K26" i="18"/>
  <c r="J26" i="18"/>
  <c r="I26" i="18"/>
  <c r="H26" i="18"/>
  <c r="G26" i="18"/>
  <c r="F26" i="18"/>
  <c r="E26" i="18"/>
  <c r="D26" i="18"/>
  <c r="C26" i="18"/>
  <c r="P25" i="18"/>
  <c r="K25" i="18"/>
  <c r="J25" i="18"/>
  <c r="I25" i="18"/>
  <c r="H25" i="18"/>
  <c r="G25" i="18"/>
  <c r="F25" i="18"/>
  <c r="E25" i="18"/>
  <c r="D25" i="18"/>
  <c r="C25" i="18"/>
  <c r="P24" i="18"/>
  <c r="K24" i="18"/>
  <c r="J24" i="18"/>
  <c r="I24" i="18"/>
  <c r="H24" i="18"/>
  <c r="G24" i="18"/>
  <c r="F24" i="18"/>
  <c r="E24" i="18"/>
  <c r="D24" i="18"/>
  <c r="C24" i="18"/>
  <c r="P23" i="18"/>
  <c r="K23" i="18"/>
  <c r="J23" i="18"/>
  <c r="I23" i="18"/>
  <c r="H23" i="18"/>
  <c r="G23" i="18"/>
  <c r="F23" i="18"/>
  <c r="E23" i="18"/>
  <c r="D23" i="18"/>
  <c r="C23" i="18"/>
  <c r="P22" i="18"/>
  <c r="K22" i="18"/>
  <c r="J22" i="18"/>
  <c r="I22" i="18"/>
  <c r="H22" i="18"/>
  <c r="G22" i="18"/>
  <c r="F22" i="18"/>
  <c r="E22" i="18"/>
  <c r="D22" i="18"/>
  <c r="C22" i="18"/>
  <c r="P21" i="18"/>
  <c r="K21" i="18"/>
  <c r="J21" i="18"/>
  <c r="I21" i="18"/>
  <c r="H21" i="18"/>
  <c r="G21" i="18"/>
  <c r="F21" i="18"/>
  <c r="E21" i="18"/>
  <c r="D21" i="18"/>
  <c r="C21" i="18"/>
  <c r="P20" i="18"/>
  <c r="K20" i="18"/>
  <c r="J20" i="18"/>
  <c r="I20" i="18"/>
  <c r="H20" i="18"/>
  <c r="G20" i="18"/>
  <c r="F20" i="18"/>
  <c r="E20" i="18"/>
  <c r="D20" i="18"/>
  <c r="C20" i="18"/>
  <c r="P19" i="18"/>
  <c r="K19" i="18"/>
  <c r="J19" i="18"/>
  <c r="I19" i="18"/>
  <c r="H19" i="18"/>
  <c r="G19" i="18"/>
  <c r="F19" i="18"/>
  <c r="E19" i="18"/>
  <c r="D19" i="18"/>
  <c r="C19" i="18"/>
  <c r="P18" i="18"/>
  <c r="K18" i="18"/>
  <c r="J18" i="18"/>
  <c r="I18" i="18"/>
  <c r="H18" i="18"/>
  <c r="G18" i="18"/>
  <c r="F18" i="18"/>
  <c r="E18" i="18"/>
  <c r="D18" i="18"/>
  <c r="C18" i="18"/>
  <c r="P17" i="18"/>
  <c r="K17" i="18"/>
  <c r="J17" i="18"/>
  <c r="I17" i="18"/>
  <c r="H17" i="18"/>
  <c r="G17" i="18"/>
  <c r="F17" i="18"/>
  <c r="E17" i="18"/>
  <c r="D17" i="18"/>
  <c r="C17" i="18"/>
  <c r="P16" i="18"/>
  <c r="K16" i="18"/>
  <c r="J16" i="18"/>
  <c r="I16" i="18"/>
  <c r="H16" i="18"/>
  <c r="G16" i="18"/>
  <c r="F16" i="18"/>
  <c r="E16" i="18"/>
  <c r="D16" i="18"/>
  <c r="C16" i="18"/>
  <c r="P15" i="18"/>
  <c r="K15" i="18"/>
  <c r="J15" i="18"/>
  <c r="I15" i="18"/>
  <c r="H15" i="18"/>
  <c r="G15" i="18"/>
  <c r="F15" i="18"/>
  <c r="E15" i="18"/>
  <c r="D15" i="18"/>
  <c r="C15" i="18"/>
  <c r="P14" i="18"/>
  <c r="K14" i="18"/>
  <c r="J14" i="18"/>
  <c r="I14" i="18"/>
  <c r="H14" i="18"/>
  <c r="G14" i="18"/>
  <c r="F14" i="18"/>
  <c r="E14" i="18"/>
  <c r="D14" i="18"/>
  <c r="C14" i="18"/>
  <c r="P13" i="18"/>
  <c r="K13" i="18"/>
  <c r="J13" i="18"/>
  <c r="I13" i="18"/>
  <c r="H13" i="18"/>
  <c r="G13" i="18"/>
  <c r="F13" i="18"/>
  <c r="E13" i="18"/>
  <c r="D13" i="18"/>
  <c r="C13" i="18"/>
  <c r="P12" i="18"/>
  <c r="K12" i="18"/>
  <c r="J12" i="18"/>
  <c r="I12" i="18"/>
  <c r="H12" i="18"/>
  <c r="G12" i="18"/>
  <c r="F12" i="18"/>
  <c r="E12" i="18"/>
  <c r="D12" i="18"/>
  <c r="C12" i="18"/>
  <c r="P11" i="18"/>
  <c r="K11" i="18"/>
  <c r="J11" i="18"/>
  <c r="I11" i="18"/>
  <c r="H11" i="18"/>
  <c r="G11" i="18"/>
  <c r="F11" i="18"/>
  <c r="E11" i="18"/>
  <c r="D11" i="18"/>
  <c r="C11" i="18"/>
  <c r="P10" i="18"/>
  <c r="K10" i="18"/>
  <c r="J10" i="18"/>
  <c r="I10" i="18"/>
  <c r="H10" i="18"/>
  <c r="G10" i="18"/>
  <c r="F10" i="18"/>
  <c r="E10" i="18"/>
  <c r="D10" i="18"/>
  <c r="C10" i="18"/>
  <c r="P9" i="18"/>
  <c r="K9" i="18"/>
  <c r="J9" i="18"/>
  <c r="I9" i="18"/>
  <c r="H9" i="18"/>
  <c r="G9" i="18"/>
  <c r="F9" i="18"/>
  <c r="E9" i="18"/>
  <c r="D9" i="18"/>
  <c r="C9" i="18"/>
  <c r="P8" i="18"/>
  <c r="K8" i="18"/>
  <c r="J8" i="18"/>
  <c r="I8" i="18"/>
  <c r="H8" i="18"/>
  <c r="G8" i="18"/>
  <c r="F8" i="18"/>
  <c r="E8" i="18"/>
  <c r="D8" i="18"/>
  <c r="C8" i="18"/>
  <c r="P7" i="18"/>
  <c r="K7" i="18"/>
  <c r="J7" i="18"/>
  <c r="I7" i="18"/>
  <c r="H7" i="18"/>
  <c r="G7" i="18"/>
  <c r="F7" i="18"/>
  <c r="E7" i="18"/>
  <c r="D7" i="18"/>
  <c r="C7" i="18"/>
  <c r="P6" i="18"/>
  <c r="K6" i="18"/>
  <c r="J6" i="18"/>
  <c r="I6" i="18"/>
  <c r="H6" i="18"/>
  <c r="G6" i="18"/>
  <c r="F6" i="18"/>
  <c r="E6" i="18"/>
  <c r="D6" i="18"/>
  <c r="C6" i="18"/>
  <c r="P5" i="18"/>
  <c r="K5" i="18"/>
  <c r="J5" i="18"/>
  <c r="I5" i="18"/>
  <c r="H5" i="18"/>
  <c r="G5" i="18"/>
  <c r="F5" i="18"/>
  <c r="E5" i="18"/>
  <c r="D5" i="18"/>
  <c r="C5" i="18"/>
  <c r="P4" i="18"/>
  <c r="K4" i="18"/>
  <c r="J4" i="18"/>
  <c r="I4" i="18"/>
  <c r="H4" i="18"/>
  <c r="G4" i="18"/>
  <c r="F4" i="18"/>
  <c r="E4" i="18"/>
  <c r="D4" i="18"/>
  <c r="C4" i="18"/>
  <c r="P3" i="18"/>
  <c r="K3" i="18"/>
  <c r="J3" i="18"/>
  <c r="I3" i="18"/>
  <c r="H3" i="18"/>
  <c r="G3" i="18"/>
  <c r="F3" i="18"/>
  <c r="E3" i="18"/>
  <c r="D3" i="18"/>
  <c r="C3" i="18"/>
  <c r="P202" i="17"/>
  <c r="K202" i="17"/>
  <c r="J202" i="17"/>
  <c r="I202" i="17"/>
  <c r="H202" i="17"/>
  <c r="G202" i="17"/>
  <c r="F202" i="17"/>
  <c r="E202" i="17"/>
  <c r="D202" i="17"/>
  <c r="C202" i="17"/>
  <c r="P201" i="17"/>
  <c r="K201" i="17"/>
  <c r="J201" i="17"/>
  <c r="I201" i="17"/>
  <c r="H201" i="17"/>
  <c r="G201" i="17"/>
  <c r="F201" i="17"/>
  <c r="E201" i="17"/>
  <c r="D201" i="17"/>
  <c r="C201" i="17"/>
  <c r="P200" i="17"/>
  <c r="K200" i="17"/>
  <c r="J200" i="17"/>
  <c r="I200" i="17"/>
  <c r="H200" i="17"/>
  <c r="G200" i="17"/>
  <c r="F200" i="17"/>
  <c r="E200" i="17"/>
  <c r="D200" i="17"/>
  <c r="C200" i="17"/>
  <c r="P199" i="17"/>
  <c r="K199" i="17"/>
  <c r="J199" i="17"/>
  <c r="I199" i="17"/>
  <c r="H199" i="17"/>
  <c r="G199" i="17"/>
  <c r="F199" i="17"/>
  <c r="E199" i="17"/>
  <c r="D199" i="17"/>
  <c r="C199" i="17"/>
  <c r="P198" i="17"/>
  <c r="K198" i="17"/>
  <c r="J198" i="17"/>
  <c r="I198" i="17"/>
  <c r="H198" i="17"/>
  <c r="G198" i="17"/>
  <c r="F198" i="17"/>
  <c r="E198" i="17"/>
  <c r="D198" i="17"/>
  <c r="C198" i="17"/>
  <c r="P197" i="17"/>
  <c r="K197" i="17"/>
  <c r="J197" i="17"/>
  <c r="I197" i="17"/>
  <c r="H197" i="17"/>
  <c r="G197" i="17"/>
  <c r="F197" i="17"/>
  <c r="E197" i="17"/>
  <c r="D197" i="17"/>
  <c r="C197" i="17"/>
  <c r="P196" i="17"/>
  <c r="K196" i="17"/>
  <c r="J196" i="17"/>
  <c r="I196" i="17"/>
  <c r="H196" i="17"/>
  <c r="G196" i="17"/>
  <c r="F196" i="17"/>
  <c r="E196" i="17"/>
  <c r="D196" i="17"/>
  <c r="C196" i="17"/>
  <c r="P195" i="17"/>
  <c r="K195" i="17"/>
  <c r="J195" i="17"/>
  <c r="I195" i="17"/>
  <c r="H195" i="17"/>
  <c r="G195" i="17"/>
  <c r="F195" i="17"/>
  <c r="E195" i="17"/>
  <c r="D195" i="17"/>
  <c r="C195" i="17"/>
  <c r="P194" i="17"/>
  <c r="K194" i="17"/>
  <c r="J194" i="17"/>
  <c r="I194" i="17"/>
  <c r="H194" i="17"/>
  <c r="G194" i="17"/>
  <c r="F194" i="17"/>
  <c r="E194" i="17"/>
  <c r="D194" i="17"/>
  <c r="C194" i="17"/>
  <c r="P193" i="17"/>
  <c r="K193" i="17"/>
  <c r="J193" i="17"/>
  <c r="I193" i="17"/>
  <c r="H193" i="17"/>
  <c r="G193" i="17"/>
  <c r="F193" i="17"/>
  <c r="E193" i="17"/>
  <c r="D193" i="17"/>
  <c r="C193" i="17"/>
  <c r="P192" i="17"/>
  <c r="K192" i="17"/>
  <c r="J192" i="17"/>
  <c r="I192" i="17"/>
  <c r="H192" i="17"/>
  <c r="G192" i="17"/>
  <c r="F192" i="17"/>
  <c r="E192" i="17"/>
  <c r="D192" i="17"/>
  <c r="C192" i="17"/>
  <c r="P191" i="17"/>
  <c r="K191" i="17"/>
  <c r="J191" i="17"/>
  <c r="I191" i="17"/>
  <c r="H191" i="17"/>
  <c r="G191" i="17"/>
  <c r="F191" i="17"/>
  <c r="E191" i="17"/>
  <c r="D191" i="17"/>
  <c r="C191" i="17"/>
  <c r="P190" i="17"/>
  <c r="K190" i="17"/>
  <c r="J190" i="17"/>
  <c r="I190" i="17"/>
  <c r="H190" i="17"/>
  <c r="G190" i="17"/>
  <c r="F190" i="17"/>
  <c r="E190" i="17"/>
  <c r="D190" i="17"/>
  <c r="C190" i="17"/>
  <c r="P189" i="17"/>
  <c r="K189" i="17"/>
  <c r="J189" i="17"/>
  <c r="I189" i="17"/>
  <c r="H189" i="17"/>
  <c r="G189" i="17"/>
  <c r="F189" i="17"/>
  <c r="E189" i="17"/>
  <c r="D189" i="17"/>
  <c r="C189" i="17"/>
  <c r="P188" i="17"/>
  <c r="K188" i="17"/>
  <c r="J188" i="17"/>
  <c r="I188" i="17"/>
  <c r="H188" i="17"/>
  <c r="G188" i="17"/>
  <c r="F188" i="17"/>
  <c r="E188" i="17"/>
  <c r="D188" i="17"/>
  <c r="C188" i="17"/>
  <c r="P187" i="17"/>
  <c r="K187" i="17"/>
  <c r="J187" i="17"/>
  <c r="I187" i="17"/>
  <c r="H187" i="17"/>
  <c r="G187" i="17"/>
  <c r="F187" i="17"/>
  <c r="E187" i="17"/>
  <c r="D187" i="17"/>
  <c r="C187" i="17"/>
  <c r="P186" i="17"/>
  <c r="K186" i="17"/>
  <c r="J186" i="17"/>
  <c r="I186" i="17"/>
  <c r="H186" i="17"/>
  <c r="G186" i="17"/>
  <c r="F186" i="17"/>
  <c r="E186" i="17"/>
  <c r="D186" i="17"/>
  <c r="C186" i="17"/>
  <c r="P185" i="17"/>
  <c r="K185" i="17"/>
  <c r="J185" i="17"/>
  <c r="I185" i="17"/>
  <c r="H185" i="17"/>
  <c r="G185" i="17"/>
  <c r="F185" i="17"/>
  <c r="E185" i="17"/>
  <c r="D185" i="17"/>
  <c r="C185" i="17"/>
  <c r="P184" i="17"/>
  <c r="K184" i="17"/>
  <c r="J184" i="17"/>
  <c r="I184" i="17"/>
  <c r="H184" i="17"/>
  <c r="G184" i="17"/>
  <c r="F184" i="17"/>
  <c r="E184" i="17"/>
  <c r="D184" i="17"/>
  <c r="C184" i="17"/>
  <c r="P183" i="17"/>
  <c r="K183" i="17"/>
  <c r="J183" i="17"/>
  <c r="I183" i="17"/>
  <c r="H183" i="17"/>
  <c r="G183" i="17"/>
  <c r="F183" i="17"/>
  <c r="E183" i="17"/>
  <c r="D183" i="17"/>
  <c r="C183" i="17"/>
  <c r="P182" i="17"/>
  <c r="K182" i="17"/>
  <c r="J182" i="17"/>
  <c r="I182" i="17"/>
  <c r="H182" i="17"/>
  <c r="G182" i="17"/>
  <c r="F182" i="17"/>
  <c r="E182" i="17"/>
  <c r="D182" i="17"/>
  <c r="C182" i="17"/>
  <c r="P181" i="17"/>
  <c r="K181" i="17"/>
  <c r="J181" i="17"/>
  <c r="I181" i="17"/>
  <c r="H181" i="17"/>
  <c r="G181" i="17"/>
  <c r="F181" i="17"/>
  <c r="E181" i="17"/>
  <c r="D181" i="17"/>
  <c r="C181" i="17"/>
  <c r="P180" i="17"/>
  <c r="K180" i="17"/>
  <c r="J180" i="17"/>
  <c r="I180" i="17"/>
  <c r="H180" i="17"/>
  <c r="G180" i="17"/>
  <c r="F180" i="17"/>
  <c r="E180" i="17"/>
  <c r="D180" i="17"/>
  <c r="C180" i="17"/>
  <c r="P179" i="17"/>
  <c r="K179" i="17"/>
  <c r="J179" i="17"/>
  <c r="I179" i="17"/>
  <c r="H179" i="17"/>
  <c r="G179" i="17"/>
  <c r="F179" i="17"/>
  <c r="E179" i="17"/>
  <c r="D179" i="17"/>
  <c r="C179" i="17"/>
  <c r="P178" i="17"/>
  <c r="K178" i="17"/>
  <c r="J178" i="17"/>
  <c r="I178" i="17"/>
  <c r="H178" i="17"/>
  <c r="G178" i="17"/>
  <c r="F178" i="17"/>
  <c r="E178" i="17"/>
  <c r="D178" i="17"/>
  <c r="C178" i="17"/>
  <c r="P177" i="17"/>
  <c r="K177" i="17"/>
  <c r="J177" i="17"/>
  <c r="I177" i="17"/>
  <c r="H177" i="17"/>
  <c r="G177" i="17"/>
  <c r="F177" i="17"/>
  <c r="E177" i="17"/>
  <c r="D177" i="17"/>
  <c r="C177" i="17"/>
  <c r="P176" i="17"/>
  <c r="K176" i="17"/>
  <c r="J176" i="17"/>
  <c r="I176" i="17"/>
  <c r="H176" i="17"/>
  <c r="G176" i="17"/>
  <c r="F176" i="17"/>
  <c r="E176" i="17"/>
  <c r="D176" i="17"/>
  <c r="C176" i="17"/>
  <c r="P175" i="17"/>
  <c r="K175" i="17"/>
  <c r="J175" i="17"/>
  <c r="I175" i="17"/>
  <c r="H175" i="17"/>
  <c r="G175" i="17"/>
  <c r="F175" i="17"/>
  <c r="E175" i="17"/>
  <c r="D175" i="17"/>
  <c r="C175" i="17"/>
  <c r="P174" i="17"/>
  <c r="K174" i="17"/>
  <c r="J174" i="17"/>
  <c r="I174" i="17"/>
  <c r="H174" i="17"/>
  <c r="G174" i="17"/>
  <c r="F174" i="17"/>
  <c r="E174" i="17"/>
  <c r="D174" i="17"/>
  <c r="C174" i="17"/>
  <c r="P173" i="17"/>
  <c r="K173" i="17"/>
  <c r="J173" i="17"/>
  <c r="I173" i="17"/>
  <c r="H173" i="17"/>
  <c r="G173" i="17"/>
  <c r="F173" i="17"/>
  <c r="E173" i="17"/>
  <c r="D173" i="17"/>
  <c r="C173" i="17"/>
  <c r="P172" i="17"/>
  <c r="K172" i="17"/>
  <c r="J172" i="17"/>
  <c r="I172" i="17"/>
  <c r="H172" i="17"/>
  <c r="G172" i="17"/>
  <c r="F172" i="17"/>
  <c r="E172" i="17"/>
  <c r="D172" i="17"/>
  <c r="C172" i="17"/>
  <c r="P171" i="17"/>
  <c r="K171" i="17"/>
  <c r="J171" i="17"/>
  <c r="I171" i="17"/>
  <c r="H171" i="17"/>
  <c r="G171" i="17"/>
  <c r="F171" i="17"/>
  <c r="E171" i="17"/>
  <c r="D171" i="17"/>
  <c r="C171" i="17"/>
  <c r="P170" i="17"/>
  <c r="K170" i="17"/>
  <c r="J170" i="17"/>
  <c r="I170" i="17"/>
  <c r="H170" i="17"/>
  <c r="G170" i="17"/>
  <c r="F170" i="17"/>
  <c r="E170" i="17"/>
  <c r="D170" i="17"/>
  <c r="C170" i="17"/>
  <c r="P169" i="17"/>
  <c r="K169" i="17"/>
  <c r="J169" i="17"/>
  <c r="I169" i="17"/>
  <c r="H169" i="17"/>
  <c r="G169" i="17"/>
  <c r="F169" i="17"/>
  <c r="E169" i="17"/>
  <c r="D169" i="17"/>
  <c r="C169" i="17"/>
  <c r="P168" i="17"/>
  <c r="K168" i="17"/>
  <c r="J168" i="17"/>
  <c r="I168" i="17"/>
  <c r="H168" i="17"/>
  <c r="G168" i="17"/>
  <c r="F168" i="17"/>
  <c r="E168" i="17"/>
  <c r="D168" i="17"/>
  <c r="C168" i="17"/>
  <c r="P167" i="17"/>
  <c r="K167" i="17"/>
  <c r="J167" i="17"/>
  <c r="I167" i="17"/>
  <c r="H167" i="17"/>
  <c r="G167" i="17"/>
  <c r="F167" i="17"/>
  <c r="E167" i="17"/>
  <c r="D167" i="17"/>
  <c r="C167" i="17"/>
  <c r="P166" i="17"/>
  <c r="K166" i="17"/>
  <c r="J166" i="17"/>
  <c r="I166" i="17"/>
  <c r="H166" i="17"/>
  <c r="G166" i="17"/>
  <c r="F166" i="17"/>
  <c r="E166" i="17"/>
  <c r="D166" i="17"/>
  <c r="C166" i="17"/>
  <c r="P165" i="17"/>
  <c r="K165" i="17"/>
  <c r="J165" i="17"/>
  <c r="I165" i="17"/>
  <c r="H165" i="17"/>
  <c r="G165" i="17"/>
  <c r="F165" i="17"/>
  <c r="E165" i="17"/>
  <c r="D165" i="17"/>
  <c r="C165" i="17"/>
  <c r="P164" i="17"/>
  <c r="K164" i="17"/>
  <c r="J164" i="17"/>
  <c r="I164" i="17"/>
  <c r="H164" i="17"/>
  <c r="G164" i="17"/>
  <c r="F164" i="17"/>
  <c r="E164" i="17"/>
  <c r="D164" i="17"/>
  <c r="C164" i="17"/>
  <c r="P163" i="17"/>
  <c r="K163" i="17"/>
  <c r="J163" i="17"/>
  <c r="I163" i="17"/>
  <c r="H163" i="17"/>
  <c r="G163" i="17"/>
  <c r="F163" i="17"/>
  <c r="E163" i="17"/>
  <c r="D163" i="17"/>
  <c r="C163" i="17"/>
  <c r="P162" i="17"/>
  <c r="K162" i="17"/>
  <c r="J162" i="17"/>
  <c r="I162" i="17"/>
  <c r="H162" i="17"/>
  <c r="G162" i="17"/>
  <c r="F162" i="17"/>
  <c r="E162" i="17"/>
  <c r="D162" i="17"/>
  <c r="C162" i="17"/>
  <c r="P161" i="17"/>
  <c r="K161" i="17"/>
  <c r="J161" i="17"/>
  <c r="I161" i="17"/>
  <c r="H161" i="17"/>
  <c r="G161" i="17"/>
  <c r="F161" i="17"/>
  <c r="E161" i="17"/>
  <c r="D161" i="17"/>
  <c r="C161" i="17"/>
  <c r="P160" i="17"/>
  <c r="K160" i="17"/>
  <c r="J160" i="17"/>
  <c r="I160" i="17"/>
  <c r="H160" i="17"/>
  <c r="G160" i="17"/>
  <c r="F160" i="17"/>
  <c r="E160" i="17"/>
  <c r="D160" i="17"/>
  <c r="C160" i="17"/>
  <c r="P159" i="17"/>
  <c r="K159" i="17"/>
  <c r="J159" i="17"/>
  <c r="I159" i="17"/>
  <c r="H159" i="17"/>
  <c r="G159" i="17"/>
  <c r="F159" i="17"/>
  <c r="E159" i="17"/>
  <c r="D159" i="17"/>
  <c r="C159" i="17"/>
  <c r="P158" i="17"/>
  <c r="K158" i="17"/>
  <c r="J158" i="17"/>
  <c r="I158" i="17"/>
  <c r="H158" i="17"/>
  <c r="G158" i="17"/>
  <c r="F158" i="17"/>
  <c r="E158" i="17"/>
  <c r="D158" i="17"/>
  <c r="C158" i="17"/>
  <c r="P157" i="17"/>
  <c r="K157" i="17"/>
  <c r="J157" i="17"/>
  <c r="I157" i="17"/>
  <c r="H157" i="17"/>
  <c r="G157" i="17"/>
  <c r="F157" i="17"/>
  <c r="E157" i="17"/>
  <c r="D157" i="17"/>
  <c r="C157" i="17"/>
  <c r="P156" i="17"/>
  <c r="K156" i="17"/>
  <c r="J156" i="17"/>
  <c r="I156" i="17"/>
  <c r="H156" i="17"/>
  <c r="G156" i="17"/>
  <c r="F156" i="17"/>
  <c r="E156" i="17"/>
  <c r="D156" i="17"/>
  <c r="C156" i="17"/>
  <c r="P155" i="17"/>
  <c r="K155" i="17"/>
  <c r="J155" i="17"/>
  <c r="I155" i="17"/>
  <c r="H155" i="17"/>
  <c r="G155" i="17"/>
  <c r="F155" i="17"/>
  <c r="E155" i="17"/>
  <c r="D155" i="17"/>
  <c r="C155" i="17"/>
  <c r="P154" i="17"/>
  <c r="K154" i="17"/>
  <c r="J154" i="17"/>
  <c r="I154" i="17"/>
  <c r="H154" i="17"/>
  <c r="G154" i="17"/>
  <c r="F154" i="17"/>
  <c r="E154" i="17"/>
  <c r="D154" i="17"/>
  <c r="C154" i="17"/>
  <c r="P153" i="17"/>
  <c r="K153" i="17"/>
  <c r="J153" i="17"/>
  <c r="I153" i="17"/>
  <c r="H153" i="17"/>
  <c r="G153" i="17"/>
  <c r="F153" i="17"/>
  <c r="E153" i="17"/>
  <c r="D153" i="17"/>
  <c r="C153" i="17"/>
  <c r="P152" i="17"/>
  <c r="K152" i="17"/>
  <c r="J152" i="17"/>
  <c r="I152" i="17"/>
  <c r="H152" i="17"/>
  <c r="G152" i="17"/>
  <c r="F152" i="17"/>
  <c r="E152" i="17"/>
  <c r="D152" i="17"/>
  <c r="C152" i="17"/>
  <c r="P151" i="17"/>
  <c r="K151" i="17"/>
  <c r="J151" i="17"/>
  <c r="I151" i="17"/>
  <c r="H151" i="17"/>
  <c r="G151" i="17"/>
  <c r="F151" i="17"/>
  <c r="E151" i="17"/>
  <c r="D151" i="17"/>
  <c r="C151" i="17"/>
  <c r="P150" i="17"/>
  <c r="K150" i="17"/>
  <c r="J150" i="17"/>
  <c r="I150" i="17"/>
  <c r="H150" i="17"/>
  <c r="G150" i="17"/>
  <c r="F150" i="17"/>
  <c r="E150" i="17"/>
  <c r="D150" i="17"/>
  <c r="C150" i="17"/>
  <c r="P149" i="17"/>
  <c r="K149" i="17"/>
  <c r="J149" i="17"/>
  <c r="I149" i="17"/>
  <c r="H149" i="17"/>
  <c r="G149" i="17"/>
  <c r="F149" i="17"/>
  <c r="E149" i="17"/>
  <c r="D149" i="17"/>
  <c r="C149" i="17"/>
  <c r="P148" i="17"/>
  <c r="K148" i="17"/>
  <c r="J148" i="17"/>
  <c r="I148" i="17"/>
  <c r="H148" i="17"/>
  <c r="G148" i="17"/>
  <c r="F148" i="17"/>
  <c r="E148" i="17"/>
  <c r="D148" i="17"/>
  <c r="C148" i="17"/>
  <c r="P147" i="17"/>
  <c r="K147" i="17"/>
  <c r="J147" i="17"/>
  <c r="I147" i="17"/>
  <c r="H147" i="17"/>
  <c r="G147" i="17"/>
  <c r="F147" i="17"/>
  <c r="E147" i="17"/>
  <c r="D147" i="17"/>
  <c r="C147" i="17"/>
  <c r="P146" i="17"/>
  <c r="K146" i="17"/>
  <c r="J146" i="17"/>
  <c r="I146" i="17"/>
  <c r="H146" i="17"/>
  <c r="G146" i="17"/>
  <c r="F146" i="17"/>
  <c r="E146" i="17"/>
  <c r="D146" i="17"/>
  <c r="C146" i="17"/>
  <c r="P145" i="17"/>
  <c r="K145" i="17"/>
  <c r="J145" i="17"/>
  <c r="I145" i="17"/>
  <c r="H145" i="17"/>
  <c r="G145" i="17"/>
  <c r="F145" i="17"/>
  <c r="E145" i="17"/>
  <c r="D145" i="17"/>
  <c r="C145" i="17"/>
  <c r="P144" i="17"/>
  <c r="K144" i="17"/>
  <c r="J144" i="17"/>
  <c r="I144" i="17"/>
  <c r="H144" i="17"/>
  <c r="G144" i="17"/>
  <c r="F144" i="17"/>
  <c r="E144" i="17"/>
  <c r="D144" i="17"/>
  <c r="C144" i="17"/>
  <c r="P143" i="17"/>
  <c r="K143" i="17"/>
  <c r="J143" i="17"/>
  <c r="I143" i="17"/>
  <c r="H143" i="17"/>
  <c r="G143" i="17"/>
  <c r="F143" i="17"/>
  <c r="E143" i="17"/>
  <c r="D143" i="17"/>
  <c r="C143" i="17"/>
  <c r="P142" i="17"/>
  <c r="K142" i="17"/>
  <c r="J142" i="17"/>
  <c r="I142" i="17"/>
  <c r="H142" i="17"/>
  <c r="G142" i="17"/>
  <c r="F142" i="17"/>
  <c r="E142" i="17"/>
  <c r="D142" i="17"/>
  <c r="C142" i="17"/>
  <c r="P141" i="17"/>
  <c r="K141" i="17"/>
  <c r="J141" i="17"/>
  <c r="I141" i="17"/>
  <c r="H141" i="17"/>
  <c r="G141" i="17"/>
  <c r="F141" i="17"/>
  <c r="E141" i="17"/>
  <c r="D141" i="17"/>
  <c r="C141" i="17"/>
  <c r="P140" i="17"/>
  <c r="K140" i="17"/>
  <c r="J140" i="17"/>
  <c r="I140" i="17"/>
  <c r="H140" i="17"/>
  <c r="G140" i="17"/>
  <c r="F140" i="17"/>
  <c r="E140" i="17"/>
  <c r="D140" i="17"/>
  <c r="C140" i="17"/>
  <c r="P139" i="17"/>
  <c r="K139" i="17"/>
  <c r="J139" i="17"/>
  <c r="I139" i="17"/>
  <c r="H139" i="17"/>
  <c r="G139" i="17"/>
  <c r="F139" i="17"/>
  <c r="E139" i="17"/>
  <c r="D139" i="17"/>
  <c r="C139" i="17"/>
  <c r="P138" i="17"/>
  <c r="K138" i="17"/>
  <c r="J138" i="17"/>
  <c r="I138" i="17"/>
  <c r="H138" i="17"/>
  <c r="G138" i="17"/>
  <c r="F138" i="17"/>
  <c r="E138" i="17"/>
  <c r="D138" i="17"/>
  <c r="C138" i="17"/>
  <c r="P137" i="17"/>
  <c r="K137" i="17"/>
  <c r="J137" i="17"/>
  <c r="I137" i="17"/>
  <c r="H137" i="17"/>
  <c r="G137" i="17"/>
  <c r="F137" i="17"/>
  <c r="E137" i="17"/>
  <c r="D137" i="17"/>
  <c r="C137" i="17"/>
  <c r="P136" i="17"/>
  <c r="K136" i="17"/>
  <c r="J136" i="17"/>
  <c r="I136" i="17"/>
  <c r="H136" i="17"/>
  <c r="G136" i="17"/>
  <c r="F136" i="17"/>
  <c r="E136" i="17"/>
  <c r="D136" i="17"/>
  <c r="C136" i="17"/>
  <c r="P135" i="17"/>
  <c r="K135" i="17"/>
  <c r="J135" i="17"/>
  <c r="I135" i="17"/>
  <c r="H135" i="17"/>
  <c r="G135" i="17"/>
  <c r="F135" i="17"/>
  <c r="E135" i="17"/>
  <c r="D135" i="17"/>
  <c r="C135" i="17"/>
  <c r="P134" i="17"/>
  <c r="K134" i="17"/>
  <c r="J134" i="17"/>
  <c r="I134" i="17"/>
  <c r="H134" i="17"/>
  <c r="G134" i="17"/>
  <c r="F134" i="17"/>
  <c r="E134" i="17"/>
  <c r="D134" i="17"/>
  <c r="C134" i="17"/>
  <c r="P133" i="17"/>
  <c r="K133" i="17"/>
  <c r="J133" i="17"/>
  <c r="I133" i="17"/>
  <c r="H133" i="17"/>
  <c r="G133" i="17"/>
  <c r="F133" i="17"/>
  <c r="E133" i="17"/>
  <c r="D133" i="17"/>
  <c r="C133" i="17"/>
  <c r="P132" i="17"/>
  <c r="K132" i="17"/>
  <c r="J132" i="17"/>
  <c r="I132" i="17"/>
  <c r="H132" i="17"/>
  <c r="G132" i="17"/>
  <c r="F132" i="17"/>
  <c r="E132" i="17"/>
  <c r="D132" i="17"/>
  <c r="C132" i="17"/>
  <c r="P131" i="17"/>
  <c r="K131" i="17"/>
  <c r="J131" i="17"/>
  <c r="I131" i="17"/>
  <c r="H131" i="17"/>
  <c r="G131" i="17"/>
  <c r="F131" i="17"/>
  <c r="E131" i="17"/>
  <c r="D131" i="17"/>
  <c r="C131" i="17"/>
  <c r="P130" i="17"/>
  <c r="K130" i="17"/>
  <c r="J130" i="17"/>
  <c r="I130" i="17"/>
  <c r="H130" i="17"/>
  <c r="G130" i="17"/>
  <c r="F130" i="17"/>
  <c r="E130" i="17"/>
  <c r="D130" i="17"/>
  <c r="C130" i="17"/>
  <c r="P129" i="17"/>
  <c r="K129" i="17"/>
  <c r="J129" i="17"/>
  <c r="I129" i="17"/>
  <c r="H129" i="17"/>
  <c r="G129" i="17"/>
  <c r="F129" i="17"/>
  <c r="E129" i="17"/>
  <c r="D129" i="17"/>
  <c r="C129" i="17"/>
  <c r="P128" i="17"/>
  <c r="K128" i="17"/>
  <c r="J128" i="17"/>
  <c r="I128" i="17"/>
  <c r="H128" i="17"/>
  <c r="G128" i="17"/>
  <c r="F128" i="17"/>
  <c r="E128" i="17"/>
  <c r="D128" i="17"/>
  <c r="C128" i="17"/>
  <c r="P127" i="17"/>
  <c r="K127" i="17"/>
  <c r="J127" i="17"/>
  <c r="I127" i="17"/>
  <c r="H127" i="17"/>
  <c r="G127" i="17"/>
  <c r="F127" i="17"/>
  <c r="E127" i="17"/>
  <c r="D127" i="17"/>
  <c r="C127" i="17"/>
  <c r="P126" i="17"/>
  <c r="K126" i="17"/>
  <c r="J126" i="17"/>
  <c r="I126" i="17"/>
  <c r="H126" i="17"/>
  <c r="G126" i="17"/>
  <c r="F126" i="17"/>
  <c r="E126" i="17"/>
  <c r="D126" i="17"/>
  <c r="C126" i="17"/>
  <c r="P125" i="17"/>
  <c r="K125" i="17"/>
  <c r="J125" i="17"/>
  <c r="I125" i="17"/>
  <c r="H125" i="17"/>
  <c r="G125" i="17"/>
  <c r="F125" i="17"/>
  <c r="E125" i="17"/>
  <c r="D125" i="17"/>
  <c r="C125" i="17"/>
  <c r="P124" i="17"/>
  <c r="K124" i="17"/>
  <c r="J124" i="17"/>
  <c r="I124" i="17"/>
  <c r="H124" i="17"/>
  <c r="G124" i="17"/>
  <c r="F124" i="17"/>
  <c r="E124" i="17"/>
  <c r="D124" i="17"/>
  <c r="C124" i="17"/>
  <c r="P123" i="17"/>
  <c r="K123" i="17"/>
  <c r="J123" i="17"/>
  <c r="I123" i="17"/>
  <c r="H123" i="17"/>
  <c r="G123" i="17"/>
  <c r="F123" i="17"/>
  <c r="E123" i="17"/>
  <c r="D123" i="17"/>
  <c r="C123" i="17"/>
  <c r="P122" i="17"/>
  <c r="K122" i="17"/>
  <c r="J122" i="17"/>
  <c r="I122" i="17"/>
  <c r="H122" i="17"/>
  <c r="G122" i="17"/>
  <c r="F122" i="17"/>
  <c r="E122" i="17"/>
  <c r="D122" i="17"/>
  <c r="C122" i="17"/>
  <c r="P121" i="17"/>
  <c r="K121" i="17"/>
  <c r="J121" i="17"/>
  <c r="I121" i="17"/>
  <c r="H121" i="17"/>
  <c r="G121" i="17"/>
  <c r="F121" i="17"/>
  <c r="E121" i="17"/>
  <c r="D121" i="17"/>
  <c r="C121" i="17"/>
  <c r="P120" i="17"/>
  <c r="K120" i="17"/>
  <c r="J120" i="17"/>
  <c r="I120" i="17"/>
  <c r="H120" i="17"/>
  <c r="G120" i="17"/>
  <c r="F120" i="17"/>
  <c r="E120" i="17"/>
  <c r="D120" i="17"/>
  <c r="C120" i="17"/>
  <c r="P119" i="17"/>
  <c r="K119" i="17"/>
  <c r="J119" i="17"/>
  <c r="I119" i="17"/>
  <c r="H119" i="17"/>
  <c r="G119" i="17"/>
  <c r="F119" i="17"/>
  <c r="E119" i="17"/>
  <c r="D119" i="17"/>
  <c r="C119" i="17"/>
  <c r="P118" i="17"/>
  <c r="K118" i="17"/>
  <c r="J118" i="17"/>
  <c r="I118" i="17"/>
  <c r="H118" i="17"/>
  <c r="G118" i="17"/>
  <c r="F118" i="17"/>
  <c r="E118" i="17"/>
  <c r="D118" i="17"/>
  <c r="C118" i="17"/>
  <c r="P117" i="17"/>
  <c r="K117" i="17"/>
  <c r="J117" i="17"/>
  <c r="I117" i="17"/>
  <c r="H117" i="17"/>
  <c r="G117" i="17"/>
  <c r="F117" i="17"/>
  <c r="E117" i="17"/>
  <c r="D117" i="17"/>
  <c r="C117" i="17"/>
  <c r="P116" i="17"/>
  <c r="K116" i="17"/>
  <c r="J116" i="17"/>
  <c r="I116" i="17"/>
  <c r="H116" i="17"/>
  <c r="G116" i="17"/>
  <c r="F116" i="17"/>
  <c r="E116" i="17"/>
  <c r="D116" i="17"/>
  <c r="C116" i="17"/>
  <c r="P115" i="17"/>
  <c r="K115" i="17"/>
  <c r="J115" i="17"/>
  <c r="I115" i="17"/>
  <c r="H115" i="17"/>
  <c r="G115" i="17"/>
  <c r="F115" i="17"/>
  <c r="E115" i="17"/>
  <c r="D115" i="17"/>
  <c r="C115" i="17"/>
  <c r="P114" i="17"/>
  <c r="K114" i="17"/>
  <c r="J114" i="17"/>
  <c r="I114" i="17"/>
  <c r="H114" i="17"/>
  <c r="G114" i="17"/>
  <c r="F114" i="17"/>
  <c r="E114" i="17"/>
  <c r="D114" i="17"/>
  <c r="C114" i="17"/>
  <c r="P113" i="17"/>
  <c r="K113" i="17"/>
  <c r="J113" i="17"/>
  <c r="I113" i="17"/>
  <c r="H113" i="17"/>
  <c r="G113" i="17"/>
  <c r="F113" i="17"/>
  <c r="E113" i="17"/>
  <c r="D113" i="17"/>
  <c r="C113" i="17"/>
  <c r="P112" i="17"/>
  <c r="K112" i="17"/>
  <c r="J112" i="17"/>
  <c r="I112" i="17"/>
  <c r="H112" i="17"/>
  <c r="G112" i="17"/>
  <c r="F112" i="17"/>
  <c r="E112" i="17"/>
  <c r="D112" i="17"/>
  <c r="C112" i="17"/>
  <c r="P111" i="17"/>
  <c r="K111" i="17"/>
  <c r="J111" i="17"/>
  <c r="I111" i="17"/>
  <c r="H111" i="17"/>
  <c r="G111" i="17"/>
  <c r="F111" i="17"/>
  <c r="E111" i="17"/>
  <c r="D111" i="17"/>
  <c r="C111" i="17"/>
  <c r="P110" i="17"/>
  <c r="K110" i="17"/>
  <c r="J110" i="17"/>
  <c r="I110" i="17"/>
  <c r="H110" i="17"/>
  <c r="G110" i="17"/>
  <c r="F110" i="17"/>
  <c r="E110" i="17"/>
  <c r="D110" i="17"/>
  <c r="C110" i="17"/>
  <c r="P109" i="17"/>
  <c r="K109" i="17"/>
  <c r="J109" i="17"/>
  <c r="I109" i="17"/>
  <c r="H109" i="17"/>
  <c r="G109" i="17"/>
  <c r="F109" i="17"/>
  <c r="E109" i="17"/>
  <c r="D109" i="17"/>
  <c r="C109" i="17"/>
  <c r="P108" i="17"/>
  <c r="K108" i="17"/>
  <c r="J108" i="17"/>
  <c r="I108" i="17"/>
  <c r="H108" i="17"/>
  <c r="G108" i="17"/>
  <c r="F108" i="17"/>
  <c r="E108" i="17"/>
  <c r="D108" i="17"/>
  <c r="C108" i="17"/>
  <c r="P107" i="17"/>
  <c r="K107" i="17"/>
  <c r="J107" i="17"/>
  <c r="I107" i="17"/>
  <c r="H107" i="17"/>
  <c r="G107" i="17"/>
  <c r="F107" i="17"/>
  <c r="E107" i="17"/>
  <c r="D107" i="17"/>
  <c r="C107" i="17"/>
  <c r="P106" i="17"/>
  <c r="K106" i="17"/>
  <c r="J106" i="17"/>
  <c r="I106" i="17"/>
  <c r="H106" i="17"/>
  <c r="G106" i="17"/>
  <c r="F106" i="17"/>
  <c r="E106" i="17"/>
  <c r="D106" i="17"/>
  <c r="C106" i="17"/>
  <c r="P105" i="17"/>
  <c r="K105" i="17"/>
  <c r="J105" i="17"/>
  <c r="I105" i="17"/>
  <c r="H105" i="17"/>
  <c r="G105" i="17"/>
  <c r="F105" i="17"/>
  <c r="E105" i="17"/>
  <c r="D105" i="17"/>
  <c r="C105" i="17"/>
  <c r="P104" i="17"/>
  <c r="K104" i="17"/>
  <c r="J104" i="17"/>
  <c r="I104" i="17"/>
  <c r="H104" i="17"/>
  <c r="G104" i="17"/>
  <c r="F104" i="17"/>
  <c r="E104" i="17"/>
  <c r="D104" i="17"/>
  <c r="C104" i="17"/>
  <c r="P103" i="17"/>
  <c r="K103" i="17"/>
  <c r="J103" i="17"/>
  <c r="I103" i="17"/>
  <c r="H103" i="17"/>
  <c r="G103" i="17"/>
  <c r="F103" i="17"/>
  <c r="E103" i="17"/>
  <c r="D103" i="17"/>
  <c r="C103" i="17"/>
  <c r="P102" i="17"/>
  <c r="K102" i="17"/>
  <c r="J102" i="17"/>
  <c r="I102" i="17"/>
  <c r="H102" i="17"/>
  <c r="G102" i="17"/>
  <c r="F102" i="17"/>
  <c r="E102" i="17"/>
  <c r="D102" i="17"/>
  <c r="C102" i="17"/>
  <c r="P101" i="17"/>
  <c r="K101" i="17"/>
  <c r="J101" i="17"/>
  <c r="I101" i="17"/>
  <c r="H101" i="17"/>
  <c r="G101" i="17"/>
  <c r="F101" i="17"/>
  <c r="E101" i="17"/>
  <c r="D101" i="17"/>
  <c r="C101" i="17"/>
  <c r="P100" i="17"/>
  <c r="K100" i="17"/>
  <c r="J100" i="17"/>
  <c r="I100" i="17"/>
  <c r="H100" i="17"/>
  <c r="G100" i="17"/>
  <c r="F100" i="17"/>
  <c r="E100" i="17"/>
  <c r="D100" i="17"/>
  <c r="C100" i="17"/>
  <c r="P99" i="17"/>
  <c r="K99" i="17"/>
  <c r="J99" i="17"/>
  <c r="I99" i="17"/>
  <c r="H99" i="17"/>
  <c r="G99" i="17"/>
  <c r="F99" i="17"/>
  <c r="E99" i="17"/>
  <c r="D99" i="17"/>
  <c r="C99" i="17"/>
  <c r="P98" i="17"/>
  <c r="K98" i="17"/>
  <c r="J98" i="17"/>
  <c r="I98" i="17"/>
  <c r="H98" i="17"/>
  <c r="G98" i="17"/>
  <c r="F98" i="17"/>
  <c r="E98" i="17"/>
  <c r="D98" i="17"/>
  <c r="C98" i="17"/>
  <c r="P97" i="17"/>
  <c r="K97" i="17"/>
  <c r="J97" i="17"/>
  <c r="I97" i="17"/>
  <c r="H97" i="17"/>
  <c r="G97" i="17"/>
  <c r="F97" i="17"/>
  <c r="E97" i="17"/>
  <c r="D97" i="17"/>
  <c r="C97" i="17"/>
  <c r="P96" i="17"/>
  <c r="K96" i="17"/>
  <c r="J96" i="17"/>
  <c r="I96" i="17"/>
  <c r="H96" i="17"/>
  <c r="G96" i="17"/>
  <c r="F96" i="17"/>
  <c r="E96" i="17"/>
  <c r="D96" i="17"/>
  <c r="C96" i="17"/>
  <c r="P95" i="17"/>
  <c r="K95" i="17"/>
  <c r="J95" i="17"/>
  <c r="I95" i="17"/>
  <c r="H95" i="17"/>
  <c r="G95" i="17"/>
  <c r="F95" i="17"/>
  <c r="E95" i="17"/>
  <c r="D95" i="17"/>
  <c r="C95" i="17"/>
  <c r="P94" i="17"/>
  <c r="K94" i="17"/>
  <c r="J94" i="17"/>
  <c r="I94" i="17"/>
  <c r="H94" i="17"/>
  <c r="G94" i="17"/>
  <c r="F94" i="17"/>
  <c r="E94" i="17"/>
  <c r="D94" i="17"/>
  <c r="C94" i="17"/>
  <c r="P93" i="17"/>
  <c r="K93" i="17"/>
  <c r="J93" i="17"/>
  <c r="I93" i="17"/>
  <c r="H93" i="17"/>
  <c r="G93" i="17"/>
  <c r="F93" i="17"/>
  <c r="E93" i="17"/>
  <c r="D93" i="17"/>
  <c r="C93" i="17"/>
  <c r="P92" i="17"/>
  <c r="K92" i="17"/>
  <c r="J92" i="17"/>
  <c r="I92" i="17"/>
  <c r="H92" i="17"/>
  <c r="G92" i="17"/>
  <c r="F92" i="17"/>
  <c r="E92" i="17"/>
  <c r="D92" i="17"/>
  <c r="C92" i="17"/>
  <c r="P91" i="17"/>
  <c r="K91" i="17"/>
  <c r="J91" i="17"/>
  <c r="I91" i="17"/>
  <c r="H91" i="17"/>
  <c r="G91" i="17"/>
  <c r="F91" i="17"/>
  <c r="E91" i="17"/>
  <c r="D91" i="17"/>
  <c r="C91" i="17"/>
  <c r="P90" i="17"/>
  <c r="K90" i="17"/>
  <c r="J90" i="17"/>
  <c r="I90" i="17"/>
  <c r="H90" i="17"/>
  <c r="G90" i="17"/>
  <c r="F90" i="17"/>
  <c r="E90" i="17"/>
  <c r="D90" i="17"/>
  <c r="C90" i="17"/>
  <c r="P89" i="17"/>
  <c r="K89" i="17"/>
  <c r="J89" i="17"/>
  <c r="I89" i="17"/>
  <c r="H89" i="17"/>
  <c r="G89" i="17"/>
  <c r="F89" i="17"/>
  <c r="E89" i="17"/>
  <c r="D89" i="17"/>
  <c r="C89" i="17"/>
  <c r="P88" i="17"/>
  <c r="K88" i="17"/>
  <c r="J88" i="17"/>
  <c r="I88" i="17"/>
  <c r="H88" i="17"/>
  <c r="G88" i="17"/>
  <c r="F88" i="17"/>
  <c r="E88" i="17"/>
  <c r="D88" i="17"/>
  <c r="C88" i="17"/>
  <c r="P87" i="17"/>
  <c r="K87" i="17"/>
  <c r="J87" i="17"/>
  <c r="I87" i="17"/>
  <c r="H87" i="17"/>
  <c r="G87" i="17"/>
  <c r="F87" i="17"/>
  <c r="E87" i="17"/>
  <c r="D87" i="17"/>
  <c r="C87" i="17"/>
  <c r="P86" i="17"/>
  <c r="K86" i="17"/>
  <c r="J86" i="17"/>
  <c r="I86" i="17"/>
  <c r="H86" i="17"/>
  <c r="G86" i="17"/>
  <c r="F86" i="17"/>
  <c r="E86" i="17"/>
  <c r="D86" i="17"/>
  <c r="C86" i="17"/>
  <c r="P85" i="17"/>
  <c r="K85" i="17"/>
  <c r="J85" i="17"/>
  <c r="I85" i="17"/>
  <c r="H85" i="17"/>
  <c r="G85" i="17"/>
  <c r="F85" i="17"/>
  <c r="E85" i="17"/>
  <c r="D85" i="17"/>
  <c r="C85" i="17"/>
  <c r="P84" i="17"/>
  <c r="K84" i="17"/>
  <c r="J84" i="17"/>
  <c r="I84" i="17"/>
  <c r="H84" i="17"/>
  <c r="G84" i="17"/>
  <c r="F84" i="17"/>
  <c r="E84" i="17"/>
  <c r="D84" i="17"/>
  <c r="C84" i="17"/>
  <c r="P83" i="17"/>
  <c r="K83" i="17"/>
  <c r="J83" i="17"/>
  <c r="I83" i="17"/>
  <c r="H83" i="17"/>
  <c r="G83" i="17"/>
  <c r="F83" i="17"/>
  <c r="E83" i="17"/>
  <c r="D83" i="17"/>
  <c r="C83" i="17"/>
  <c r="P82" i="17"/>
  <c r="K82" i="17"/>
  <c r="J82" i="17"/>
  <c r="I82" i="17"/>
  <c r="H82" i="17"/>
  <c r="G82" i="17"/>
  <c r="F82" i="17"/>
  <c r="E82" i="17"/>
  <c r="D82" i="17"/>
  <c r="C82" i="17"/>
  <c r="P81" i="17"/>
  <c r="K81" i="17"/>
  <c r="J81" i="17"/>
  <c r="I81" i="17"/>
  <c r="H81" i="17"/>
  <c r="G81" i="17"/>
  <c r="F81" i="17"/>
  <c r="E81" i="17"/>
  <c r="D81" i="17"/>
  <c r="C81" i="17"/>
  <c r="P80" i="17"/>
  <c r="K80" i="17"/>
  <c r="J80" i="17"/>
  <c r="I80" i="17"/>
  <c r="H80" i="17"/>
  <c r="G80" i="17"/>
  <c r="F80" i="17"/>
  <c r="E80" i="17"/>
  <c r="D80" i="17"/>
  <c r="C80" i="17"/>
  <c r="P79" i="17"/>
  <c r="K79" i="17"/>
  <c r="J79" i="17"/>
  <c r="I79" i="17"/>
  <c r="H79" i="17"/>
  <c r="G79" i="17"/>
  <c r="F79" i="17"/>
  <c r="E79" i="17"/>
  <c r="D79" i="17"/>
  <c r="C79" i="17"/>
  <c r="P78" i="17"/>
  <c r="K78" i="17"/>
  <c r="J78" i="17"/>
  <c r="I78" i="17"/>
  <c r="H78" i="17"/>
  <c r="G78" i="17"/>
  <c r="F78" i="17"/>
  <c r="E78" i="17"/>
  <c r="D78" i="17"/>
  <c r="C78" i="17"/>
  <c r="P77" i="17"/>
  <c r="K77" i="17"/>
  <c r="J77" i="17"/>
  <c r="I77" i="17"/>
  <c r="H77" i="17"/>
  <c r="G77" i="17"/>
  <c r="F77" i="17"/>
  <c r="E77" i="17"/>
  <c r="D77" i="17"/>
  <c r="C77" i="17"/>
  <c r="P76" i="17"/>
  <c r="K76" i="17"/>
  <c r="J76" i="17"/>
  <c r="I76" i="17"/>
  <c r="H76" i="17"/>
  <c r="G76" i="17"/>
  <c r="F76" i="17"/>
  <c r="E76" i="17"/>
  <c r="D76" i="17"/>
  <c r="C76" i="17"/>
  <c r="P75" i="17"/>
  <c r="K75" i="17"/>
  <c r="J75" i="17"/>
  <c r="I75" i="17"/>
  <c r="H75" i="17"/>
  <c r="G75" i="17"/>
  <c r="F75" i="17"/>
  <c r="E75" i="17"/>
  <c r="D75" i="17"/>
  <c r="C75" i="17"/>
  <c r="P74" i="17"/>
  <c r="K74" i="17"/>
  <c r="J74" i="17"/>
  <c r="I74" i="17"/>
  <c r="H74" i="17"/>
  <c r="G74" i="17"/>
  <c r="F74" i="17"/>
  <c r="E74" i="17"/>
  <c r="D74" i="17"/>
  <c r="C74" i="17"/>
  <c r="P73" i="17"/>
  <c r="K73" i="17"/>
  <c r="J73" i="17"/>
  <c r="I73" i="17"/>
  <c r="H73" i="17"/>
  <c r="G73" i="17"/>
  <c r="F73" i="17"/>
  <c r="E73" i="17"/>
  <c r="D73" i="17"/>
  <c r="C73" i="17"/>
  <c r="P72" i="17"/>
  <c r="K72" i="17"/>
  <c r="J72" i="17"/>
  <c r="I72" i="17"/>
  <c r="H72" i="17"/>
  <c r="G72" i="17"/>
  <c r="F72" i="17"/>
  <c r="E72" i="17"/>
  <c r="D72" i="17"/>
  <c r="C72" i="17"/>
  <c r="P71" i="17"/>
  <c r="K71" i="17"/>
  <c r="J71" i="17"/>
  <c r="I71" i="17"/>
  <c r="H71" i="17"/>
  <c r="G71" i="17"/>
  <c r="F71" i="17"/>
  <c r="E71" i="17"/>
  <c r="D71" i="17"/>
  <c r="C71" i="17"/>
  <c r="P70" i="17"/>
  <c r="K70" i="17"/>
  <c r="J70" i="17"/>
  <c r="I70" i="17"/>
  <c r="H70" i="17"/>
  <c r="G70" i="17"/>
  <c r="F70" i="17"/>
  <c r="E70" i="17"/>
  <c r="D70" i="17"/>
  <c r="C70" i="17"/>
  <c r="P69" i="17"/>
  <c r="K69" i="17"/>
  <c r="J69" i="17"/>
  <c r="I69" i="17"/>
  <c r="H69" i="17"/>
  <c r="G69" i="17"/>
  <c r="F69" i="17"/>
  <c r="E69" i="17"/>
  <c r="D69" i="17"/>
  <c r="C69" i="17"/>
  <c r="P68" i="17"/>
  <c r="K68" i="17"/>
  <c r="J68" i="17"/>
  <c r="I68" i="17"/>
  <c r="H68" i="17"/>
  <c r="G68" i="17"/>
  <c r="F68" i="17"/>
  <c r="E68" i="17"/>
  <c r="D68" i="17"/>
  <c r="C68" i="17"/>
  <c r="P67" i="17"/>
  <c r="K67" i="17"/>
  <c r="J67" i="17"/>
  <c r="I67" i="17"/>
  <c r="H67" i="17"/>
  <c r="G67" i="17"/>
  <c r="F67" i="17"/>
  <c r="E67" i="17"/>
  <c r="D67" i="17"/>
  <c r="C67" i="17"/>
  <c r="P66" i="17"/>
  <c r="K66" i="17"/>
  <c r="J66" i="17"/>
  <c r="I66" i="17"/>
  <c r="H66" i="17"/>
  <c r="G66" i="17"/>
  <c r="F66" i="17"/>
  <c r="E66" i="17"/>
  <c r="D66" i="17"/>
  <c r="C66" i="17"/>
  <c r="P65" i="17"/>
  <c r="K65" i="17"/>
  <c r="J65" i="17"/>
  <c r="I65" i="17"/>
  <c r="H65" i="17"/>
  <c r="G65" i="17"/>
  <c r="F65" i="17"/>
  <c r="E65" i="17"/>
  <c r="D65" i="17"/>
  <c r="C65" i="17"/>
  <c r="P64" i="17"/>
  <c r="K64" i="17"/>
  <c r="J64" i="17"/>
  <c r="I64" i="17"/>
  <c r="H64" i="17"/>
  <c r="G64" i="17"/>
  <c r="F64" i="17"/>
  <c r="E64" i="17"/>
  <c r="D64" i="17"/>
  <c r="C64" i="17"/>
  <c r="P63" i="17"/>
  <c r="K63" i="17"/>
  <c r="J63" i="17"/>
  <c r="I63" i="17"/>
  <c r="H63" i="17"/>
  <c r="G63" i="17"/>
  <c r="F63" i="17"/>
  <c r="E63" i="17"/>
  <c r="D63" i="17"/>
  <c r="C63" i="17"/>
  <c r="P62" i="17"/>
  <c r="K62" i="17"/>
  <c r="J62" i="17"/>
  <c r="I62" i="17"/>
  <c r="H62" i="17"/>
  <c r="G62" i="17"/>
  <c r="F62" i="17"/>
  <c r="E62" i="17"/>
  <c r="D62" i="17"/>
  <c r="C62" i="17"/>
  <c r="P61" i="17"/>
  <c r="K61" i="17"/>
  <c r="J61" i="17"/>
  <c r="I61" i="17"/>
  <c r="H61" i="17"/>
  <c r="G61" i="17"/>
  <c r="F61" i="17"/>
  <c r="E61" i="17"/>
  <c r="D61" i="17"/>
  <c r="C61" i="17"/>
  <c r="P60" i="17"/>
  <c r="K60" i="17"/>
  <c r="J60" i="17"/>
  <c r="I60" i="17"/>
  <c r="H60" i="17"/>
  <c r="G60" i="17"/>
  <c r="F60" i="17"/>
  <c r="E60" i="17"/>
  <c r="D60" i="17"/>
  <c r="C60" i="17"/>
  <c r="P59" i="17"/>
  <c r="K59" i="17"/>
  <c r="J59" i="17"/>
  <c r="I59" i="17"/>
  <c r="H59" i="17"/>
  <c r="G59" i="17"/>
  <c r="F59" i="17"/>
  <c r="E59" i="17"/>
  <c r="D59" i="17"/>
  <c r="C59" i="17"/>
  <c r="P58" i="17"/>
  <c r="K58" i="17"/>
  <c r="J58" i="17"/>
  <c r="I58" i="17"/>
  <c r="H58" i="17"/>
  <c r="G58" i="17"/>
  <c r="F58" i="17"/>
  <c r="E58" i="17"/>
  <c r="D58" i="17"/>
  <c r="C58" i="17"/>
  <c r="P57" i="17"/>
  <c r="K57" i="17"/>
  <c r="J57" i="17"/>
  <c r="I57" i="17"/>
  <c r="H57" i="17"/>
  <c r="G57" i="17"/>
  <c r="F57" i="17"/>
  <c r="E57" i="17"/>
  <c r="D57" i="17"/>
  <c r="C57" i="17"/>
  <c r="P56" i="17"/>
  <c r="K56" i="17"/>
  <c r="J56" i="17"/>
  <c r="I56" i="17"/>
  <c r="H56" i="17"/>
  <c r="G56" i="17"/>
  <c r="F56" i="17"/>
  <c r="E56" i="17"/>
  <c r="D56" i="17"/>
  <c r="C56" i="17"/>
  <c r="P55" i="17"/>
  <c r="K55" i="17"/>
  <c r="J55" i="17"/>
  <c r="I55" i="17"/>
  <c r="H55" i="17"/>
  <c r="G55" i="17"/>
  <c r="F55" i="17"/>
  <c r="E55" i="17"/>
  <c r="D55" i="17"/>
  <c r="C55" i="17"/>
  <c r="P54" i="17"/>
  <c r="K54" i="17"/>
  <c r="J54" i="17"/>
  <c r="I54" i="17"/>
  <c r="H54" i="17"/>
  <c r="G54" i="17"/>
  <c r="F54" i="17"/>
  <c r="E54" i="17"/>
  <c r="D54" i="17"/>
  <c r="C54" i="17"/>
  <c r="P53" i="17"/>
  <c r="K53" i="17"/>
  <c r="J53" i="17"/>
  <c r="I53" i="17"/>
  <c r="H53" i="17"/>
  <c r="G53" i="17"/>
  <c r="F53" i="17"/>
  <c r="E53" i="17"/>
  <c r="D53" i="17"/>
  <c r="C53" i="17"/>
  <c r="P52" i="17"/>
  <c r="K52" i="17"/>
  <c r="J52" i="17"/>
  <c r="I52" i="17"/>
  <c r="H52" i="17"/>
  <c r="G52" i="17"/>
  <c r="F52" i="17"/>
  <c r="E52" i="17"/>
  <c r="D52" i="17"/>
  <c r="C52" i="17"/>
  <c r="P51" i="17"/>
  <c r="K51" i="17"/>
  <c r="J51" i="17"/>
  <c r="I51" i="17"/>
  <c r="H51" i="17"/>
  <c r="G51" i="17"/>
  <c r="F51" i="17"/>
  <c r="E51" i="17"/>
  <c r="D51" i="17"/>
  <c r="C51" i="17"/>
  <c r="P50" i="17"/>
  <c r="K50" i="17"/>
  <c r="J50" i="17"/>
  <c r="I50" i="17"/>
  <c r="H50" i="17"/>
  <c r="G50" i="17"/>
  <c r="F50" i="17"/>
  <c r="E50" i="17"/>
  <c r="D50" i="17"/>
  <c r="C50" i="17"/>
  <c r="P49" i="17"/>
  <c r="K49" i="17"/>
  <c r="J49" i="17"/>
  <c r="I49" i="17"/>
  <c r="H49" i="17"/>
  <c r="G49" i="17"/>
  <c r="F49" i="17"/>
  <c r="E49" i="17"/>
  <c r="D49" i="17"/>
  <c r="C49" i="17"/>
  <c r="P48" i="17"/>
  <c r="K48" i="17"/>
  <c r="J48" i="17"/>
  <c r="I48" i="17"/>
  <c r="H48" i="17"/>
  <c r="G48" i="17"/>
  <c r="F48" i="17"/>
  <c r="E48" i="17"/>
  <c r="D48" i="17"/>
  <c r="C48" i="17"/>
  <c r="P47" i="17"/>
  <c r="K47" i="17"/>
  <c r="J47" i="17"/>
  <c r="I47" i="17"/>
  <c r="H47" i="17"/>
  <c r="G47" i="17"/>
  <c r="F47" i="17"/>
  <c r="E47" i="17"/>
  <c r="D47" i="17"/>
  <c r="C47" i="17"/>
  <c r="P46" i="17"/>
  <c r="K46" i="17"/>
  <c r="J46" i="17"/>
  <c r="I46" i="17"/>
  <c r="H46" i="17"/>
  <c r="G46" i="17"/>
  <c r="F46" i="17"/>
  <c r="E46" i="17"/>
  <c r="D46" i="17"/>
  <c r="C46" i="17"/>
  <c r="P45" i="17"/>
  <c r="K45" i="17"/>
  <c r="J45" i="17"/>
  <c r="I45" i="17"/>
  <c r="H45" i="17"/>
  <c r="G45" i="17"/>
  <c r="F45" i="17"/>
  <c r="E45" i="17"/>
  <c r="D45" i="17"/>
  <c r="C45" i="17"/>
  <c r="P44" i="17"/>
  <c r="K44" i="17"/>
  <c r="J44" i="17"/>
  <c r="I44" i="17"/>
  <c r="H44" i="17"/>
  <c r="G44" i="17"/>
  <c r="F44" i="17"/>
  <c r="E44" i="17"/>
  <c r="D44" i="17"/>
  <c r="C44" i="17"/>
  <c r="P43" i="17"/>
  <c r="K43" i="17"/>
  <c r="J43" i="17"/>
  <c r="I43" i="17"/>
  <c r="H43" i="17"/>
  <c r="G43" i="17"/>
  <c r="F43" i="17"/>
  <c r="E43" i="17"/>
  <c r="D43" i="17"/>
  <c r="C43" i="17"/>
  <c r="P42" i="17"/>
  <c r="K42" i="17"/>
  <c r="J42" i="17"/>
  <c r="I42" i="17"/>
  <c r="H42" i="17"/>
  <c r="G42" i="17"/>
  <c r="F42" i="17"/>
  <c r="E42" i="17"/>
  <c r="D42" i="17"/>
  <c r="C42" i="17"/>
  <c r="P41" i="17"/>
  <c r="K41" i="17"/>
  <c r="J41" i="17"/>
  <c r="I41" i="17"/>
  <c r="H41" i="17"/>
  <c r="G41" i="17"/>
  <c r="F41" i="17"/>
  <c r="E41" i="17"/>
  <c r="D41" i="17"/>
  <c r="C41" i="17"/>
  <c r="P40" i="17"/>
  <c r="K40" i="17"/>
  <c r="J40" i="17"/>
  <c r="I40" i="17"/>
  <c r="H40" i="17"/>
  <c r="G40" i="17"/>
  <c r="F40" i="17"/>
  <c r="E40" i="17"/>
  <c r="D40" i="17"/>
  <c r="C40" i="17"/>
  <c r="P39" i="17"/>
  <c r="K39" i="17"/>
  <c r="J39" i="17"/>
  <c r="I39" i="17"/>
  <c r="H39" i="17"/>
  <c r="G39" i="17"/>
  <c r="F39" i="17"/>
  <c r="E39" i="17"/>
  <c r="D39" i="17"/>
  <c r="C39" i="17"/>
  <c r="P38" i="17"/>
  <c r="K38" i="17"/>
  <c r="J38" i="17"/>
  <c r="I38" i="17"/>
  <c r="H38" i="17"/>
  <c r="G38" i="17"/>
  <c r="F38" i="17"/>
  <c r="E38" i="17"/>
  <c r="D38" i="17"/>
  <c r="C38" i="17"/>
  <c r="P37" i="17"/>
  <c r="K37" i="17"/>
  <c r="J37" i="17"/>
  <c r="I37" i="17"/>
  <c r="H37" i="17"/>
  <c r="G37" i="17"/>
  <c r="F37" i="17"/>
  <c r="E37" i="17"/>
  <c r="D37" i="17"/>
  <c r="C37" i="17"/>
  <c r="P36" i="17"/>
  <c r="K36" i="17"/>
  <c r="J36" i="17"/>
  <c r="I36" i="17"/>
  <c r="H36" i="17"/>
  <c r="G36" i="17"/>
  <c r="F36" i="17"/>
  <c r="E36" i="17"/>
  <c r="D36" i="17"/>
  <c r="C36" i="17"/>
  <c r="P35" i="17"/>
  <c r="K35" i="17"/>
  <c r="J35" i="17"/>
  <c r="I35" i="17"/>
  <c r="H35" i="17"/>
  <c r="G35" i="17"/>
  <c r="F35" i="17"/>
  <c r="E35" i="17"/>
  <c r="D35" i="17"/>
  <c r="C35" i="17"/>
  <c r="P34" i="17"/>
  <c r="K34" i="17"/>
  <c r="J34" i="17"/>
  <c r="I34" i="17"/>
  <c r="H34" i="17"/>
  <c r="G34" i="17"/>
  <c r="F34" i="17"/>
  <c r="E34" i="17"/>
  <c r="D34" i="17"/>
  <c r="C34" i="17"/>
  <c r="P33" i="17"/>
  <c r="K33" i="17"/>
  <c r="J33" i="17"/>
  <c r="I33" i="17"/>
  <c r="H33" i="17"/>
  <c r="G33" i="17"/>
  <c r="F33" i="17"/>
  <c r="E33" i="17"/>
  <c r="D33" i="17"/>
  <c r="C33" i="17"/>
  <c r="P32" i="17"/>
  <c r="K32" i="17"/>
  <c r="J32" i="17"/>
  <c r="I32" i="17"/>
  <c r="H32" i="17"/>
  <c r="G32" i="17"/>
  <c r="F32" i="17"/>
  <c r="E32" i="17"/>
  <c r="D32" i="17"/>
  <c r="C32" i="17"/>
  <c r="P31" i="17"/>
  <c r="K31" i="17"/>
  <c r="J31" i="17"/>
  <c r="I31" i="17"/>
  <c r="H31" i="17"/>
  <c r="G31" i="17"/>
  <c r="F31" i="17"/>
  <c r="E31" i="17"/>
  <c r="D31" i="17"/>
  <c r="C31" i="17"/>
  <c r="P30" i="17"/>
  <c r="K30" i="17"/>
  <c r="J30" i="17"/>
  <c r="I30" i="17"/>
  <c r="H30" i="17"/>
  <c r="G30" i="17"/>
  <c r="F30" i="17"/>
  <c r="E30" i="17"/>
  <c r="D30" i="17"/>
  <c r="C30" i="17"/>
  <c r="P29" i="17"/>
  <c r="K29" i="17"/>
  <c r="J29" i="17"/>
  <c r="I29" i="17"/>
  <c r="H29" i="17"/>
  <c r="G29" i="17"/>
  <c r="F29" i="17"/>
  <c r="E29" i="17"/>
  <c r="D29" i="17"/>
  <c r="C29" i="17"/>
  <c r="P28" i="17"/>
  <c r="K28" i="17"/>
  <c r="J28" i="17"/>
  <c r="I28" i="17"/>
  <c r="H28" i="17"/>
  <c r="G28" i="17"/>
  <c r="F28" i="17"/>
  <c r="E28" i="17"/>
  <c r="D28" i="17"/>
  <c r="C28" i="17"/>
  <c r="P27" i="17"/>
  <c r="K27" i="17"/>
  <c r="J27" i="17"/>
  <c r="I27" i="17"/>
  <c r="H27" i="17"/>
  <c r="G27" i="17"/>
  <c r="F27" i="17"/>
  <c r="E27" i="17"/>
  <c r="D27" i="17"/>
  <c r="C27" i="17"/>
  <c r="P26" i="17"/>
  <c r="K26" i="17"/>
  <c r="J26" i="17"/>
  <c r="I26" i="17"/>
  <c r="H26" i="17"/>
  <c r="G26" i="17"/>
  <c r="F26" i="17"/>
  <c r="E26" i="17"/>
  <c r="D26" i="17"/>
  <c r="C26" i="17"/>
  <c r="P25" i="17"/>
  <c r="K25" i="17"/>
  <c r="J25" i="17"/>
  <c r="I25" i="17"/>
  <c r="H25" i="17"/>
  <c r="G25" i="17"/>
  <c r="F25" i="17"/>
  <c r="E25" i="17"/>
  <c r="D25" i="17"/>
  <c r="C25" i="17"/>
  <c r="P24" i="17"/>
  <c r="K24" i="17"/>
  <c r="J24" i="17"/>
  <c r="I24" i="17"/>
  <c r="H24" i="17"/>
  <c r="G24" i="17"/>
  <c r="F24" i="17"/>
  <c r="E24" i="17"/>
  <c r="D24" i="17"/>
  <c r="C24" i="17"/>
  <c r="P23" i="17"/>
  <c r="K23" i="17"/>
  <c r="J23" i="17"/>
  <c r="I23" i="17"/>
  <c r="H23" i="17"/>
  <c r="G23" i="17"/>
  <c r="F23" i="17"/>
  <c r="E23" i="17"/>
  <c r="D23" i="17"/>
  <c r="C23" i="17"/>
  <c r="P22" i="17"/>
  <c r="K22" i="17"/>
  <c r="J22" i="17"/>
  <c r="I22" i="17"/>
  <c r="H22" i="17"/>
  <c r="G22" i="17"/>
  <c r="F22" i="17"/>
  <c r="E22" i="17"/>
  <c r="D22" i="17"/>
  <c r="C22" i="17"/>
  <c r="P21" i="17"/>
  <c r="K21" i="17"/>
  <c r="J21" i="17"/>
  <c r="I21" i="17"/>
  <c r="H21" i="17"/>
  <c r="G21" i="17"/>
  <c r="F21" i="17"/>
  <c r="E21" i="17"/>
  <c r="D21" i="17"/>
  <c r="C21" i="17"/>
  <c r="P20" i="17"/>
  <c r="K20" i="17"/>
  <c r="J20" i="17"/>
  <c r="I20" i="17"/>
  <c r="H20" i="17"/>
  <c r="G20" i="17"/>
  <c r="F20" i="17"/>
  <c r="E20" i="17"/>
  <c r="D20" i="17"/>
  <c r="C20" i="17"/>
  <c r="P19" i="17"/>
  <c r="K19" i="17"/>
  <c r="J19" i="17"/>
  <c r="I19" i="17"/>
  <c r="H19" i="17"/>
  <c r="G19" i="17"/>
  <c r="F19" i="17"/>
  <c r="E19" i="17"/>
  <c r="D19" i="17"/>
  <c r="C19" i="17"/>
  <c r="P18" i="17"/>
  <c r="K18" i="17"/>
  <c r="J18" i="17"/>
  <c r="I18" i="17"/>
  <c r="H18" i="17"/>
  <c r="G18" i="17"/>
  <c r="F18" i="17"/>
  <c r="E18" i="17"/>
  <c r="D18" i="17"/>
  <c r="C18" i="17"/>
  <c r="P17" i="17"/>
  <c r="K17" i="17"/>
  <c r="J17" i="17"/>
  <c r="I17" i="17"/>
  <c r="H17" i="17"/>
  <c r="G17" i="17"/>
  <c r="F17" i="17"/>
  <c r="E17" i="17"/>
  <c r="D17" i="17"/>
  <c r="C17" i="17"/>
  <c r="P16" i="17"/>
  <c r="K16" i="17"/>
  <c r="J16" i="17"/>
  <c r="I16" i="17"/>
  <c r="H16" i="17"/>
  <c r="G16" i="17"/>
  <c r="F16" i="17"/>
  <c r="E16" i="17"/>
  <c r="D16" i="17"/>
  <c r="C16" i="17"/>
  <c r="P15" i="17"/>
  <c r="K15" i="17"/>
  <c r="J15" i="17"/>
  <c r="I15" i="17"/>
  <c r="H15" i="17"/>
  <c r="G15" i="17"/>
  <c r="F15" i="17"/>
  <c r="E15" i="17"/>
  <c r="D15" i="17"/>
  <c r="C15" i="17"/>
  <c r="P14" i="17"/>
  <c r="K14" i="17"/>
  <c r="J14" i="17"/>
  <c r="I14" i="17"/>
  <c r="H14" i="17"/>
  <c r="G14" i="17"/>
  <c r="F14" i="17"/>
  <c r="E14" i="17"/>
  <c r="D14" i="17"/>
  <c r="C14" i="17"/>
  <c r="P13" i="17"/>
  <c r="K13" i="17"/>
  <c r="J13" i="17"/>
  <c r="I13" i="17"/>
  <c r="H13" i="17"/>
  <c r="G13" i="17"/>
  <c r="F13" i="17"/>
  <c r="E13" i="17"/>
  <c r="D13" i="17"/>
  <c r="C13" i="17"/>
  <c r="P12" i="17"/>
  <c r="K12" i="17"/>
  <c r="J12" i="17"/>
  <c r="I12" i="17"/>
  <c r="H12" i="17"/>
  <c r="G12" i="17"/>
  <c r="F12" i="17"/>
  <c r="E12" i="17"/>
  <c r="D12" i="17"/>
  <c r="C12" i="17"/>
  <c r="P11" i="17"/>
  <c r="K11" i="17"/>
  <c r="J11" i="17"/>
  <c r="I11" i="17"/>
  <c r="H11" i="17"/>
  <c r="G11" i="17"/>
  <c r="F11" i="17"/>
  <c r="E11" i="17"/>
  <c r="D11" i="17"/>
  <c r="C11" i="17"/>
  <c r="P10" i="17"/>
  <c r="K10" i="17"/>
  <c r="J10" i="17"/>
  <c r="I10" i="17"/>
  <c r="H10" i="17"/>
  <c r="G10" i="17"/>
  <c r="F10" i="17"/>
  <c r="E10" i="17"/>
  <c r="D10" i="17"/>
  <c r="C10" i="17"/>
  <c r="P9" i="17"/>
  <c r="K9" i="17"/>
  <c r="J9" i="17"/>
  <c r="I9" i="17"/>
  <c r="H9" i="17"/>
  <c r="G9" i="17"/>
  <c r="F9" i="17"/>
  <c r="E9" i="17"/>
  <c r="D9" i="17"/>
  <c r="C9" i="17"/>
  <c r="P8" i="17"/>
  <c r="K8" i="17"/>
  <c r="J8" i="17"/>
  <c r="I8" i="17"/>
  <c r="H8" i="17"/>
  <c r="G8" i="17"/>
  <c r="F8" i="17"/>
  <c r="E8" i="17"/>
  <c r="D8" i="17"/>
  <c r="C8" i="17"/>
  <c r="P7" i="17"/>
  <c r="K7" i="17"/>
  <c r="J7" i="17"/>
  <c r="I7" i="17"/>
  <c r="H7" i="17"/>
  <c r="G7" i="17"/>
  <c r="F7" i="17"/>
  <c r="E7" i="17"/>
  <c r="D7" i="17"/>
  <c r="C7" i="17"/>
  <c r="P6" i="17"/>
  <c r="K6" i="17"/>
  <c r="J6" i="17"/>
  <c r="I6" i="17"/>
  <c r="H6" i="17"/>
  <c r="G6" i="17"/>
  <c r="F6" i="17"/>
  <c r="E6" i="17"/>
  <c r="D6" i="17"/>
  <c r="C6" i="17"/>
  <c r="P5" i="17"/>
  <c r="K5" i="17"/>
  <c r="J5" i="17"/>
  <c r="I5" i="17"/>
  <c r="H5" i="17"/>
  <c r="G5" i="17"/>
  <c r="F5" i="17"/>
  <c r="E5" i="17"/>
  <c r="D5" i="17"/>
  <c r="C5" i="17"/>
  <c r="P4" i="17"/>
  <c r="K4" i="17"/>
  <c r="J4" i="17"/>
  <c r="I4" i="17"/>
  <c r="H4" i="17"/>
  <c r="G4" i="17"/>
  <c r="F4" i="17"/>
  <c r="E4" i="17"/>
  <c r="D4" i="17"/>
  <c r="C4" i="17"/>
  <c r="P3" i="17"/>
  <c r="K3" i="17"/>
  <c r="J3" i="17"/>
  <c r="I3" i="17"/>
  <c r="H3" i="17"/>
  <c r="G3" i="17"/>
  <c r="F3" i="17"/>
  <c r="E3" i="17"/>
  <c r="D3" i="17"/>
  <c r="C3" i="17"/>
  <c r="P202" i="16"/>
  <c r="K202" i="16"/>
  <c r="J202" i="16"/>
  <c r="I202" i="16"/>
  <c r="H202" i="16"/>
  <c r="G202" i="16"/>
  <c r="F202" i="16"/>
  <c r="E202" i="16"/>
  <c r="D202" i="16"/>
  <c r="C202" i="16"/>
  <c r="P201" i="16"/>
  <c r="K201" i="16"/>
  <c r="J201" i="16"/>
  <c r="I201" i="16"/>
  <c r="H201" i="16"/>
  <c r="G201" i="16"/>
  <c r="F201" i="16"/>
  <c r="E201" i="16"/>
  <c r="D201" i="16"/>
  <c r="C201" i="16"/>
  <c r="P200" i="16"/>
  <c r="K200" i="16"/>
  <c r="J200" i="16"/>
  <c r="I200" i="16"/>
  <c r="H200" i="16"/>
  <c r="G200" i="16"/>
  <c r="F200" i="16"/>
  <c r="E200" i="16"/>
  <c r="D200" i="16"/>
  <c r="C200" i="16"/>
  <c r="P199" i="16"/>
  <c r="K199" i="16"/>
  <c r="J199" i="16"/>
  <c r="I199" i="16"/>
  <c r="H199" i="16"/>
  <c r="G199" i="16"/>
  <c r="F199" i="16"/>
  <c r="E199" i="16"/>
  <c r="D199" i="16"/>
  <c r="C199" i="16"/>
  <c r="P198" i="16"/>
  <c r="K198" i="16"/>
  <c r="J198" i="16"/>
  <c r="I198" i="16"/>
  <c r="H198" i="16"/>
  <c r="G198" i="16"/>
  <c r="F198" i="16"/>
  <c r="E198" i="16"/>
  <c r="D198" i="16"/>
  <c r="C198" i="16"/>
  <c r="P197" i="16"/>
  <c r="K197" i="16"/>
  <c r="J197" i="16"/>
  <c r="I197" i="16"/>
  <c r="H197" i="16"/>
  <c r="G197" i="16"/>
  <c r="F197" i="16"/>
  <c r="E197" i="16"/>
  <c r="D197" i="16"/>
  <c r="C197" i="16"/>
  <c r="P196" i="16"/>
  <c r="K196" i="16"/>
  <c r="J196" i="16"/>
  <c r="I196" i="16"/>
  <c r="H196" i="16"/>
  <c r="G196" i="16"/>
  <c r="F196" i="16"/>
  <c r="E196" i="16"/>
  <c r="D196" i="16"/>
  <c r="C196" i="16"/>
  <c r="P195" i="16"/>
  <c r="K195" i="16"/>
  <c r="J195" i="16"/>
  <c r="I195" i="16"/>
  <c r="H195" i="16"/>
  <c r="G195" i="16"/>
  <c r="F195" i="16"/>
  <c r="E195" i="16"/>
  <c r="D195" i="16"/>
  <c r="C195" i="16"/>
  <c r="P194" i="16"/>
  <c r="K194" i="16"/>
  <c r="J194" i="16"/>
  <c r="I194" i="16"/>
  <c r="H194" i="16"/>
  <c r="G194" i="16"/>
  <c r="F194" i="16"/>
  <c r="E194" i="16"/>
  <c r="D194" i="16"/>
  <c r="C194" i="16"/>
  <c r="P193" i="16"/>
  <c r="K193" i="16"/>
  <c r="J193" i="16"/>
  <c r="I193" i="16"/>
  <c r="H193" i="16"/>
  <c r="G193" i="16"/>
  <c r="F193" i="16"/>
  <c r="E193" i="16"/>
  <c r="D193" i="16"/>
  <c r="C193" i="16"/>
  <c r="P192" i="16"/>
  <c r="K192" i="16"/>
  <c r="J192" i="16"/>
  <c r="I192" i="16"/>
  <c r="H192" i="16"/>
  <c r="G192" i="16"/>
  <c r="F192" i="16"/>
  <c r="E192" i="16"/>
  <c r="D192" i="16"/>
  <c r="C192" i="16"/>
  <c r="P191" i="16"/>
  <c r="K191" i="16"/>
  <c r="J191" i="16"/>
  <c r="I191" i="16"/>
  <c r="H191" i="16"/>
  <c r="G191" i="16"/>
  <c r="F191" i="16"/>
  <c r="E191" i="16"/>
  <c r="D191" i="16"/>
  <c r="C191" i="16"/>
  <c r="P190" i="16"/>
  <c r="K190" i="16"/>
  <c r="J190" i="16"/>
  <c r="I190" i="16"/>
  <c r="H190" i="16"/>
  <c r="G190" i="16"/>
  <c r="F190" i="16"/>
  <c r="E190" i="16"/>
  <c r="D190" i="16"/>
  <c r="C190" i="16"/>
  <c r="P189" i="16"/>
  <c r="K189" i="16"/>
  <c r="J189" i="16"/>
  <c r="I189" i="16"/>
  <c r="H189" i="16"/>
  <c r="G189" i="16"/>
  <c r="F189" i="16"/>
  <c r="E189" i="16"/>
  <c r="D189" i="16"/>
  <c r="C189" i="16"/>
  <c r="P188" i="16"/>
  <c r="K188" i="16"/>
  <c r="J188" i="16"/>
  <c r="I188" i="16"/>
  <c r="H188" i="16"/>
  <c r="G188" i="16"/>
  <c r="F188" i="16"/>
  <c r="E188" i="16"/>
  <c r="D188" i="16"/>
  <c r="C188" i="16"/>
  <c r="P187" i="16"/>
  <c r="K187" i="16"/>
  <c r="J187" i="16"/>
  <c r="I187" i="16"/>
  <c r="H187" i="16"/>
  <c r="G187" i="16"/>
  <c r="F187" i="16"/>
  <c r="E187" i="16"/>
  <c r="D187" i="16"/>
  <c r="C187" i="16"/>
  <c r="P186" i="16"/>
  <c r="K186" i="16"/>
  <c r="J186" i="16"/>
  <c r="I186" i="16"/>
  <c r="H186" i="16"/>
  <c r="G186" i="16"/>
  <c r="F186" i="16"/>
  <c r="E186" i="16"/>
  <c r="D186" i="16"/>
  <c r="C186" i="16"/>
  <c r="P185" i="16"/>
  <c r="K185" i="16"/>
  <c r="J185" i="16"/>
  <c r="I185" i="16"/>
  <c r="H185" i="16"/>
  <c r="G185" i="16"/>
  <c r="F185" i="16"/>
  <c r="E185" i="16"/>
  <c r="D185" i="16"/>
  <c r="C185" i="16"/>
  <c r="P184" i="16"/>
  <c r="K184" i="16"/>
  <c r="J184" i="16"/>
  <c r="I184" i="16"/>
  <c r="H184" i="16"/>
  <c r="G184" i="16"/>
  <c r="F184" i="16"/>
  <c r="E184" i="16"/>
  <c r="D184" i="16"/>
  <c r="C184" i="16"/>
  <c r="P183" i="16"/>
  <c r="K183" i="16"/>
  <c r="J183" i="16"/>
  <c r="I183" i="16"/>
  <c r="H183" i="16"/>
  <c r="G183" i="16"/>
  <c r="F183" i="16"/>
  <c r="E183" i="16"/>
  <c r="D183" i="16"/>
  <c r="C183" i="16"/>
  <c r="P182" i="16"/>
  <c r="K182" i="16"/>
  <c r="J182" i="16"/>
  <c r="I182" i="16"/>
  <c r="H182" i="16"/>
  <c r="G182" i="16"/>
  <c r="F182" i="16"/>
  <c r="E182" i="16"/>
  <c r="D182" i="16"/>
  <c r="C182" i="16"/>
  <c r="P181" i="16"/>
  <c r="K181" i="16"/>
  <c r="J181" i="16"/>
  <c r="I181" i="16"/>
  <c r="H181" i="16"/>
  <c r="G181" i="16"/>
  <c r="F181" i="16"/>
  <c r="E181" i="16"/>
  <c r="D181" i="16"/>
  <c r="C181" i="16"/>
  <c r="P180" i="16"/>
  <c r="K180" i="16"/>
  <c r="J180" i="16"/>
  <c r="I180" i="16"/>
  <c r="H180" i="16"/>
  <c r="G180" i="16"/>
  <c r="F180" i="16"/>
  <c r="E180" i="16"/>
  <c r="D180" i="16"/>
  <c r="C180" i="16"/>
  <c r="P179" i="16"/>
  <c r="K179" i="16"/>
  <c r="J179" i="16"/>
  <c r="I179" i="16"/>
  <c r="H179" i="16"/>
  <c r="G179" i="16"/>
  <c r="F179" i="16"/>
  <c r="E179" i="16"/>
  <c r="D179" i="16"/>
  <c r="C179" i="16"/>
  <c r="P178" i="16"/>
  <c r="K178" i="16"/>
  <c r="J178" i="16"/>
  <c r="I178" i="16"/>
  <c r="H178" i="16"/>
  <c r="G178" i="16"/>
  <c r="F178" i="16"/>
  <c r="E178" i="16"/>
  <c r="D178" i="16"/>
  <c r="C178" i="16"/>
  <c r="P177" i="16"/>
  <c r="K177" i="16"/>
  <c r="J177" i="16"/>
  <c r="I177" i="16"/>
  <c r="H177" i="16"/>
  <c r="G177" i="16"/>
  <c r="F177" i="16"/>
  <c r="E177" i="16"/>
  <c r="D177" i="16"/>
  <c r="C177" i="16"/>
  <c r="P176" i="16"/>
  <c r="K176" i="16"/>
  <c r="J176" i="16"/>
  <c r="I176" i="16"/>
  <c r="H176" i="16"/>
  <c r="G176" i="16"/>
  <c r="F176" i="16"/>
  <c r="E176" i="16"/>
  <c r="D176" i="16"/>
  <c r="C176" i="16"/>
  <c r="P175" i="16"/>
  <c r="K175" i="16"/>
  <c r="J175" i="16"/>
  <c r="I175" i="16"/>
  <c r="H175" i="16"/>
  <c r="G175" i="16"/>
  <c r="F175" i="16"/>
  <c r="E175" i="16"/>
  <c r="D175" i="16"/>
  <c r="C175" i="16"/>
  <c r="P174" i="16"/>
  <c r="K174" i="16"/>
  <c r="J174" i="16"/>
  <c r="I174" i="16"/>
  <c r="H174" i="16"/>
  <c r="G174" i="16"/>
  <c r="F174" i="16"/>
  <c r="E174" i="16"/>
  <c r="D174" i="16"/>
  <c r="C174" i="16"/>
  <c r="P173" i="16"/>
  <c r="K173" i="16"/>
  <c r="J173" i="16"/>
  <c r="I173" i="16"/>
  <c r="H173" i="16"/>
  <c r="G173" i="16"/>
  <c r="F173" i="16"/>
  <c r="E173" i="16"/>
  <c r="D173" i="16"/>
  <c r="C173" i="16"/>
  <c r="P172" i="16"/>
  <c r="K172" i="16"/>
  <c r="J172" i="16"/>
  <c r="I172" i="16"/>
  <c r="H172" i="16"/>
  <c r="G172" i="16"/>
  <c r="F172" i="16"/>
  <c r="E172" i="16"/>
  <c r="D172" i="16"/>
  <c r="C172" i="16"/>
  <c r="P171" i="16"/>
  <c r="K171" i="16"/>
  <c r="J171" i="16"/>
  <c r="I171" i="16"/>
  <c r="H171" i="16"/>
  <c r="G171" i="16"/>
  <c r="F171" i="16"/>
  <c r="E171" i="16"/>
  <c r="D171" i="16"/>
  <c r="C171" i="16"/>
  <c r="P170" i="16"/>
  <c r="K170" i="16"/>
  <c r="J170" i="16"/>
  <c r="I170" i="16"/>
  <c r="H170" i="16"/>
  <c r="G170" i="16"/>
  <c r="F170" i="16"/>
  <c r="E170" i="16"/>
  <c r="D170" i="16"/>
  <c r="C170" i="16"/>
  <c r="P169" i="16"/>
  <c r="K169" i="16"/>
  <c r="J169" i="16"/>
  <c r="I169" i="16"/>
  <c r="H169" i="16"/>
  <c r="G169" i="16"/>
  <c r="F169" i="16"/>
  <c r="E169" i="16"/>
  <c r="D169" i="16"/>
  <c r="C169" i="16"/>
  <c r="P168" i="16"/>
  <c r="K168" i="16"/>
  <c r="J168" i="16"/>
  <c r="I168" i="16"/>
  <c r="H168" i="16"/>
  <c r="G168" i="16"/>
  <c r="F168" i="16"/>
  <c r="E168" i="16"/>
  <c r="D168" i="16"/>
  <c r="C168" i="16"/>
  <c r="P167" i="16"/>
  <c r="K167" i="16"/>
  <c r="J167" i="16"/>
  <c r="I167" i="16"/>
  <c r="H167" i="16"/>
  <c r="G167" i="16"/>
  <c r="F167" i="16"/>
  <c r="E167" i="16"/>
  <c r="D167" i="16"/>
  <c r="C167" i="16"/>
  <c r="P166" i="16"/>
  <c r="K166" i="16"/>
  <c r="J166" i="16"/>
  <c r="I166" i="16"/>
  <c r="H166" i="16"/>
  <c r="G166" i="16"/>
  <c r="F166" i="16"/>
  <c r="E166" i="16"/>
  <c r="D166" i="16"/>
  <c r="C166" i="16"/>
  <c r="P165" i="16"/>
  <c r="K165" i="16"/>
  <c r="J165" i="16"/>
  <c r="I165" i="16"/>
  <c r="H165" i="16"/>
  <c r="G165" i="16"/>
  <c r="F165" i="16"/>
  <c r="E165" i="16"/>
  <c r="D165" i="16"/>
  <c r="C165" i="16"/>
  <c r="P164" i="16"/>
  <c r="K164" i="16"/>
  <c r="J164" i="16"/>
  <c r="I164" i="16"/>
  <c r="H164" i="16"/>
  <c r="G164" i="16"/>
  <c r="F164" i="16"/>
  <c r="E164" i="16"/>
  <c r="D164" i="16"/>
  <c r="C164" i="16"/>
  <c r="P163" i="16"/>
  <c r="K163" i="16"/>
  <c r="J163" i="16"/>
  <c r="I163" i="16"/>
  <c r="H163" i="16"/>
  <c r="G163" i="16"/>
  <c r="F163" i="16"/>
  <c r="E163" i="16"/>
  <c r="D163" i="16"/>
  <c r="C163" i="16"/>
  <c r="P162" i="16"/>
  <c r="K162" i="16"/>
  <c r="J162" i="16"/>
  <c r="I162" i="16"/>
  <c r="H162" i="16"/>
  <c r="G162" i="16"/>
  <c r="F162" i="16"/>
  <c r="E162" i="16"/>
  <c r="D162" i="16"/>
  <c r="C162" i="16"/>
  <c r="P161" i="16"/>
  <c r="K161" i="16"/>
  <c r="J161" i="16"/>
  <c r="I161" i="16"/>
  <c r="H161" i="16"/>
  <c r="G161" i="16"/>
  <c r="F161" i="16"/>
  <c r="E161" i="16"/>
  <c r="D161" i="16"/>
  <c r="C161" i="16"/>
  <c r="P160" i="16"/>
  <c r="K160" i="16"/>
  <c r="J160" i="16"/>
  <c r="I160" i="16"/>
  <c r="H160" i="16"/>
  <c r="G160" i="16"/>
  <c r="F160" i="16"/>
  <c r="E160" i="16"/>
  <c r="D160" i="16"/>
  <c r="C160" i="16"/>
  <c r="P159" i="16"/>
  <c r="K159" i="16"/>
  <c r="J159" i="16"/>
  <c r="I159" i="16"/>
  <c r="H159" i="16"/>
  <c r="G159" i="16"/>
  <c r="F159" i="16"/>
  <c r="E159" i="16"/>
  <c r="D159" i="16"/>
  <c r="C159" i="16"/>
  <c r="P158" i="16"/>
  <c r="K158" i="16"/>
  <c r="J158" i="16"/>
  <c r="I158" i="16"/>
  <c r="H158" i="16"/>
  <c r="G158" i="16"/>
  <c r="F158" i="16"/>
  <c r="E158" i="16"/>
  <c r="D158" i="16"/>
  <c r="C158" i="16"/>
  <c r="P157" i="16"/>
  <c r="K157" i="16"/>
  <c r="J157" i="16"/>
  <c r="I157" i="16"/>
  <c r="H157" i="16"/>
  <c r="G157" i="16"/>
  <c r="F157" i="16"/>
  <c r="E157" i="16"/>
  <c r="D157" i="16"/>
  <c r="C157" i="16"/>
  <c r="P156" i="16"/>
  <c r="K156" i="16"/>
  <c r="J156" i="16"/>
  <c r="I156" i="16"/>
  <c r="H156" i="16"/>
  <c r="G156" i="16"/>
  <c r="F156" i="16"/>
  <c r="E156" i="16"/>
  <c r="D156" i="16"/>
  <c r="C156" i="16"/>
  <c r="P155" i="16"/>
  <c r="K155" i="16"/>
  <c r="J155" i="16"/>
  <c r="I155" i="16"/>
  <c r="H155" i="16"/>
  <c r="G155" i="16"/>
  <c r="F155" i="16"/>
  <c r="E155" i="16"/>
  <c r="D155" i="16"/>
  <c r="C155" i="16"/>
  <c r="P154" i="16"/>
  <c r="K154" i="16"/>
  <c r="J154" i="16"/>
  <c r="I154" i="16"/>
  <c r="H154" i="16"/>
  <c r="G154" i="16"/>
  <c r="F154" i="16"/>
  <c r="E154" i="16"/>
  <c r="D154" i="16"/>
  <c r="C154" i="16"/>
  <c r="P153" i="16"/>
  <c r="K153" i="16"/>
  <c r="J153" i="16"/>
  <c r="I153" i="16"/>
  <c r="H153" i="16"/>
  <c r="G153" i="16"/>
  <c r="F153" i="16"/>
  <c r="E153" i="16"/>
  <c r="D153" i="16"/>
  <c r="C153" i="16"/>
  <c r="P152" i="16"/>
  <c r="K152" i="16"/>
  <c r="J152" i="16"/>
  <c r="I152" i="16"/>
  <c r="H152" i="16"/>
  <c r="G152" i="16"/>
  <c r="F152" i="16"/>
  <c r="E152" i="16"/>
  <c r="D152" i="16"/>
  <c r="C152" i="16"/>
  <c r="P151" i="16"/>
  <c r="K151" i="16"/>
  <c r="J151" i="16"/>
  <c r="I151" i="16"/>
  <c r="H151" i="16"/>
  <c r="G151" i="16"/>
  <c r="F151" i="16"/>
  <c r="E151" i="16"/>
  <c r="D151" i="16"/>
  <c r="C151" i="16"/>
  <c r="P150" i="16"/>
  <c r="K150" i="16"/>
  <c r="J150" i="16"/>
  <c r="I150" i="16"/>
  <c r="H150" i="16"/>
  <c r="G150" i="16"/>
  <c r="F150" i="16"/>
  <c r="E150" i="16"/>
  <c r="D150" i="16"/>
  <c r="C150" i="16"/>
  <c r="P149" i="16"/>
  <c r="K149" i="16"/>
  <c r="J149" i="16"/>
  <c r="I149" i="16"/>
  <c r="H149" i="16"/>
  <c r="G149" i="16"/>
  <c r="F149" i="16"/>
  <c r="E149" i="16"/>
  <c r="D149" i="16"/>
  <c r="C149" i="16"/>
  <c r="P148" i="16"/>
  <c r="K148" i="16"/>
  <c r="J148" i="16"/>
  <c r="I148" i="16"/>
  <c r="H148" i="16"/>
  <c r="G148" i="16"/>
  <c r="F148" i="16"/>
  <c r="E148" i="16"/>
  <c r="D148" i="16"/>
  <c r="C148" i="16"/>
  <c r="P147" i="16"/>
  <c r="K147" i="16"/>
  <c r="J147" i="16"/>
  <c r="I147" i="16"/>
  <c r="H147" i="16"/>
  <c r="G147" i="16"/>
  <c r="F147" i="16"/>
  <c r="E147" i="16"/>
  <c r="D147" i="16"/>
  <c r="C147" i="16"/>
  <c r="P146" i="16"/>
  <c r="K146" i="16"/>
  <c r="J146" i="16"/>
  <c r="I146" i="16"/>
  <c r="H146" i="16"/>
  <c r="G146" i="16"/>
  <c r="F146" i="16"/>
  <c r="E146" i="16"/>
  <c r="D146" i="16"/>
  <c r="C146" i="16"/>
  <c r="P145" i="16"/>
  <c r="K145" i="16"/>
  <c r="J145" i="16"/>
  <c r="I145" i="16"/>
  <c r="H145" i="16"/>
  <c r="G145" i="16"/>
  <c r="F145" i="16"/>
  <c r="E145" i="16"/>
  <c r="D145" i="16"/>
  <c r="C145" i="16"/>
  <c r="P144" i="16"/>
  <c r="K144" i="16"/>
  <c r="J144" i="16"/>
  <c r="I144" i="16"/>
  <c r="H144" i="16"/>
  <c r="G144" i="16"/>
  <c r="F144" i="16"/>
  <c r="E144" i="16"/>
  <c r="D144" i="16"/>
  <c r="C144" i="16"/>
  <c r="P143" i="16"/>
  <c r="K143" i="16"/>
  <c r="J143" i="16"/>
  <c r="I143" i="16"/>
  <c r="H143" i="16"/>
  <c r="G143" i="16"/>
  <c r="F143" i="16"/>
  <c r="E143" i="16"/>
  <c r="D143" i="16"/>
  <c r="C143" i="16"/>
  <c r="P142" i="16"/>
  <c r="K142" i="16"/>
  <c r="J142" i="16"/>
  <c r="I142" i="16"/>
  <c r="H142" i="16"/>
  <c r="G142" i="16"/>
  <c r="F142" i="16"/>
  <c r="E142" i="16"/>
  <c r="D142" i="16"/>
  <c r="C142" i="16"/>
  <c r="P141" i="16"/>
  <c r="K141" i="16"/>
  <c r="J141" i="16"/>
  <c r="I141" i="16"/>
  <c r="H141" i="16"/>
  <c r="G141" i="16"/>
  <c r="F141" i="16"/>
  <c r="E141" i="16"/>
  <c r="D141" i="16"/>
  <c r="C141" i="16"/>
  <c r="P140" i="16"/>
  <c r="K140" i="16"/>
  <c r="J140" i="16"/>
  <c r="I140" i="16"/>
  <c r="H140" i="16"/>
  <c r="G140" i="16"/>
  <c r="F140" i="16"/>
  <c r="E140" i="16"/>
  <c r="D140" i="16"/>
  <c r="C140" i="16"/>
  <c r="P139" i="16"/>
  <c r="K139" i="16"/>
  <c r="J139" i="16"/>
  <c r="I139" i="16"/>
  <c r="H139" i="16"/>
  <c r="G139" i="16"/>
  <c r="F139" i="16"/>
  <c r="E139" i="16"/>
  <c r="D139" i="16"/>
  <c r="C139" i="16"/>
  <c r="P138" i="16"/>
  <c r="K138" i="16"/>
  <c r="J138" i="16"/>
  <c r="I138" i="16"/>
  <c r="H138" i="16"/>
  <c r="G138" i="16"/>
  <c r="F138" i="16"/>
  <c r="E138" i="16"/>
  <c r="D138" i="16"/>
  <c r="C138" i="16"/>
  <c r="P137" i="16"/>
  <c r="K137" i="16"/>
  <c r="J137" i="16"/>
  <c r="I137" i="16"/>
  <c r="H137" i="16"/>
  <c r="G137" i="16"/>
  <c r="F137" i="16"/>
  <c r="E137" i="16"/>
  <c r="D137" i="16"/>
  <c r="C137" i="16"/>
  <c r="P136" i="16"/>
  <c r="K136" i="16"/>
  <c r="J136" i="16"/>
  <c r="I136" i="16"/>
  <c r="H136" i="16"/>
  <c r="G136" i="16"/>
  <c r="F136" i="16"/>
  <c r="E136" i="16"/>
  <c r="D136" i="16"/>
  <c r="C136" i="16"/>
  <c r="P135" i="16"/>
  <c r="K135" i="16"/>
  <c r="J135" i="16"/>
  <c r="I135" i="16"/>
  <c r="H135" i="16"/>
  <c r="G135" i="16"/>
  <c r="F135" i="16"/>
  <c r="E135" i="16"/>
  <c r="D135" i="16"/>
  <c r="C135" i="16"/>
  <c r="P134" i="16"/>
  <c r="K134" i="16"/>
  <c r="J134" i="16"/>
  <c r="I134" i="16"/>
  <c r="H134" i="16"/>
  <c r="G134" i="16"/>
  <c r="F134" i="16"/>
  <c r="E134" i="16"/>
  <c r="D134" i="16"/>
  <c r="C134" i="16"/>
  <c r="P133" i="16"/>
  <c r="K133" i="16"/>
  <c r="J133" i="16"/>
  <c r="I133" i="16"/>
  <c r="H133" i="16"/>
  <c r="G133" i="16"/>
  <c r="F133" i="16"/>
  <c r="E133" i="16"/>
  <c r="D133" i="16"/>
  <c r="C133" i="16"/>
  <c r="P132" i="16"/>
  <c r="K132" i="16"/>
  <c r="J132" i="16"/>
  <c r="I132" i="16"/>
  <c r="H132" i="16"/>
  <c r="G132" i="16"/>
  <c r="F132" i="16"/>
  <c r="E132" i="16"/>
  <c r="D132" i="16"/>
  <c r="C132" i="16"/>
  <c r="P131" i="16"/>
  <c r="K131" i="16"/>
  <c r="J131" i="16"/>
  <c r="I131" i="16"/>
  <c r="H131" i="16"/>
  <c r="G131" i="16"/>
  <c r="F131" i="16"/>
  <c r="E131" i="16"/>
  <c r="D131" i="16"/>
  <c r="C131" i="16"/>
  <c r="P130" i="16"/>
  <c r="K130" i="16"/>
  <c r="J130" i="16"/>
  <c r="I130" i="16"/>
  <c r="H130" i="16"/>
  <c r="G130" i="16"/>
  <c r="F130" i="16"/>
  <c r="E130" i="16"/>
  <c r="D130" i="16"/>
  <c r="C130" i="16"/>
  <c r="P129" i="16"/>
  <c r="K129" i="16"/>
  <c r="J129" i="16"/>
  <c r="I129" i="16"/>
  <c r="H129" i="16"/>
  <c r="G129" i="16"/>
  <c r="F129" i="16"/>
  <c r="E129" i="16"/>
  <c r="D129" i="16"/>
  <c r="C129" i="16"/>
  <c r="P128" i="16"/>
  <c r="K128" i="16"/>
  <c r="J128" i="16"/>
  <c r="I128" i="16"/>
  <c r="H128" i="16"/>
  <c r="G128" i="16"/>
  <c r="F128" i="16"/>
  <c r="E128" i="16"/>
  <c r="D128" i="16"/>
  <c r="C128" i="16"/>
  <c r="P127" i="16"/>
  <c r="K127" i="16"/>
  <c r="J127" i="16"/>
  <c r="I127" i="16"/>
  <c r="H127" i="16"/>
  <c r="G127" i="16"/>
  <c r="F127" i="16"/>
  <c r="E127" i="16"/>
  <c r="D127" i="16"/>
  <c r="C127" i="16"/>
  <c r="P126" i="16"/>
  <c r="K126" i="16"/>
  <c r="J126" i="16"/>
  <c r="I126" i="16"/>
  <c r="H126" i="16"/>
  <c r="G126" i="16"/>
  <c r="F126" i="16"/>
  <c r="E126" i="16"/>
  <c r="D126" i="16"/>
  <c r="C126" i="16"/>
  <c r="P125" i="16"/>
  <c r="K125" i="16"/>
  <c r="J125" i="16"/>
  <c r="I125" i="16"/>
  <c r="H125" i="16"/>
  <c r="G125" i="16"/>
  <c r="F125" i="16"/>
  <c r="E125" i="16"/>
  <c r="D125" i="16"/>
  <c r="C125" i="16"/>
  <c r="P124" i="16"/>
  <c r="K124" i="16"/>
  <c r="J124" i="16"/>
  <c r="I124" i="16"/>
  <c r="H124" i="16"/>
  <c r="G124" i="16"/>
  <c r="F124" i="16"/>
  <c r="E124" i="16"/>
  <c r="D124" i="16"/>
  <c r="C124" i="16"/>
  <c r="P123" i="16"/>
  <c r="K123" i="16"/>
  <c r="J123" i="16"/>
  <c r="I123" i="16"/>
  <c r="H123" i="16"/>
  <c r="G123" i="16"/>
  <c r="F123" i="16"/>
  <c r="E123" i="16"/>
  <c r="D123" i="16"/>
  <c r="C123" i="16"/>
  <c r="P122" i="16"/>
  <c r="K122" i="16"/>
  <c r="J122" i="16"/>
  <c r="I122" i="16"/>
  <c r="H122" i="16"/>
  <c r="G122" i="16"/>
  <c r="F122" i="16"/>
  <c r="E122" i="16"/>
  <c r="D122" i="16"/>
  <c r="C122" i="16"/>
  <c r="P121" i="16"/>
  <c r="K121" i="16"/>
  <c r="J121" i="16"/>
  <c r="I121" i="16"/>
  <c r="H121" i="16"/>
  <c r="G121" i="16"/>
  <c r="F121" i="16"/>
  <c r="E121" i="16"/>
  <c r="D121" i="16"/>
  <c r="C121" i="16"/>
  <c r="P120" i="16"/>
  <c r="K120" i="16"/>
  <c r="J120" i="16"/>
  <c r="I120" i="16"/>
  <c r="H120" i="16"/>
  <c r="G120" i="16"/>
  <c r="F120" i="16"/>
  <c r="E120" i="16"/>
  <c r="D120" i="16"/>
  <c r="C120" i="16"/>
  <c r="P119" i="16"/>
  <c r="K119" i="16"/>
  <c r="J119" i="16"/>
  <c r="I119" i="16"/>
  <c r="H119" i="16"/>
  <c r="G119" i="16"/>
  <c r="F119" i="16"/>
  <c r="E119" i="16"/>
  <c r="D119" i="16"/>
  <c r="C119" i="16"/>
  <c r="P118" i="16"/>
  <c r="K118" i="16"/>
  <c r="J118" i="16"/>
  <c r="I118" i="16"/>
  <c r="H118" i="16"/>
  <c r="G118" i="16"/>
  <c r="F118" i="16"/>
  <c r="E118" i="16"/>
  <c r="D118" i="16"/>
  <c r="C118" i="16"/>
  <c r="P117" i="16"/>
  <c r="K117" i="16"/>
  <c r="J117" i="16"/>
  <c r="I117" i="16"/>
  <c r="H117" i="16"/>
  <c r="G117" i="16"/>
  <c r="F117" i="16"/>
  <c r="E117" i="16"/>
  <c r="D117" i="16"/>
  <c r="C117" i="16"/>
  <c r="P116" i="16"/>
  <c r="K116" i="16"/>
  <c r="J116" i="16"/>
  <c r="I116" i="16"/>
  <c r="H116" i="16"/>
  <c r="G116" i="16"/>
  <c r="F116" i="16"/>
  <c r="E116" i="16"/>
  <c r="D116" i="16"/>
  <c r="C116" i="16"/>
  <c r="P115" i="16"/>
  <c r="K115" i="16"/>
  <c r="J115" i="16"/>
  <c r="I115" i="16"/>
  <c r="H115" i="16"/>
  <c r="G115" i="16"/>
  <c r="F115" i="16"/>
  <c r="E115" i="16"/>
  <c r="D115" i="16"/>
  <c r="C115" i="16"/>
  <c r="P114" i="16"/>
  <c r="K114" i="16"/>
  <c r="J114" i="16"/>
  <c r="I114" i="16"/>
  <c r="H114" i="16"/>
  <c r="G114" i="16"/>
  <c r="F114" i="16"/>
  <c r="E114" i="16"/>
  <c r="D114" i="16"/>
  <c r="C114" i="16"/>
  <c r="P113" i="16"/>
  <c r="K113" i="16"/>
  <c r="J113" i="16"/>
  <c r="I113" i="16"/>
  <c r="H113" i="16"/>
  <c r="G113" i="16"/>
  <c r="F113" i="16"/>
  <c r="E113" i="16"/>
  <c r="D113" i="16"/>
  <c r="C113" i="16"/>
  <c r="P112" i="16"/>
  <c r="K112" i="16"/>
  <c r="J112" i="16"/>
  <c r="I112" i="16"/>
  <c r="H112" i="16"/>
  <c r="G112" i="16"/>
  <c r="F112" i="16"/>
  <c r="E112" i="16"/>
  <c r="D112" i="16"/>
  <c r="C112" i="16"/>
  <c r="P111" i="16"/>
  <c r="K111" i="16"/>
  <c r="J111" i="16"/>
  <c r="I111" i="16"/>
  <c r="H111" i="16"/>
  <c r="G111" i="16"/>
  <c r="F111" i="16"/>
  <c r="E111" i="16"/>
  <c r="D111" i="16"/>
  <c r="C111" i="16"/>
  <c r="P110" i="16"/>
  <c r="K110" i="16"/>
  <c r="J110" i="16"/>
  <c r="I110" i="16"/>
  <c r="H110" i="16"/>
  <c r="G110" i="16"/>
  <c r="F110" i="16"/>
  <c r="E110" i="16"/>
  <c r="D110" i="16"/>
  <c r="C110" i="16"/>
  <c r="P109" i="16"/>
  <c r="K109" i="16"/>
  <c r="J109" i="16"/>
  <c r="I109" i="16"/>
  <c r="H109" i="16"/>
  <c r="G109" i="16"/>
  <c r="F109" i="16"/>
  <c r="E109" i="16"/>
  <c r="D109" i="16"/>
  <c r="C109" i="16"/>
  <c r="P108" i="16"/>
  <c r="K108" i="16"/>
  <c r="J108" i="16"/>
  <c r="I108" i="16"/>
  <c r="H108" i="16"/>
  <c r="G108" i="16"/>
  <c r="F108" i="16"/>
  <c r="E108" i="16"/>
  <c r="D108" i="16"/>
  <c r="C108" i="16"/>
  <c r="P107" i="16"/>
  <c r="K107" i="16"/>
  <c r="J107" i="16"/>
  <c r="I107" i="16"/>
  <c r="H107" i="16"/>
  <c r="G107" i="16"/>
  <c r="F107" i="16"/>
  <c r="E107" i="16"/>
  <c r="D107" i="16"/>
  <c r="C107" i="16"/>
  <c r="P106" i="16"/>
  <c r="K106" i="16"/>
  <c r="J106" i="16"/>
  <c r="I106" i="16"/>
  <c r="H106" i="16"/>
  <c r="G106" i="16"/>
  <c r="F106" i="16"/>
  <c r="E106" i="16"/>
  <c r="D106" i="16"/>
  <c r="C106" i="16"/>
  <c r="P105" i="16"/>
  <c r="K105" i="16"/>
  <c r="J105" i="16"/>
  <c r="I105" i="16"/>
  <c r="H105" i="16"/>
  <c r="G105" i="16"/>
  <c r="F105" i="16"/>
  <c r="E105" i="16"/>
  <c r="D105" i="16"/>
  <c r="C105" i="16"/>
  <c r="P104" i="16"/>
  <c r="K104" i="16"/>
  <c r="J104" i="16"/>
  <c r="I104" i="16"/>
  <c r="H104" i="16"/>
  <c r="G104" i="16"/>
  <c r="F104" i="16"/>
  <c r="E104" i="16"/>
  <c r="D104" i="16"/>
  <c r="C104" i="16"/>
  <c r="P103" i="16"/>
  <c r="K103" i="16"/>
  <c r="J103" i="16"/>
  <c r="I103" i="16"/>
  <c r="H103" i="16"/>
  <c r="G103" i="16"/>
  <c r="F103" i="16"/>
  <c r="E103" i="16"/>
  <c r="D103" i="16"/>
  <c r="C103" i="16"/>
  <c r="P102" i="16"/>
  <c r="K102" i="16"/>
  <c r="J102" i="16"/>
  <c r="I102" i="16"/>
  <c r="H102" i="16"/>
  <c r="G102" i="16"/>
  <c r="F102" i="16"/>
  <c r="E102" i="16"/>
  <c r="D102" i="16"/>
  <c r="C102" i="16"/>
  <c r="P101" i="16"/>
  <c r="K101" i="16"/>
  <c r="J101" i="16"/>
  <c r="I101" i="16"/>
  <c r="H101" i="16"/>
  <c r="G101" i="16"/>
  <c r="F101" i="16"/>
  <c r="E101" i="16"/>
  <c r="D101" i="16"/>
  <c r="C101" i="16"/>
  <c r="P100" i="16"/>
  <c r="K100" i="16"/>
  <c r="J100" i="16"/>
  <c r="I100" i="16"/>
  <c r="H100" i="16"/>
  <c r="G100" i="16"/>
  <c r="F100" i="16"/>
  <c r="E100" i="16"/>
  <c r="D100" i="16"/>
  <c r="C100" i="16"/>
  <c r="P99" i="16"/>
  <c r="K99" i="16"/>
  <c r="J99" i="16"/>
  <c r="I99" i="16"/>
  <c r="H99" i="16"/>
  <c r="G99" i="16"/>
  <c r="F99" i="16"/>
  <c r="E99" i="16"/>
  <c r="D99" i="16"/>
  <c r="C99" i="16"/>
  <c r="P98" i="16"/>
  <c r="K98" i="16"/>
  <c r="J98" i="16"/>
  <c r="I98" i="16"/>
  <c r="H98" i="16"/>
  <c r="G98" i="16"/>
  <c r="F98" i="16"/>
  <c r="E98" i="16"/>
  <c r="D98" i="16"/>
  <c r="C98" i="16"/>
  <c r="P97" i="16"/>
  <c r="K97" i="16"/>
  <c r="J97" i="16"/>
  <c r="I97" i="16"/>
  <c r="H97" i="16"/>
  <c r="G97" i="16"/>
  <c r="F97" i="16"/>
  <c r="E97" i="16"/>
  <c r="D97" i="16"/>
  <c r="C97" i="16"/>
  <c r="P96" i="16"/>
  <c r="K96" i="16"/>
  <c r="J96" i="16"/>
  <c r="I96" i="16"/>
  <c r="H96" i="16"/>
  <c r="G96" i="16"/>
  <c r="F96" i="16"/>
  <c r="E96" i="16"/>
  <c r="D96" i="16"/>
  <c r="C96" i="16"/>
  <c r="P95" i="16"/>
  <c r="K95" i="16"/>
  <c r="J95" i="16"/>
  <c r="I95" i="16"/>
  <c r="H95" i="16"/>
  <c r="G95" i="16"/>
  <c r="F95" i="16"/>
  <c r="E95" i="16"/>
  <c r="D95" i="16"/>
  <c r="C95" i="16"/>
  <c r="P94" i="16"/>
  <c r="K94" i="16"/>
  <c r="J94" i="16"/>
  <c r="I94" i="16"/>
  <c r="H94" i="16"/>
  <c r="G94" i="16"/>
  <c r="F94" i="16"/>
  <c r="E94" i="16"/>
  <c r="D94" i="16"/>
  <c r="C94" i="16"/>
  <c r="P93" i="16"/>
  <c r="K93" i="16"/>
  <c r="J93" i="16"/>
  <c r="I93" i="16"/>
  <c r="H93" i="16"/>
  <c r="G93" i="16"/>
  <c r="F93" i="16"/>
  <c r="E93" i="16"/>
  <c r="D93" i="16"/>
  <c r="C93" i="16"/>
  <c r="P92" i="16"/>
  <c r="K92" i="16"/>
  <c r="J92" i="16"/>
  <c r="I92" i="16"/>
  <c r="H92" i="16"/>
  <c r="G92" i="16"/>
  <c r="F92" i="16"/>
  <c r="E92" i="16"/>
  <c r="D92" i="16"/>
  <c r="C92" i="16"/>
  <c r="P91" i="16"/>
  <c r="K91" i="16"/>
  <c r="J91" i="16"/>
  <c r="I91" i="16"/>
  <c r="H91" i="16"/>
  <c r="G91" i="16"/>
  <c r="F91" i="16"/>
  <c r="E91" i="16"/>
  <c r="D91" i="16"/>
  <c r="C91" i="16"/>
  <c r="P90" i="16"/>
  <c r="K90" i="16"/>
  <c r="J90" i="16"/>
  <c r="I90" i="16"/>
  <c r="H90" i="16"/>
  <c r="G90" i="16"/>
  <c r="F90" i="16"/>
  <c r="E90" i="16"/>
  <c r="D90" i="16"/>
  <c r="C90" i="16"/>
  <c r="P89" i="16"/>
  <c r="K89" i="16"/>
  <c r="J89" i="16"/>
  <c r="I89" i="16"/>
  <c r="H89" i="16"/>
  <c r="G89" i="16"/>
  <c r="F89" i="16"/>
  <c r="E89" i="16"/>
  <c r="D89" i="16"/>
  <c r="C89" i="16"/>
  <c r="P88" i="16"/>
  <c r="K88" i="16"/>
  <c r="J88" i="16"/>
  <c r="I88" i="16"/>
  <c r="H88" i="16"/>
  <c r="G88" i="16"/>
  <c r="F88" i="16"/>
  <c r="E88" i="16"/>
  <c r="D88" i="16"/>
  <c r="C88" i="16"/>
  <c r="P87" i="16"/>
  <c r="K87" i="16"/>
  <c r="J87" i="16"/>
  <c r="I87" i="16"/>
  <c r="H87" i="16"/>
  <c r="G87" i="16"/>
  <c r="F87" i="16"/>
  <c r="E87" i="16"/>
  <c r="D87" i="16"/>
  <c r="C87" i="16"/>
  <c r="P86" i="16"/>
  <c r="K86" i="16"/>
  <c r="J86" i="16"/>
  <c r="I86" i="16"/>
  <c r="H86" i="16"/>
  <c r="G86" i="16"/>
  <c r="F86" i="16"/>
  <c r="E86" i="16"/>
  <c r="D86" i="16"/>
  <c r="C86" i="16"/>
  <c r="P85" i="16"/>
  <c r="K85" i="16"/>
  <c r="J85" i="16"/>
  <c r="I85" i="16"/>
  <c r="H85" i="16"/>
  <c r="G85" i="16"/>
  <c r="F85" i="16"/>
  <c r="E85" i="16"/>
  <c r="D85" i="16"/>
  <c r="C85" i="16"/>
  <c r="P84" i="16"/>
  <c r="K84" i="16"/>
  <c r="J84" i="16"/>
  <c r="I84" i="16"/>
  <c r="H84" i="16"/>
  <c r="G84" i="16"/>
  <c r="F84" i="16"/>
  <c r="E84" i="16"/>
  <c r="D84" i="16"/>
  <c r="C84" i="16"/>
  <c r="P83" i="16"/>
  <c r="K83" i="16"/>
  <c r="J83" i="16"/>
  <c r="I83" i="16"/>
  <c r="H83" i="16"/>
  <c r="G83" i="16"/>
  <c r="F83" i="16"/>
  <c r="E83" i="16"/>
  <c r="D83" i="16"/>
  <c r="C83" i="16"/>
  <c r="P82" i="16"/>
  <c r="K82" i="16"/>
  <c r="J82" i="16"/>
  <c r="I82" i="16"/>
  <c r="H82" i="16"/>
  <c r="G82" i="16"/>
  <c r="F82" i="16"/>
  <c r="E82" i="16"/>
  <c r="D82" i="16"/>
  <c r="C82" i="16"/>
  <c r="P81" i="16"/>
  <c r="K81" i="16"/>
  <c r="J81" i="16"/>
  <c r="I81" i="16"/>
  <c r="H81" i="16"/>
  <c r="G81" i="16"/>
  <c r="F81" i="16"/>
  <c r="E81" i="16"/>
  <c r="D81" i="16"/>
  <c r="C81" i="16"/>
  <c r="P80" i="16"/>
  <c r="K80" i="16"/>
  <c r="J80" i="16"/>
  <c r="I80" i="16"/>
  <c r="H80" i="16"/>
  <c r="G80" i="16"/>
  <c r="F80" i="16"/>
  <c r="E80" i="16"/>
  <c r="D80" i="16"/>
  <c r="C80" i="16"/>
  <c r="P79" i="16"/>
  <c r="K79" i="16"/>
  <c r="J79" i="16"/>
  <c r="I79" i="16"/>
  <c r="H79" i="16"/>
  <c r="G79" i="16"/>
  <c r="F79" i="16"/>
  <c r="E79" i="16"/>
  <c r="D79" i="16"/>
  <c r="C79" i="16"/>
  <c r="P78" i="16"/>
  <c r="K78" i="16"/>
  <c r="J78" i="16"/>
  <c r="I78" i="16"/>
  <c r="H78" i="16"/>
  <c r="G78" i="16"/>
  <c r="F78" i="16"/>
  <c r="E78" i="16"/>
  <c r="D78" i="16"/>
  <c r="C78" i="16"/>
  <c r="P77" i="16"/>
  <c r="K77" i="16"/>
  <c r="J77" i="16"/>
  <c r="I77" i="16"/>
  <c r="H77" i="16"/>
  <c r="G77" i="16"/>
  <c r="F77" i="16"/>
  <c r="E77" i="16"/>
  <c r="D77" i="16"/>
  <c r="C77" i="16"/>
  <c r="P76" i="16"/>
  <c r="K76" i="16"/>
  <c r="J76" i="16"/>
  <c r="I76" i="16"/>
  <c r="H76" i="16"/>
  <c r="G76" i="16"/>
  <c r="F76" i="16"/>
  <c r="E76" i="16"/>
  <c r="D76" i="16"/>
  <c r="C76" i="16"/>
  <c r="P75" i="16"/>
  <c r="K75" i="16"/>
  <c r="J75" i="16"/>
  <c r="I75" i="16"/>
  <c r="H75" i="16"/>
  <c r="G75" i="16"/>
  <c r="F75" i="16"/>
  <c r="E75" i="16"/>
  <c r="D75" i="16"/>
  <c r="C75" i="16"/>
  <c r="P74" i="16"/>
  <c r="K74" i="16"/>
  <c r="J74" i="16"/>
  <c r="I74" i="16"/>
  <c r="H74" i="16"/>
  <c r="G74" i="16"/>
  <c r="F74" i="16"/>
  <c r="E74" i="16"/>
  <c r="D74" i="16"/>
  <c r="C74" i="16"/>
  <c r="P73" i="16"/>
  <c r="K73" i="16"/>
  <c r="J73" i="16"/>
  <c r="I73" i="16"/>
  <c r="H73" i="16"/>
  <c r="G73" i="16"/>
  <c r="F73" i="16"/>
  <c r="E73" i="16"/>
  <c r="D73" i="16"/>
  <c r="C73" i="16"/>
  <c r="P72" i="16"/>
  <c r="K72" i="16"/>
  <c r="J72" i="16"/>
  <c r="I72" i="16"/>
  <c r="H72" i="16"/>
  <c r="G72" i="16"/>
  <c r="F72" i="16"/>
  <c r="E72" i="16"/>
  <c r="D72" i="16"/>
  <c r="C72" i="16"/>
  <c r="P71" i="16"/>
  <c r="K71" i="16"/>
  <c r="J71" i="16"/>
  <c r="I71" i="16"/>
  <c r="H71" i="16"/>
  <c r="G71" i="16"/>
  <c r="F71" i="16"/>
  <c r="E71" i="16"/>
  <c r="D71" i="16"/>
  <c r="C71" i="16"/>
  <c r="P70" i="16"/>
  <c r="K70" i="16"/>
  <c r="J70" i="16"/>
  <c r="I70" i="16"/>
  <c r="H70" i="16"/>
  <c r="G70" i="16"/>
  <c r="F70" i="16"/>
  <c r="E70" i="16"/>
  <c r="D70" i="16"/>
  <c r="C70" i="16"/>
  <c r="P69" i="16"/>
  <c r="K69" i="16"/>
  <c r="J69" i="16"/>
  <c r="I69" i="16"/>
  <c r="H69" i="16"/>
  <c r="G69" i="16"/>
  <c r="F69" i="16"/>
  <c r="E69" i="16"/>
  <c r="D69" i="16"/>
  <c r="C69" i="16"/>
  <c r="P68" i="16"/>
  <c r="K68" i="16"/>
  <c r="J68" i="16"/>
  <c r="I68" i="16"/>
  <c r="H68" i="16"/>
  <c r="G68" i="16"/>
  <c r="F68" i="16"/>
  <c r="E68" i="16"/>
  <c r="D68" i="16"/>
  <c r="C68" i="16"/>
  <c r="P67" i="16"/>
  <c r="K67" i="16"/>
  <c r="J67" i="16"/>
  <c r="I67" i="16"/>
  <c r="H67" i="16"/>
  <c r="G67" i="16"/>
  <c r="F67" i="16"/>
  <c r="E67" i="16"/>
  <c r="D67" i="16"/>
  <c r="C67" i="16"/>
  <c r="P66" i="16"/>
  <c r="K66" i="16"/>
  <c r="J66" i="16"/>
  <c r="I66" i="16"/>
  <c r="H66" i="16"/>
  <c r="G66" i="16"/>
  <c r="F66" i="16"/>
  <c r="E66" i="16"/>
  <c r="D66" i="16"/>
  <c r="C66" i="16"/>
  <c r="P65" i="16"/>
  <c r="K65" i="16"/>
  <c r="J65" i="16"/>
  <c r="I65" i="16"/>
  <c r="H65" i="16"/>
  <c r="G65" i="16"/>
  <c r="F65" i="16"/>
  <c r="E65" i="16"/>
  <c r="D65" i="16"/>
  <c r="C65" i="16"/>
  <c r="P64" i="16"/>
  <c r="K64" i="16"/>
  <c r="J64" i="16"/>
  <c r="I64" i="16"/>
  <c r="H64" i="16"/>
  <c r="G64" i="16"/>
  <c r="F64" i="16"/>
  <c r="E64" i="16"/>
  <c r="D64" i="16"/>
  <c r="C64" i="16"/>
  <c r="P63" i="16"/>
  <c r="K63" i="16"/>
  <c r="J63" i="16"/>
  <c r="I63" i="16"/>
  <c r="H63" i="16"/>
  <c r="G63" i="16"/>
  <c r="F63" i="16"/>
  <c r="E63" i="16"/>
  <c r="D63" i="16"/>
  <c r="C63" i="16"/>
  <c r="P62" i="16"/>
  <c r="K62" i="16"/>
  <c r="J62" i="16"/>
  <c r="I62" i="16"/>
  <c r="H62" i="16"/>
  <c r="G62" i="16"/>
  <c r="F62" i="16"/>
  <c r="E62" i="16"/>
  <c r="D62" i="16"/>
  <c r="C62" i="16"/>
  <c r="P61" i="16"/>
  <c r="K61" i="16"/>
  <c r="J61" i="16"/>
  <c r="I61" i="16"/>
  <c r="H61" i="16"/>
  <c r="G61" i="16"/>
  <c r="F61" i="16"/>
  <c r="E61" i="16"/>
  <c r="D61" i="16"/>
  <c r="C61" i="16"/>
  <c r="P60" i="16"/>
  <c r="K60" i="16"/>
  <c r="J60" i="16"/>
  <c r="I60" i="16"/>
  <c r="H60" i="16"/>
  <c r="G60" i="16"/>
  <c r="F60" i="16"/>
  <c r="E60" i="16"/>
  <c r="D60" i="16"/>
  <c r="C60" i="16"/>
  <c r="P59" i="16"/>
  <c r="K59" i="16"/>
  <c r="J59" i="16"/>
  <c r="I59" i="16"/>
  <c r="H59" i="16"/>
  <c r="G59" i="16"/>
  <c r="F59" i="16"/>
  <c r="E59" i="16"/>
  <c r="D59" i="16"/>
  <c r="C59" i="16"/>
  <c r="P58" i="16"/>
  <c r="K58" i="16"/>
  <c r="J58" i="16"/>
  <c r="I58" i="16"/>
  <c r="H58" i="16"/>
  <c r="G58" i="16"/>
  <c r="F58" i="16"/>
  <c r="E58" i="16"/>
  <c r="D58" i="16"/>
  <c r="C58" i="16"/>
  <c r="P57" i="16"/>
  <c r="K57" i="16"/>
  <c r="J57" i="16"/>
  <c r="I57" i="16"/>
  <c r="H57" i="16"/>
  <c r="G57" i="16"/>
  <c r="F57" i="16"/>
  <c r="E57" i="16"/>
  <c r="D57" i="16"/>
  <c r="C57" i="16"/>
  <c r="P56" i="16"/>
  <c r="K56" i="16"/>
  <c r="J56" i="16"/>
  <c r="I56" i="16"/>
  <c r="H56" i="16"/>
  <c r="G56" i="16"/>
  <c r="F56" i="16"/>
  <c r="E56" i="16"/>
  <c r="D56" i="16"/>
  <c r="C56" i="16"/>
  <c r="P55" i="16"/>
  <c r="K55" i="16"/>
  <c r="J55" i="16"/>
  <c r="I55" i="16"/>
  <c r="H55" i="16"/>
  <c r="G55" i="16"/>
  <c r="F55" i="16"/>
  <c r="E55" i="16"/>
  <c r="D55" i="16"/>
  <c r="C55" i="16"/>
  <c r="P54" i="16"/>
  <c r="K54" i="16"/>
  <c r="J54" i="16"/>
  <c r="I54" i="16"/>
  <c r="H54" i="16"/>
  <c r="G54" i="16"/>
  <c r="F54" i="16"/>
  <c r="E54" i="16"/>
  <c r="D54" i="16"/>
  <c r="C54" i="16"/>
  <c r="P53" i="16"/>
  <c r="K53" i="16"/>
  <c r="J53" i="16"/>
  <c r="I53" i="16"/>
  <c r="H53" i="16"/>
  <c r="G53" i="16"/>
  <c r="F53" i="16"/>
  <c r="E53" i="16"/>
  <c r="D53" i="16"/>
  <c r="C53" i="16"/>
  <c r="P52" i="16"/>
  <c r="K52" i="16"/>
  <c r="J52" i="16"/>
  <c r="I52" i="16"/>
  <c r="H52" i="16"/>
  <c r="G52" i="16"/>
  <c r="F52" i="16"/>
  <c r="E52" i="16"/>
  <c r="D52" i="16"/>
  <c r="C52" i="16"/>
  <c r="P51" i="16"/>
  <c r="K51" i="16"/>
  <c r="J51" i="16"/>
  <c r="I51" i="16"/>
  <c r="H51" i="16"/>
  <c r="G51" i="16"/>
  <c r="F51" i="16"/>
  <c r="E51" i="16"/>
  <c r="D51" i="16"/>
  <c r="C51" i="16"/>
  <c r="P50" i="16"/>
  <c r="K50" i="16"/>
  <c r="J50" i="16"/>
  <c r="I50" i="16"/>
  <c r="H50" i="16"/>
  <c r="G50" i="16"/>
  <c r="F50" i="16"/>
  <c r="E50" i="16"/>
  <c r="D50" i="16"/>
  <c r="C50" i="16"/>
  <c r="P49" i="16"/>
  <c r="K49" i="16"/>
  <c r="J49" i="16"/>
  <c r="I49" i="16"/>
  <c r="H49" i="16"/>
  <c r="G49" i="16"/>
  <c r="F49" i="16"/>
  <c r="E49" i="16"/>
  <c r="D49" i="16"/>
  <c r="C49" i="16"/>
  <c r="P48" i="16"/>
  <c r="K48" i="16"/>
  <c r="J48" i="16"/>
  <c r="I48" i="16"/>
  <c r="H48" i="16"/>
  <c r="G48" i="16"/>
  <c r="F48" i="16"/>
  <c r="E48" i="16"/>
  <c r="D48" i="16"/>
  <c r="C48" i="16"/>
  <c r="P47" i="16"/>
  <c r="K47" i="16"/>
  <c r="J47" i="16"/>
  <c r="I47" i="16"/>
  <c r="H47" i="16"/>
  <c r="G47" i="16"/>
  <c r="F47" i="16"/>
  <c r="E47" i="16"/>
  <c r="D47" i="16"/>
  <c r="C47" i="16"/>
  <c r="P46" i="16"/>
  <c r="K46" i="16"/>
  <c r="J46" i="16"/>
  <c r="I46" i="16"/>
  <c r="H46" i="16"/>
  <c r="G46" i="16"/>
  <c r="F46" i="16"/>
  <c r="E46" i="16"/>
  <c r="D46" i="16"/>
  <c r="C46" i="16"/>
  <c r="P45" i="16"/>
  <c r="K45" i="16"/>
  <c r="J45" i="16"/>
  <c r="I45" i="16"/>
  <c r="H45" i="16"/>
  <c r="G45" i="16"/>
  <c r="F45" i="16"/>
  <c r="E45" i="16"/>
  <c r="D45" i="16"/>
  <c r="C45" i="16"/>
  <c r="P44" i="16"/>
  <c r="K44" i="16"/>
  <c r="J44" i="16"/>
  <c r="I44" i="16"/>
  <c r="H44" i="16"/>
  <c r="G44" i="16"/>
  <c r="F44" i="16"/>
  <c r="E44" i="16"/>
  <c r="D44" i="16"/>
  <c r="C44" i="16"/>
  <c r="P43" i="16"/>
  <c r="K43" i="16"/>
  <c r="J43" i="16"/>
  <c r="I43" i="16"/>
  <c r="H43" i="16"/>
  <c r="G43" i="16"/>
  <c r="F43" i="16"/>
  <c r="E43" i="16"/>
  <c r="D43" i="16"/>
  <c r="C43" i="16"/>
  <c r="P42" i="16"/>
  <c r="K42" i="16"/>
  <c r="J42" i="16"/>
  <c r="I42" i="16"/>
  <c r="H42" i="16"/>
  <c r="G42" i="16"/>
  <c r="F42" i="16"/>
  <c r="E42" i="16"/>
  <c r="D42" i="16"/>
  <c r="C42" i="16"/>
  <c r="P41" i="16"/>
  <c r="K41" i="16"/>
  <c r="J41" i="16"/>
  <c r="I41" i="16"/>
  <c r="H41" i="16"/>
  <c r="G41" i="16"/>
  <c r="F41" i="16"/>
  <c r="E41" i="16"/>
  <c r="D41" i="16"/>
  <c r="C41" i="16"/>
  <c r="P40" i="16"/>
  <c r="K40" i="16"/>
  <c r="J40" i="16"/>
  <c r="I40" i="16"/>
  <c r="H40" i="16"/>
  <c r="G40" i="16"/>
  <c r="F40" i="16"/>
  <c r="E40" i="16"/>
  <c r="D40" i="16"/>
  <c r="C40" i="16"/>
  <c r="P39" i="16"/>
  <c r="K39" i="16"/>
  <c r="J39" i="16"/>
  <c r="I39" i="16"/>
  <c r="H39" i="16"/>
  <c r="G39" i="16"/>
  <c r="F39" i="16"/>
  <c r="E39" i="16"/>
  <c r="D39" i="16"/>
  <c r="C39" i="16"/>
  <c r="P38" i="16"/>
  <c r="K38" i="16"/>
  <c r="J38" i="16"/>
  <c r="I38" i="16"/>
  <c r="H38" i="16"/>
  <c r="G38" i="16"/>
  <c r="F38" i="16"/>
  <c r="E38" i="16"/>
  <c r="D38" i="16"/>
  <c r="C38" i="16"/>
  <c r="P37" i="16"/>
  <c r="K37" i="16"/>
  <c r="J37" i="16"/>
  <c r="I37" i="16"/>
  <c r="H37" i="16"/>
  <c r="G37" i="16"/>
  <c r="F37" i="16"/>
  <c r="E37" i="16"/>
  <c r="D37" i="16"/>
  <c r="C37" i="16"/>
  <c r="P36" i="16"/>
  <c r="K36" i="16"/>
  <c r="J36" i="16"/>
  <c r="I36" i="16"/>
  <c r="H36" i="16"/>
  <c r="G36" i="16"/>
  <c r="F36" i="16"/>
  <c r="E36" i="16"/>
  <c r="D36" i="16"/>
  <c r="C36" i="16"/>
  <c r="P35" i="16"/>
  <c r="K35" i="16"/>
  <c r="J35" i="16"/>
  <c r="I35" i="16"/>
  <c r="H35" i="16"/>
  <c r="G35" i="16"/>
  <c r="F35" i="16"/>
  <c r="E35" i="16"/>
  <c r="D35" i="16"/>
  <c r="C35" i="16"/>
  <c r="P34" i="16"/>
  <c r="K34" i="16"/>
  <c r="J34" i="16"/>
  <c r="I34" i="16"/>
  <c r="H34" i="16"/>
  <c r="G34" i="16"/>
  <c r="F34" i="16"/>
  <c r="E34" i="16"/>
  <c r="D34" i="16"/>
  <c r="C34" i="16"/>
  <c r="P33" i="16"/>
  <c r="K33" i="16"/>
  <c r="J33" i="16"/>
  <c r="I33" i="16"/>
  <c r="H33" i="16"/>
  <c r="G33" i="16"/>
  <c r="F33" i="16"/>
  <c r="E33" i="16"/>
  <c r="D33" i="16"/>
  <c r="C33" i="16"/>
  <c r="P32" i="16"/>
  <c r="K32" i="16"/>
  <c r="J32" i="16"/>
  <c r="I32" i="16"/>
  <c r="H32" i="16"/>
  <c r="G32" i="16"/>
  <c r="F32" i="16"/>
  <c r="E32" i="16"/>
  <c r="D32" i="16"/>
  <c r="C32" i="16"/>
  <c r="P31" i="16"/>
  <c r="K31" i="16"/>
  <c r="J31" i="16"/>
  <c r="I31" i="16"/>
  <c r="H31" i="16"/>
  <c r="G31" i="16"/>
  <c r="F31" i="16"/>
  <c r="E31" i="16"/>
  <c r="D31" i="16"/>
  <c r="C31" i="16"/>
  <c r="P30" i="16"/>
  <c r="K30" i="16"/>
  <c r="J30" i="16"/>
  <c r="I30" i="16"/>
  <c r="H30" i="16"/>
  <c r="G30" i="16"/>
  <c r="F30" i="16"/>
  <c r="E30" i="16"/>
  <c r="D30" i="16"/>
  <c r="C30" i="16"/>
  <c r="P29" i="16"/>
  <c r="K29" i="16"/>
  <c r="J29" i="16"/>
  <c r="I29" i="16"/>
  <c r="H29" i="16"/>
  <c r="G29" i="16"/>
  <c r="F29" i="16"/>
  <c r="E29" i="16"/>
  <c r="D29" i="16"/>
  <c r="C29" i="16"/>
  <c r="P28" i="16"/>
  <c r="K28" i="16"/>
  <c r="J28" i="16"/>
  <c r="I28" i="16"/>
  <c r="H28" i="16"/>
  <c r="G28" i="16"/>
  <c r="F28" i="16"/>
  <c r="E28" i="16"/>
  <c r="D28" i="16"/>
  <c r="C28" i="16"/>
  <c r="P27" i="16"/>
  <c r="K27" i="16"/>
  <c r="J27" i="16"/>
  <c r="I27" i="16"/>
  <c r="H27" i="16"/>
  <c r="G27" i="16"/>
  <c r="F27" i="16"/>
  <c r="E27" i="16"/>
  <c r="D27" i="16"/>
  <c r="C27" i="16"/>
  <c r="P26" i="16"/>
  <c r="K26" i="16"/>
  <c r="J26" i="16"/>
  <c r="I26" i="16"/>
  <c r="H26" i="16"/>
  <c r="G26" i="16"/>
  <c r="F26" i="16"/>
  <c r="E26" i="16"/>
  <c r="D26" i="16"/>
  <c r="C26" i="16"/>
  <c r="P25" i="16"/>
  <c r="K25" i="16"/>
  <c r="J25" i="16"/>
  <c r="I25" i="16"/>
  <c r="H25" i="16"/>
  <c r="G25" i="16"/>
  <c r="F25" i="16"/>
  <c r="E25" i="16"/>
  <c r="D25" i="16"/>
  <c r="C25" i="16"/>
  <c r="P24" i="16"/>
  <c r="K24" i="16"/>
  <c r="J24" i="16"/>
  <c r="I24" i="16"/>
  <c r="H24" i="16"/>
  <c r="G24" i="16"/>
  <c r="F24" i="16"/>
  <c r="E24" i="16"/>
  <c r="D24" i="16"/>
  <c r="C24" i="16"/>
  <c r="P23" i="16"/>
  <c r="K23" i="16"/>
  <c r="J23" i="16"/>
  <c r="I23" i="16"/>
  <c r="H23" i="16"/>
  <c r="G23" i="16"/>
  <c r="F23" i="16"/>
  <c r="E23" i="16"/>
  <c r="D23" i="16"/>
  <c r="C23" i="16"/>
  <c r="P22" i="16"/>
  <c r="K22" i="16"/>
  <c r="J22" i="16"/>
  <c r="I22" i="16"/>
  <c r="H22" i="16"/>
  <c r="G22" i="16"/>
  <c r="F22" i="16"/>
  <c r="E22" i="16"/>
  <c r="D22" i="16"/>
  <c r="C22" i="16"/>
  <c r="P21" i="16"/>
  <c r="K21" i="16"/>
  <c r="J21" i="16"/>
  <c r="I21" i="16"/>
  <c r="H21" i="16"/>
  <c r="G21" i="16"/>
  <c r="F21" i="16"/>
  <c r="E21" i="16"/>
  <c r="D21" i="16"/>
  <c r="C21" i="16"/>
  <c r="P20" i="16"/>
  <c r="K20" i="16"/>
  <c r="J20" i="16"/>
  <c r="I20" i="16"/>
  <c r="H20" i="16"/>
  <c r="G20" i="16"/>
  <c r="F20" i="16"/>
  <c r="E20" i="16"/>
  <c r="D20" i="16"/>
  <c r="C20" i="16"/>
  <c r="P19" i="16"/>
  <c r="K19" i="16"/>
  <c r="J19" i="16"/>
  <c r="I19" i="16"/>
  <c r="H19" i="16"/>
  <c r="G19" i="16"/>
  <c r="F19" i="16"/>
  <c r="E19" i="16"/>
  <c r="D19" i="16"/>
  <c r="C19" i="16"/>
  <c r="P18" i="16"/>
  <c r="K18" i="16"/>
  <c r="J18" i="16"/>
  <c r="I18" i="16"/>
  <c r="H18" i="16"/>
  <c r="G18" i="16"/>
  <c r="F18" i="16"/>
  <c r="E18" i="16"/>
  <c r="D18" i="16"/>
  <c r="C18" i="16"/>
  <c r="P17" i="16"/>
  <c r="K17" i="16"/>
  <c r="J17" i="16"/>
  <c r="I17" i="16"/>
  <c r="H17" i="16"/>
  <c r="G17" i="16"/>
  <c r="F17" i="16"/>
  <c r="E17" i="16"/>
  <c r="D17" i="16"/>
  <c r="C17" i="16"/>
  <c r="P16" i="16"/>
  <c r="K16" i="16"/>
  <c r="J16" i="16"/>
  <c r="I16" i="16"/>
  <c r="H16" i="16"/>
  <c r="G16" i="16"/>
  <c r="F16" i="16"/>
  <c r="E16" i="16"/>
  <c r="D16" i="16"/>
  <c r="C16" i="16"/>
  <c r="P15" i="16"/>
  <c r="K15" i="16"/>
  <c r="J15" i="16"/>
  <c r="I15" i="16"/>
  <c r="H15" i="16"/>
  <c r="G15" i="16"/>
  <c r="F15" i="16"/>
  <c r="E15" i="16"/>
  <c r="D15" i="16"/>
  <c r="C15" i="16"/>
  <c r="P14" i="16"/>
  <c r="K14" i="16"/>
  <c r="J14" i="16"/>
  <c r="I14" i="16"/>
  <c r="H14" i="16"/>
  <c r="G14" i="16"/>
  <c r="F14" i="16"/>
  <c r="E14" i="16"/>
  <c r="D14" i="16"/>
  <c r="C14" i="16"/>
  <c r="P13" i="16"/>
  <c r="K13" i="16"/>
  <c r="J13" i="16"/>
  <c r="I13" i="16"/>
  <c r="H13" i="16"/>
  <c r="G13" i="16"/>
  <c r="F13" i="16"/>
  <c r="E13" i="16"/>
  <c r="D13" i="16"/>
  <c r="C13" i="16"/>
  <c r="P12" i="16"/>
  <c r="K12" i="16"/>
  <c r="J12" i="16"/>
  <c r="I12" i="16"/>
  <c r="H12" i="16"/>
  <c r="G12" i="16"/>
  <c r="F12" i="16"/>
  <c r="E12" i="16"/>
  <c r="D12" i="16"/>
  <c r="C12" i="16"/>
  <c r="P11" i="16"/>
  <c r="K11" i="16"/>
  <c r="J11" i="16"/>
  <c r="I11" i="16"/>
  <c r="H11" i="16"/>
  <c r="G11" i="16"/>
  <c r="F11" i="16"/>
  <c r="E11" i="16"/>
  <c r="D11" i="16"/>
  <c r="C11" i="16"/>
  <c r="P10" i="16"/>
  <c r="K10" i="16"/>
  <c r="J10" i="16"/>
  <c r="I10" i="16"/>
  <c r="H10" i="16"/>
  <c r="G10" i="16"/>
  <c r="F10" i="16"/>
  <c r="E10" i="16"/>
  <c r="D10" i="16"/>
  <c r="C10" i="16"/>
  <c r="P9" i="16"/>
  <c r="K9" i="16"/>
  <c r="J9" i="16"/>
  <c r="I9" i="16"/>
  <c r="H9" i="16"/>
  <c r="G9" i="16"/>
  <c r="F9" i="16"/>
  <c r="E9" i="16"/>
  <c r="D9" i="16"/>
  <c r="C9" i="16"/>
  <c r="P8" i="16"/>
  <c r="K8" i="16"/>
  <c r="J8" i="16"/>
  <c r="I8" i="16"/>
  <c r="H8" i="16"/>
  <c r="G8" i="16"/>
  <c r="F8" i="16"/>
  <c r="E8" i="16"/>
  <c r="D8" i="16"/>
  <c r="C8" i="16"/>
  <c r="P7" i="16"/>
  <c r="K7" i="16"/>
  <c r="J7" i="16"/>
  <c r="I7" i="16"/>
  <c r="H7" i="16"/>
  <c r="G7" i="16"/>
  <c r="F7" i="16"/>
  <c r="E7" i="16"/>
  <c r="D7" i="16"/>
  <c r="C7" i="16"/>
  <c r="P6" i="16"/>
  <c r="K6" i="16"/>
  <c r="J6" i="16"/>
  <c r="I6" i="16"/>
  <c r="H6" i="16"/>
  <c r="G6" i="16"/>
  <c r="F6" i="16"/>
  <c r="E6" i="16"/>
  <c r="D6" i="16"/>
  <c r="C6" i="16"/>
  <c r="P5" i="16"/>
  <c r="K5" i="16"/>
  <c r="J5" i="16"/>
  <c r="I5" i="16"/>
  <c r="H5" i="16"/>
  <c r="G5" i="16"/>
  <c r="F5" i="16"/>
  <c r="E5" i="16"/>
  <c r="D5" i="16"/>
  <c r="C5" i="16"/>
  <c r="P4" i="16"/>
  <c r="K4" i="16"/>
  <c r="J4" i="16"/>
  <c r="I4" i="16"/>
  <c r="H4" i="16"/>
  <c r="G4" i="16"/>
  <c r="F4" i="16"/>
  <c r="E4" i="16"/>
  <c r="D4" i="16"/>
  <c r="C4" i="16"/>
  <c r="P3" i="16"/>
  <c r="K3" i="16"/>
  <c r="J3" i="16"/>
  <c r="I3" i="16"/>
  <c r="H3" i="16"/>
  <c r="G3" i="16"/>
  <c r="F3" i="16"/>
  <c r="E3" i="16"/>
  <c r="D3" i="16"/>
  <c r="C3" i="16"/>
  <c r="P202" i="15"/>
  <c r="K202" i="15"/>
  <c r="J202" i="15"/>
  <c r="I202" i="15"/>
  <c r="H202" i="15"/>
  <c r="G202" i="15"/>
  <c r="F202" i="15"/>
  <c r="E202" i="15"/>
  <c r="D202" i="15"/>
  <c r="C202" i="15"/>
  <c r="P201" i="15"/>
  <c r="K201" i="15"/>
  <c r="J201" i="15"/>
  <c r="I201" i="15"/>
  <c r="H201" i="15"/>
  <c r="G201" i="15"/>
  <c r="F201" i="15"/>
  <c r="E201" i="15"/>
  <c r="D201" i="15"/>
  <c r="C201" i="15"/>
  <c r="P200" i="15"/>
  <c r="K200" i="15"/>
  <c r="J200" i="15"/>
  <c r="I200" i="15"/>
  <c r="H200" i="15"/>
  <c r="G200" i="15"/>
  <c r="F200" i="15"/>
  <c r="E200" i="15"/>
  <c r="D200" i="15"/>
  <c r="C200" i="15"/>
  <c r="P199" i="15"/>
  <c r="K199" i="15"/>
  <c r="J199" i="15"/>
  <c r="I199" i="15"/>
  <c r="H199" i="15"/>
  <c r="G199" i="15"/>
  <c r="F199" i="15"/>
  <c r="E199" i="15"/>
  <c r="D199" i="15"/>
  <c r="C199" i="15"/>
  <c r="P198" i="15"/>
  <c r="K198" i="15"/>
  <c r="J198" i="15"/>
  <c r="I198" i="15"/>
  <c r="H198" i="15"/>
  <c r="G198" i="15"/>
  <c r="F198" i="15"/>
  <c r="E198" i="15"/>
  <c r="D198" i="15"/>
  <c r="C198" i="15"/>
  <c r="P197" i="15"/>
  <c r="K197" i="15"/>
  <c r="J197" i="15"/>
  <c r="I197" i="15"/>
  <c r="H197" i="15"/>
  <c r="G197" i="15"/>
  <c r="F197" i="15"/>
  <c r="E197" i="15"/>
  <c r="D197" i="15"/>
  <c r="C197" i="15"/>
  <c r="P196" i="15"/>
  <c r="K196" i="15"/>
  <c r="J196" i="15"/>
  <c r="I196" i="15"/>
  <c r="H196" i="15"/>
  <c r="G196" i="15"/>
  <c r="F196" i="15"/>
  <c r="E196" i="15"/>
  <c r="D196" i="15"/>
  <c r="C196" i="15"/>
  <c r="P195" i="15"/>
  <c r="K195" i="15"/>
  <c r="J195" i="15"/>
  <c r="I195" i="15"/>
  <c r="H195" i="15"/>
  <c r="G195" i="15"/>
  <c r="F195" i="15"/>
  <c r="E195" i="15"/>
  <c r="D195" i="15"/>
  <c r="C195" i="15"/>
  <c r="P194" i="15"/>
  <c r="K194" i="15"/>
  <c r="J194" i="15"/>
  <c r="I194" i="15"/>
  <c r="H194" i="15"/>
  <c r="G194" i="15"/>
  <c r="F194" i="15"/>
  <c r="E194" i="15"/>
  <c r="D194" i="15"/>
  <c r="C194" i="15"/>
  <c r="P193" i="15"/>
  <c r="K193" i="15"/>
  <c r="J193" i="15"/>
  <c r="I193" i="15"/>
  <c r="H193" i="15"/>
  <c r="G193" i="15"/>
  <c r="F193" i="15"/>
  <c r="E193" i="15"/>
  <c r="D193" i="15"/>
  <c r="C193" i="15"/>
  <c r="P192" i="15"/>
  <c r="K192" i="15"/>
  <c r="J192" i="15"/>
  <c r="I192" i="15"/>
  <c r="H192" i="15"/>
  <c r="G192" i="15"/>
  <c r="F192" i="15"/>
  <c r="E192" i="15"/>
  <c r="D192" i="15"/>
  <c r="C192" i="15"/>
  <c r="P191" i="15"/>
  <c r="K191" i="15"/>
  <c r="J191" i="15"/>
  <c r="I191" i="15"/>
  <c r="H191" i="15"/>
  <c r="G191" i="15"/>
  <c r="F191" i="15"/>
  <c r="E191" i="15"/>
  <c r="D191" i="15"/>
  <c r="C191" i="15"/>
  <c r="P190" i="15"/>
  <c r="K190" i="15"/>
  <c r="J190" i="15"/>
  <c r="I190" i="15"/>
  <c r="H190" i="15"/>
  <c r="G190" i="15"/>
  <c r="F190" i="15"/>
  <c r="E190" i="15"/>
  <c r="D190" i="15"/>
  <c r="C190" i="15"/>
  <c r="P189" i="15"/>
  <c r="K189" i="15"/>
  <c r="J189" i="15"/>
  <c r="I189" i="15"/>
  <c r="H189" i="15"/>
  <c r="G189" i="15"/>
  <c r="F189" i="15"/>
  <c r="E189" i="15"/>
  <c r="D189" i="15"/>
  <c r="C189" i="15"/>
  <c r="P188" i="15"/>
  <c r="K188" i="15"/>
  <c r="J188" i="15"/>
  <c r="I188" i="15"/>
  <c r="H188" i="15"/>
  <c r="G188" i="15"/>
  <c r="F188" i="15"/>
  <c r="E188" i="15"/>
  <c r="D188" i="15"/>
  <c r="C188" i="15"/>
  <c r="P187" i="15"/>
  <c r="K187" i="15"/>
  <c r="J187" i="15"/>
  <c r="I187" i="15"/>
  <c r="H187" i="15"/>
  <c r="G187" i="15"/>
  <c r="F187" i="15"/>
  <c r="E187" i="15"/>
  <c r="D187" i="15"/>
  <c r="C187" i="15"/>
  <c r="P186" i="15"/>
  <c r="K186" i="15"/>
  <c r="J186" i="15"/>
  <c r="I186" i="15"/>
  <c r="H186" i="15"/>
  <c r="G186" i="15"/>
  <c r="F186" i="15"/>
  <c r="E186" i="15"/>
  <c r="D186" i="15"/>
  <c r="C186" i="15"/>
  <c r="P185" i="15"/>
  <c r="K185" i="15"/>
  <c r="J185" i="15"/>
  <c r="I185" i="15"/>
  <c r="H185" i="15"/>
  <c r="G185" i="15"/>
  <c r="F185" i="15"/>
  <c r="E185" i="15"/>
  <c r="D185" i="15"/>
  <c r="C185" i="15"/>
  <c r="P184" i="15"/>
  <c r="K184" i="15"/>
  <c r="J184" i="15"/>
  <c r="I184" i="15"/>
  <c r="H184" i="15"/>
  <c r="G184" i="15"/>
  <c r="F184" i="15"/>
  <c r="E184" i="15"/>
  <c r="D184" i="15"/>
  <c r="C184" i="15"/>
  <c r="P183" i="15"/>
  <c r="K183" i="15"/>
  <c r="J183" i="15"/>
  <c r="I183" i="15"/>
  <c r="H183" i="15"/>
  <c r="G183" i="15"/>
  <c r="F183" i="15"/>
  <c r="E183" i="15"/>
  <c r="D183" i="15"/>
  <c r="C183" i="15"/>
  <c r="P182" i="15"/>
  <c r="K182" i="15"/>
  <c r="J182" i="15"/>
  <c r="I182" i="15"/>
  <c r="H182" i="15"/>
  <c r="G182" i="15"/>
  <c r="F182" i="15"/>
  <c r="E182" i="15"/>
  <c r="D182" i="15"/>
  <c r="C182" i="15"/>
  <c r="P181" i="15"/>
  <c r="K181" i="15"/>
  <c r="J181" i="15"/>
  <c r="I181" i="15"/>
  <c r="H181" i="15"/>
  <c r="G181" i="15"/>
  <c r="F181" i="15"/>
  <c r="E181" i="15"/>
  <c r="D181" i="15"/>
  <c r="C181" i="15"/>
  <c r="P180" i="15"/>
  <c r="K180" i="15"/>
  <c r="J180" i="15"/>
  <c r="I180" i="15"/>
  <c r="H180" i="15"/>
  <c r="G180" i="15"/>
  <c r="F180" i="15"/>
  <c r="E180" i="15"/>
  <c r="D180" i="15"/>
  <c r="C180" i="15"/>
  <c r="P179" i="15"/>
  <c r="K179" i="15"/>
  <c r="J179" i="15"/>
  <c r="I179" i="15"/>
  <c r="H179" i="15"/>
  <c r="G179" i="15"/>
  <c r="F179" i="15"/>
  <c r="E179" i="15"/>
  <c r="D179" i="15"/>
  <c r="C179" i="15"/>
  <c r="P178" i="15"/>
  <c r="K178" i="15"/>
  <c r="J178" i="15"/>
  <c r="I178" i="15"/>
  <c r="H178" i="15"/>
  <c r="G178" i="15"/>
  <c r="F178" i="15"/>
  <c r="E178" i="15"/>
  <c r="D178" i="15"/>
  <c r="C178" i="15"/>
  <c r="P177" i="15"/>
  <c r="K177" i="15"/>
  <c r="J177" i="15"/>
  <c r="I177" i="15"/>
  <c r="H177" i="15"/>
  <c r="G177" i="15"/>
  <c r="F177" i="15"/>
  <c r="E177" i="15"/>
  <c r="D177" i="15"/>
  <c r="C177" i="15"/>
  <c r="P176" i="15"/>
  <c r="K176" i="15"/>
  <c r="J176" i="15"/>
  <c r="I176" i="15"/>
  <c r="H176" i="15"/>
  <c r="G176" i="15"/>
  <c r="F176" i="15"/>
  <c r="E176" i="15"/>
  <c r="D176" i="15"/>
  <c r="C176" i="15"/>
  <c r="P175" i="15"/>
  <c r="K175" i="15"/>
  <c r="J175" i="15"/>
  <c r="I175" i="15"/>
  <c r="H175" i="15"/>
  <c r="G175" i="15"/>
  <c r="F175" i="15"/>
  <c r="E175" i="15"/>
  <c r="D175" i="15"/>
  <c r="C175" i="15"/>
  <c r="P174" i="15"/>
  <c r="K174" i="15"/>
  <c r="J174" i="15"/>
  <c r="I174" i="15"/>
  <c r="H174" i="15"/>
  <c r="G174" i="15"/>
  <c r="F174" i="15"/>
  <c r="E174" i="15"/>
  <c r="D174" i="15"/>
  <c r="C174" i="15"/>
  <c r="P173" i="15"/>
  <c r="K173" i="15"/>
  <c r="J173" i="15"/>
  <c r="I173" i="15"/>
  <c r="H173" i="15"/>
  <c r="G173" i="15"/>
  <c r="F173" i="15"/>
  <c r="E173" i="15"/>
  <c r="D173" i="15"/>
  <c r="C173" i="15"/>
  <c r="P172" i="15"/>
  <c r="K172" i="15"/>
  <c r="J172" i="15"/>
  <c r="I172" i="15"/>
  <c r="H172" i="15"/>
  <c r="G172" i="15"/>
  <c r="F172" i="15"/>
  <c r="E172" i="15"/>
  <c r="D172" i="15"/>
  <c r="C172" i="15"/>
  <c r="P171" i="15"/>
  <c r="K171" i="15"/>
  <c r="J171" i="15"/>
  <c r="I171" i="15"/>
  <c r="H171" i="15"/>
  <c r="G171" i="15"/>
  <c r="F171" i="15"/>
  <c r="E171" i="15"/>
  <c r="D171" i="15"/>
  <c r="C171" i="15"/>
  <c r="P170" i="15"/>
  <c r="K170" i="15"/>
  <c r="J170" i="15"/>
  <c r="I170" i="15"/>
  <c r="H170" i="15"/>
  <c r="G170" i="15"/>
  <c r="F170" i="15"/>
  <c r="E170" i="15"/>
  <c r="D170" i="15"/>
  <c r="C170" i="15"/>
  <c r="P169" i="15"/>
  <c r="K169" i="15"/>
  <c r="J169" i="15"/>
  <c r="I169" i="15"/>
  <c r="H169" i="15"/>
  <c r="G169" i="15"/>
  <c r="F169" i="15"/>
  <c r="E169" i="15"/>
  <c r="D169" i="15"/>
  <c r="C169" i="15"/>
  <c r="P168" i="15"/>
  <c r="K168" i="15"/>
  <c r="J168" i="15"/>
  <c r="I168" i="15"/>
  <c r="H168" i="15"/>
  <c r="G168" i="15"/>
  <c r="F168" i="15"/>
  <c r="E168" i="15"/>
  <c r="D168" i="15"/>
  <c r="C168" i="15"/>
  <c r="P167" i="15"/>
  <c r="K167" i="15"/>
  <c r="J167" i="15"/>
  <c r="I167" i="15"/>
  <c r="H167" i="15"/>
  <c r="G167" i="15"/>
  <c r="F167" i="15"/>
  <c r="E167" i="15"/>
  <c r="D167" i="15"/>
  <c r="C167" i="15"/>
  <c r="P166" i="15"/>
  <c r="K166" i="15"/>
  <c r="J166" i="15"/>
  <c r="I166" i="15"/>
  <c r="H166" i="15"/>
  <c r="G166" i="15"/>
  <c r="F166" i="15"/>
  <c r="E166" i="15"/>
  <c r="D166" i="15"/>
  <c r="C166" i="15"/>
  <c r="P165" i="15"/>
  <c r="K165" i="15"/>
  <c r="J165" i="15"/>
  <c r="I165" i="15"/>
  <c r="H165" i="15"/>
  <c r="G165" i="15"/>
  <c r="F165" i="15"/>
  <c r="E165" i="15"/>
  <c r="D165" i="15"/>
  <c r="C165" i="15"/>
  <c r="P164" i="15"/>
  <c r="K164" i="15"/>
  <c r="J164" i="15"/>
  <c r="I164" i="15"/>
  <c r="H164" i="15"/>
  <c r="G164" i="15"/>
  <c r="F164" i="15"/>
  <c r="E164" i="15"/>
  <c r="D164" i="15"/>
  <c r="C164" i="15"/>
  <c r="P163" i="15"/>
  <c r="K163" i="15"/>
  <c r="J163" i="15"/>
  <c r="I163" i="15"/>
  <c r="H163" i="15"/>
  <c r="G163" i="15"/>
  <c r="F163" i="15"/>
  <c r="E163" i="15"/>
  <c r="D163" i="15"/>
  <c r="C163" i="15"/>
  <c r="P162" i="15"/>
  <c r="K162" i="15"/>
  <c r="J162" i="15"/>
  <c r="I162" i="15"/>
  <c r="H162" i="15"/>
  <c r="G162" i="15"/>
  <c r="F162" i="15"/>
  <c r="E162" i="15"/>
  <c r="D162" i="15"/>
  <c r="C162" i="15"/>
  <c r="P161" i="15"/>
  <c r="K161" i="15"/>
  <c r="J161" i="15"/>
  <c r="I161" i="15"/>
  <c r="H161" i="15"/>
  <c r="G161" i="15"/>
  <c r="F161" i="15"/>
  <c r="E161" i="15"/>
  <c r="D161" i="15"/>
  <c r="C161" i="15"/>
  <c r="P160" i="15"/>
  <c r="K160" i="15"/>
  <c r="J160" i="15"/>
  <c r="I160" i="15"/>
  <c r="H160" i="15"/>
  <c r="G160" i="15"/>
  <c r="F160" i="15"/>
  <c r="E160" i="15"/>
  <c r="D160" i="15"/>
  <c r="C160" i="15"/>
  <c r="P159" i="15"/>
  <c r="K159" i="15"/>
  <c r="J159" i="15"/>
  <c r="I159" i="15"/>
  <c r="H159" i="15"/>
  <c r="G159" i="15"/>
  <c r="F159" i="15"/>
  <c r="E159" i="15"/>
  <c r="D159" i="15"/>
  <c r="C159" i="15"/>
  <c r="P158" i="15"/>
  <c r="K158" i="15"/>
  <c r="J158" i="15"/>
  <c r="I158" i="15"/>
  <c r="H158" i="15"/>
  <c r="G158" i="15"/>
  <c r="F158" i="15"/>
  <c r="E158" i="15"/>
  <c r="D158" i="15"/>
  <c r="C158" i="15"/>
  <c r="P157" i="15"/>
  <c r="K157" i="15"/>
  <c r="J157" i="15"/>
  <c r="I157" i="15"/>
  <c r="H157" i="15"/>
  <c r="G157" i="15"/>
  <c r="F157" i="15"/>
  <c r="E157" i="15"/>
  <c r="D157" i="15"/>
  <c r="C157" i="15"/>
  <c r="P156" i="15"/>
  <c r="K156" i="15"/>
  <c r="J156" i="15"/>
  <c r="I156" i="15"/>
  <c r="H156" i="15"/>
  <c r="G156" i="15"/>
  <c r="F156" i="15"/>
  <c r="E156" i="15"/>
  <c r="D156" i="15"/>
  <c r="C156" i="15"/>
  <c r="P155" i="15"/>
  <c r="K155" i="15"/>
  <c r="J155" i="15"/>
  <c r="I155" i="15"/>
  <c r="H155" i="15"/>
  <c r="G155" i="15"/>
  <c r="F155" i="15"/>
  <c r="E155" i="15"/>
  <c r="D155" i="15"/>
  <c r="C155" i="15"/>
  <c r="P154" i="15"/>
  <c r="K154" i="15"/>
  <c r="J154" i="15"/>
  <c r="I154" i="15"/>
  <c r="H154" i="15"/>
  <c r="G154" i="15"/>
  <c r="F154" i="15"/>
  <c r="E154" i="15"/>
  <c r="D154" i="15"/>
  <c r="C154" i="15"/>
  <c r="P153" i="15"/>
  <c r="K153" i="15"/>
  <c r="J153" i="15"/>
  <c r="I153" i="15"/>
  <c r="H153" i="15"/>
  <c r="G153" i="15"/>
  <c r="F153" i="15"/>
  <c r="E153" i="15"/>
  <c r="D153" i="15"/>
  <c r="C153" i="15"/>
  <c r="P152" i="15"/>
  <c r="K152" i="15"/>
  <c r="J152" i="15"/>
  <c r="I152" i="15"/>
  <c r="H152" i="15"/>
  <c r="G152" i="15"/>
  <c r="F152" i="15"/>
  <c r="E152" i="15"/>
  <c r="D152" i="15"/>
  <c r="C152" i="15"/>
  <c r="P151" i="15"/>
  <c r="K151" i="15"/>
  <c r="J151" i="15"/>
  <c r="I151" i="15"/>
  <c r="H151" i="15"/>
  <c r="G151" i="15"/>
  <c r="F151" i="15"/>
  <c r="E151" i="15"/>
  <c r="D151" i="15"/>
  <c r="C151" i="15"/>
  <c r="P150" i="15"/>
  <c r="K150" i="15"/>
  <c r="J150" i="15"/>
  <c r="I150" i="15"/>
  <c r="H150" i="15"/>
  <c r="G150" i="15"/>
  <c r="F150" i="15"/>
  <c r="E150" i="15"/>
  <c r="D150" i="15"/>
  <c r="C150" i="15"/>
  <c r="P149" i="15"/>
  <c r="K149" i="15"/>
  <c r="J149" i="15"/>
  <c r="I149" i="15"/>
  <c r="H149" i="15"/>
  <c r="G149" i="15"/>
  <c r="F149" i="15"/>
  <c r="E149" i="15"/>
  <c r="D149" i="15"/>
  <c r="C149" i="15"/>
  <c r="P148" i="15"/>
  <c r="K148" i="15"/>
  <c r="J148" i="15"/>
  <c r="I148" i="15"/>
  <c r="H148" i="15"/>
  <c r="G148" i="15"/>
  <c r="F148" i="15"/>
  <c r="E148" i="15"/>
  <c r="D148" i="15"/>
  <c r="C148" i="15"/>
  <c r="P147" i="15"/>
  <c r="K147" i="15"/>
  <c r="J147" i="15"/>
  <c r="I147" i="15"/>
  <c r="H147" i="15"/>
  <c r="G147" i="15"/>
  <c r="F147" i="15"/>
  <c r="E147" i="15"/>
  <c r="D147" i="15"/>
  <c r="C147" i="15"/>
  <c r="P146" i="15"/>
  <c r="K146" i="15"/>
  <c r="J146" i="15"/>
  <c r="I146" i="15"/>
  <c r="H146" i="15"/>
  <c r="G146" i="15"/>
  <c r="F146" i="15"/>
  <c r="E146" i="15"/>
  <c r="D146" i="15"/>
  <c r="C146" i="15"/>
  <c r="P145" i="15"/>
  <c r="K145" i="15"/>
  <c r="J145" i="15"/>
  <c r="I145" i="15"/>
  <c r="H145" i="15"/>
  <c r="G145" i="15"/>
  <c r="F145" i="15"/>
  <c r="E145" i="15"/>
  <c r="D145" i="15"/>
  <c r="C145" i="15"/>
  <c r="P144" i="15"/>
  <c r="K144" i="15"/>
  <c r="J144" i="15"/>
  <c r="I144" i="15"/>
  <c r="H144" i="15"/>
  <c r="G144" i="15"/>
  <c r="F144" i="15"/>
  <c r="E144" i="15"/>
  <c r="D144" i="15"/>
  <c r="C144" i="15"/>
  <c r="P143" i="15"/>
  <c r="K143" i="15"/>
  <c r="J143" i="15"/>
  <c r="I143" i="15"/>
  <c r="H143" i="15"/>
  <c r="G143" i="15"/>
  <c r="F143" i="15"/>
  <c r="E143" i="15"/>
  <c r="D143" i="15"/>
  <c r="C143" i="15"/>
  <c r="P142" i="15"/>
  <c r="K142" i="15"/>
  <c r="J142" i="15"/>
  <c r="I142" i="15"/>
  <c r="H142" i="15"/>
  <c r="G142" i="15"/>
  <c r="F142" i="15"/>
  <c r="E142" i="15"/>
  <c r="D142" i="15"/>
  <c r="C142" i="15"/>
  <c r="P141" i="15"/>
  <c r="K141" i="15"/>
  <c r="J141" i="15"/>
  <c r="I141" i="15"/>
  <c r="H141" i="15"/>
  <c r="G141" i="15"/>
  <c r="F141" i="15"/>
  <c r="E141" i="15"/>
  <c r="D141" i="15"/>
  <c r="C141" i="15"/>
  <c r="P140" i="15"/>
  <c r="K140" i="15"/>
  <c r="J140" i="15"/>
  <c r="I140" i="15"/>
  <c r="H140" i="15"/>
  <c r="G140" i="15"/>
  <c r="F140" i="15"/>
  <c r="E140" i="15"/>
  <c r="D140" i="15"/>
  <c r="C140" i="15"/>
  <c r="P139" i="15"/>
  <c r="K139" i="15"/>
  <c r="J139" i="15"/>
  <c r="I139" i="15"/>
  <c r="H139" i="15"/>
  <c r="G139" i="15"/>
  <c r="F139" i="15"/>
  <c r="E139" i="15"/>
  <c r="D139" i="15"/>
  <c r="C139" i="15"/>
  <c r="P138" i="15"/>
  <c r="K138" i="15"/>
  <c r="J138" i="15"/>
  <c r="I138" i="15"/>
  <c r="H138" i="15"/>
  <c r="G138" i="15"/>
  <c r="F138" i="15"/>
  <c r="E138" i="15"/>
  <c r="D138" i="15"/>
  <c r="C138" i="15"/>
  <c r="P137" i="15"/>
  <c r="K137" i="15"/>
  <c r="J137" i="15"/>
  <c r="I137" i="15"/>
  <c r="H137" i="15"/>
  <c r="G137" i="15"/>
  <c r="F137" i="15"/>
  <c r="E137" i="15"/>
  <c r="D137" i="15"/>
  <c r="C137" i="15"/>
  <c r="P136" i="15"/>
  <c r="K136" i="15"/>
  <c r="J136" i="15"/>
  <c r="I136" i="15"/>
  <c r="H136" i="15"/>
  <c r="G136" i="15"/>
  <c r="F136" i="15"/>
  <c r="E136" i="15"/>
  <c r="D136" i="15"/>
  <c r="C136" i="15"/>
  <c r="P135" i="15"/>
  <c r="K135" i="15"/>
  <c r="J135" i="15"/>
  <c r="I135" i="15"/>
  <c r="H135" i="15"/>
  <c r="G135" i="15"/>
  <c r="F135" i="15"/>
  <c r="E135" i="15"/>
  <c r="D135" i="15"/>
  <c r="C135" i="15"/>
  <c r="P134" i="15"/>
  <c r="K134" i="15"/>
  <c r="J134" i="15"/>
  <c r="I134" i="15"/>
  <c r="H134" i="15"/>
  <c r="G134" i="15"/>
  <c r="F134" i="15"/>
  <c r="E134" i="15"/>
  <c r="D134" i="15"/>
  <c r="C134" i="15"/>
  <c r="P133" i="15"/>
  <c r="K133" i="15"/>
  <c r="J133" i="15"/>
  <c r="I133" i="15"/>
  <c r="H133" i="15"/>
  <c r="G133" i="15"/>
  <c r="F133" i="15"/>
  <c r="E133" i="15"/>
  <c r="D133" i="15"/>
  <c r="C133" i="15"/>
  <c r="P132" i="15"/>
  <c r="K132" i="15"/>
  <c r="J132" i="15"/>
  <c r="I132" i="15"/>
  <c r="H132" i="15"/>
  <c r="G132" i="15"/>
  <c r="F132" i="15"/>
  <c r="E132" i="15"/>
  <c r="D132" i="15"/>
  <c r="C132" i="15"/>
  <c r="P131" i="15"/>
  <c r="K131" i="15"/>
  <c r="J131" i="15"/>
  <c r="I131" i="15"/>
  <c r="H131" i="15"/>
  <c r="G131" i="15"/>
  <c r="F131" i="15"/>
  <c r="E131" i="15"/>
  <c r="D131" i="15"/>
  <c r="C131" i="15"/>
  <c r="P130" i="15"/>
  <c r="K130" i="15"/>
  <c r="J130" i="15"/>
  <c r="I130" i="15"/>
  <c r="H130" i="15"/>
  <c r="G130" i="15"/>
  <c r="F130" i="15"/>
  <c r="E130" i="15"/>
  <c r="D130" i="15"/>
  <c r="C130" i="15"/>
  <c r="P129" i="15"/>
  <c r="K129" i="15"/>
  <c r="J129" i="15"/>
  <c r="I129" i="15"/>
  <c r="H129" i="15"/>
  <c r="G129" i="15"/>
  <c r="F129" i="15"/>
  <c r="E129" i="15"/>
  <c r="D129" i="15"/>
  <c r="C129" i="15"/>
  <c r="P128" i="15"/>
  <c r="K128" i="15"/>
  <c r="J128" i="15"/>
  <c r="I128" i="15"/>
  <c r="H128" i="15"/>
  <c r="G128" i="15"/>
  <c r="F128" i="15"/>
  <c r="E128" i="15"/>
  <c r="D128" i="15"/>
  <c r="C128" i="15"/>
  <c r="P127" i="15"/>
  <c r="K127" i="15"/>
  <c r="J127" i="15"/>
  <c r="I127" i="15"/>
  <c r="H127" i="15"/>
  <c r="G127" i="15"/>
  <c r="F127" i="15"/>
  <c r="E127" i="15"/>
  <c r="D127" i="15"/>
  <c r="C127" i="15"/>
  <c r="P126" i="15"/>
  <c r="K126" i="15"/>
  <c r="J126" i="15"/>
  <c r="I126" i="15"/>
  <c r="H126" i="15"/>
  <c r="G126" i="15"/>
  <c r="F126" i="15"/>
  <c r="E126" i="15"/>
  <c r="D126" i="15"/>
  <c r="C126" i="15"/>
  <c r="P125" i="15"/>
  <c r="K125" i="15"/>
  <c r="J125" i="15"/>
  <c r="I125" i="15"/>
  <c r="H125" i="15"/>
  <c r="G125" i="15"/>
  <c r="F125" i="15"/>
  <c r="E125" i="15"/>
  <c r="D125" i="15"/>
  <c r="C125" i="15"/>
  <c r="P124" i="15"/>
  <c r="K124" i="15"/>
  <c r="J124" i="15"/>
  <c r="I124" i="15"/>
  <c r="H124" i="15"/>
  <c r="G124" i="15"/>
  <c r="F124" i="15"/>
  <c r="E124" i="15"/>
  <c r="D124" i="15"/>
  <c r="C124" i="15"/>
  <c r="P123" i="15"/>
  <c r="K123" i="15"/>
  <c r="J123" i="15"/>
  <c r="I123" i="15"/>
  <c r="H123" i="15"/>
  <c r="G123" i="15"/>
  <c r="F123" i="15"/>
  <c r="E123" i="15"/>
  <c r="D123" i="15"/>
  <c r="C123" i="15"/>
  <c r="P122" i="15"/>
  <c r="K122" i="15"/>
  <c r="J122" i="15"/>
  <c r="I122" i="15"/>
  <c r="H122" i="15"/>
  <c r="G122" i="15"/>
  <c r="F122" i="15"/>
  <c r="E122" i="15"/>
  <c r="D122" i="15"/>
  <c r="C122" i="15"/>
  <c r="P121" i="15"/>
  <c r="K121" i="15"/>
  <c r="J121" i="15"/>
  <c r="I121" i="15"/>
  <c r="H121" i="15"/>
  <c r="G121" i="15"/>
  <c r="F121" i="15"/>
  <c r="E121" i="15"/>
  <c r="D121" i="15"/>
  <c r="C121" i="15"/>
  <c r="P120" i="15"/>
  <c r="K120" i="15"/>
  <c r="J120" i="15"/>
  <c r="I120" i="15"/>
  <c r="H120" i="15"/>
  <c r="G120" i="15"/>
  <c r="F120" i="15"/>
  <c r="E120" i="15"/>
  <c r="D120" i="15"/>
  <c r="C120" i="15"/>
  <c r="P119" i="15"/>
  <c r="K119" i="15"/>
  <c r="J119" i="15"/>
  <c r="I119" i="15"/>
  <c r="H119" i="15"/>
  <c r="G119" i="15"/>
  <c r="F119" i="15"/>
  <c r="E119" i="15"/>
  <c r="D119" i="15"/>
  <c r="C119" i="15"/>
  <c r="P118" i="15"/>
  <c r="K118" i="15"/>
  <c r="J118" i="15"/>
  <c r="I118" i="15"/>
  <c r="H118" i="15"/>
  <c r="G118" i="15"/>
  <c r="F118" i="15"/>
  <c r="E118" i="15"/>
  <c r="D118" i="15"/>
  <c r="C118" i="15"/>
  <c r="P117" i="15"/>
  <c r="K117" i="15"/>
  <c r="J117" i="15"/>
  <c r="I117" i="15"/>
  <c r="H117" i="15"/>
  <c r="G117" i="15"/>
  <c r="F117" i="15"/>
  <c r="E117" i="15"/>
  <c r="D117" i="15"/>
  <c r="C117" i="15"/>
  <c r="P116" i="15"/>
  <c r="K116" i="15"/>
  <c r="J116" i="15"/>
  <c r="I116" i="15"/>
  <c r="H116" i="15"/>
  <c r="G116" i="15"/>
  <c r="F116" i="15"/>
  <c r="E116" i="15"/>
  <c r="D116" i="15"/>
  <c r="C116" i="15"/>
  <c r="P115" i="15"/>
  <c r="K115" i="15"/>
  <c r="J115" i="15"/>
  <c r="I115" i="15"/>
  <c r="H115" i="15"/>
  <c r="G115" i="15"/>
  <c r="F115" i="15"/>
  <c r="E115" i="15"/>
  <c r="D115" i="15"/>
  <c r="C115" i="15"/>
  <c r="P114" i="15"/>
  <c r="K114" i="15"/>
  <c r="J114" i="15"/>
  <c r="I114" i="15"/>
  <c r="H114" i="15"/>
  <c r="G114" i="15"/>
  <c r="F114" i="15"/>
  <c r="E114" i="15"/>
  <c r="D114" i="15"/>
  <c r="C114" i="15"/>
  <c r="P113" i="15"/>
  <c r="K113" i="15"/>
  <c r="J113" i="15"/>
  <c r="I113" i="15"/>
  <c r="H113" i="15"/>
  <c r="G113" i="15"/>
  <c r="F113" i="15"/>
  <c r="E113" i="15"/>
  <c r="D113" i="15"/>
  <c r="C113" i="15"/>
  <c r="P112" i="15"/>
  <c r="K112" i="15"/>
  <c r="J112" i="15"/>
  <c r="I112" i="15"/>
  <c r="H112" i="15"/>
  <c r="G112" i="15"/>
  <c r="F112" i="15"/>
  <c r="E112" i="15"/>
  <c r="D112" i="15"/>
  <c r="C112" i="15"/>
  <c r="P111" i="15"/>
  <c r="K111" i="15"/>
  <c r="J111" i="15"/>
  <c r="I111" i="15"/>
  <c r="H111" i="15"/>
  <c r="G111" i="15"/>
  <c r="F111" i="15"/>
  <c r="E111" i="15"/>
  <c r="D111" i="15"/>
  <c r="C111" i="15"/>
  <c r="P110" i="15"/>
  <c r="K110" i="15"/>
  <c r="J110" i="15"/>
  <c r="I110" i="15"/>
  <c r="H110" i="15"/>
  <c r="G110" i="15"/>
  <c r="F110" i="15"/>
  <c r="E110" i="15"/>
  <c r="D110" i="15"/>
  <c r="C110" i="15"/>
  <c r="P109" i="15"/>
  <c r="K109" i="15"/>
  <c r="J109" i="15"/>
  <c r="I109" i="15"/>
  <c r="H109" i="15"/>
  <c r="G109" i="15"/>
  <c r="F109" i="15"/>
  <c r="E109" i="15"/>
  <c r="D109" i="15"/>
  <c r="C109" i="15"/>
  <c r="P108" i="15"/>
  <c r="K108" i="15"/>
  <c r="J108" i="15"/>
  <c r="I108" i="15"/>
  <c r="H108" i="15"/>
  <c r="G108" i="15"/>
  <c r="F108" i="15"/>
  <c r="E108" i="15"/>
  <c r="D108" i="15"/>
  <c r="C108" i="15"/>
  <c r="P107" i="15"/>
  <c r="K107" i="15"/>
  <c r="J107" i="15"/>
  <c r="I107" i="15"/>
  <c r="H107" i="15"/>
  <c r="G107" i="15"/>
  <c r="F107" i="15"/>
  <c r="E107" i="15"/>
  <c r="D107" i="15"/>
  <c r="C107" i="15"/>
  <c r="P106" i="15"/>
  <c r="K106" i="15"/>
  <c r="J106" i="15"/>
  <c r="I106" i="15"/>
  <c r="H106" i="15"/>
  <c r="G106" i="15"/>
  <c r="F106" i="15"/>
  <c r="E106" i="15"/>
  <c r="D106" i="15"/>
  <c r="C106" i="15"/>
  <c r="P105" i="15"/>
  <c r="K105" i="15"/>
  <c r="J105" i="15"/>
  <c r="I105" i="15"/>
  <c r="H105" i="15"/>
  <c r="G105" i="15"/>
  <c r="F105" i="15"/>
  <c r="E105" i="15"/>
  <c r="D105" i="15"/>
  <c r="C105" i="15"/>
  <c r="P104" i="15"/>
  <c r="K104" i="15"/>
  <c r="J104" i="15"/>
  <c r="I104" i="15"/>
  <c r="H104" i="15"/>
  <c r="G104" i="15"/>
  <c r="F104" i="15"/>
  <c r="E104" i="15"/>
  <c r="D104" i="15"/>
  <c r="C104" i="15"/>
  <c r="P103" i="15"/>
  <c r="K103" i="15"/>
  <c r="J103" i="15"/>
  <c r="I103" i="15"/>
  <c r="H103" i="15"/>
  <c r="G103" i="15"/>
  <c r="F103" i="15"/>
  <c r="E103" i="15"/>
  <c r="D103" i="15"/>
  <c r="C103" i="15"/>
  <c r="P102" i="15"/>
  <c r="K102" i="15"/>
  <c r="J102" i="15"/>
  <c r="I102" i="15"/>
  <c r="H102" i="15"/>
  <c r="G102" i="15"/>
  <c r="F102" i="15"/>
  <c r="E102" i="15"/>
  <c r="D102" i="15"/>
  <c r="C102" i="15"/>
  <c r="P101" i="15"/>
  <c r="K101" i="15"/>
  <c r="J101" i="15"/>
  <c r="I101" i="15"/>
  <c r="H101" i="15"/>
  <c r="G101" i="15"/>
  <c r="F101" i="15"/>
  <c r="E101" i="15"/>
  <c r="D101" i="15"/>
  <c r="C101" i="15"/>
  <c r="P100" i="15"/>
  <c r="K100" i="15"/>
  <c r="J100" i="15"/>
  <c r="I100" i="15"/>
  <c r="H100" i="15"/>
  <c r="G100" i="15"/>
  <c r="F100" i="15"/>
  <c r="E100" i="15"/>
  <c r="D100" i="15"/>
  <c r="C100" i="15"/>
  <c r="P99" i="15"/>
  <c r="K99" i="15"/>
  <c r="J99" i="15"/>
  <c r="I99" i="15"/>
  <c r="H99" i="15"/>
  <c r="G99" i="15"/>
  <c r="F99" i="15"/>
  <c r="E99" i="15"/>
  <c r="D99" i="15"/>
  <c r="C99" i="15"/>
  <c r="P98" i="15"/>
  <c r="K98" i="15"/>
  <c r="J98" i="15"/>
  <c r="I98" i="15"/>
  <c r="H98" i="15"/>
  <c r="G98" i="15"/>
  <c r="F98" i="15"/>
  <c r="E98" i="15"/>
  <c r="D98" i="15"/>
  <c r="C98" i="15"/>
  <c r="P97" i="15"/>
  <c r="K97" i="15"/>
  <c r="J97" i="15"/>
  <c r="I97" i="15"/>
  <c r="H97" i="15"/>
  <c r="G97" i="15"/>
  <c r="F97" i="15"/>
  <c r="E97" i="15"/>
  <c r="D97" i="15"/>
  <c r="C97" i="15"/>
  <c r="P96" i="15"/>
  <c r="K96" i="15"/>
  <c r="J96" i="15"/>
  <c r="I96" i="15"/>
  <c r="H96" i="15"/>
  <c r="G96" i="15"/>
  <c r="F96" i="15"/>
  <c r="E96" i="15"/>
  <c r="D96" i="15"/>
  <c r="C96" i="15"/>
  <c r="P95" i="15"/>
  <c r="K95" i="15"/>
  <c r="J95" i="15"/>
  <c r="I95" i="15"/>
  <c r="H95" i="15"/>
  <c r="G95" i="15"/>
  <c r="F95" i="15"/>
  <c r="E95" i="15"/>
  <c r="D95" i="15"/>
  <c r="C95" i="15"/>
  <c r="P94" i="15"/>
  <c r="K94" i="15"/>
  <c r="J94" i="15"/>
  <c r="I94" i="15"/>
  <c r="H94" i="15"/>
  <c r="G94" i="15"/>
  <c r="F94" i="15"/>
  <c r="E94" i="15"/>
  <c r="D94" i="15"/>
  <c r="C94" i="15"/>
  <c r="P93" i="15"/>
  <c r="K93" i="15"/>
  <c r="J93" i="15"/>
  <c r="I93" i="15"/>
  <c r="H93" i="15"/>
  <c r="G93" i="15"/>
  <c r="F93" i="15"/>
  <c r="E93" i="15"/>
  <c r="D93" i="15"/>
  <c r="C93" i="15"/>
  <c r="P92" i="15"/>
  <c r="K92" i="15"/>
  <c r="J92" i="15"/>
  <c r="I92" i="15"/>
  <c r="H92" i="15"/>
  <c r="G92" i="15"/>
  <c r="F92" i="15"/>
  <c r="E92" i="15"/>
  <c r="D92" i="15"/>
  <c r="C92" i="15"/>
  <c r="P91" i="15"/>
  <c r="K91" i="15"/>
  <c r="J91" i="15"/>
  <c r="I91" i="15"/>
  <c r="H91" i="15"/>
  <c r="G91" i="15"/>
  <c r="F91" i="15"/>
  <c r="E91" i="15"/>
  <c r="D91" i="15"/>
  <c r="C91" i="15"/>
  <c r="P90" i="15"/>
  <c r="K90" i="15"/>
  <c r="J90" i="15"/>
  <c r="I90" i="15"/>
  <c r="H90" i="15"/>
  <c r="G90" i="15"/>
  <c r="F90" i="15"/>
  <c r="E90" i="15"/>
  <c r="D90" i="15"/>
  <c r="C90" i="15"/>
  <c r="P89" i="15"/>
  <c r="K89" i="15"/>
  <c r="J89" i="15"/>
  <c r="I89" i="15"/>
  <c r="H89" i="15"/>
  <c r="G89" i="15"/>
  <c r="F89" i="15"/>
  <c r="E89" i="15"/>
  <c r="D89" i="15"/>
  <c r="C89" i="15"/>
  <c r="P88" i="15"/>
  <c r="K88" i="15"/>
  <c r="J88" i="15"/>
  <c r="I88" i="15"/>
  <c r="H88" i="15"/>
  <c r="G88" i="15"/>
  <c r="F88" i="15"/>
  <c r="E88" i="15"/>
  <c r="D88" i="15"/>
  <c r="C88" i="15"/>
  <c r="P87" i="15"/>
  <c r="K87" i="15"/>
  <c r="J87" i="15"/>
  <c r="I87" i="15"/>
  <c r="H87" i="15"/>
  <c r="G87" i="15"/>
  <c r="F87" i="15"/>
  <c r="E87" i="15"/>
  <c r="D87" i="15"/>
  <c r="C87" i="15"/>
  <c r="P86" i="15"/>
  <c r="K86" i="15"/>
  <c r="J86" i="15"/>
  <c r="I86" i="15"/>
  <c r="H86" i="15"/>
  <c r="G86" i="15"/>
  <c r="F86" i="15"/>
  <c r="E86" i="15"/>
  <c r="D86" i="15"/>
  <c r="C86" i="15"/>
  <c r="P85" i="15"/>
  <c r="K85" i="15"/>
  <c r="J85" i="15"/>
  <c r="I85" i="15"/>
  <c r="H85" i="15"/>
  <c r="G85" i="15"/>
  <c r="F85" i="15"/>
  <c r="E85" i="15"/>
  <c r="D85" i="15"/>
  <c r="C85" i="15"/>
  <c r="P84" i="15"/>
  <c r="K84" i="15"/>
  <c r="J84" i="15"/>
  <c r="I84" i="15"/>
  <c r="H84" i="15"/>
  <c r="G84" i="15"/>
  <c r="F84" i="15"/>
  <c r="E84" i="15"/>
  <c r="D84" i="15"/>
  <c r="C84" i="15"/>
  <c r="P83" i="15"/>
  <c r="K83" i="15"/>
  <c r="J83" i="15"/>
  <c r="I83" i="15"/>
  <c r="H83" i="15"/>
  <c r="G83" i="15"/>
  <c r="F83" i="15"/>
  <c r="E83" i="15"/>
  <c r="D83" i="15"/>
  <c r="C83" i="15"/>
  <c r="P82" i="15"/>
  <c r="K82" i="15"/>
  <c r="J82" i="15"/>
  <c r="I82" i="15"/>
  <c r="H82" i="15"/>
  <c r="G82" i="15"/>
  <c r="F82" i="15"/>
  <c r="E82" i="15"/>
  <c r="D82" i="15"/>
  <c r="C82" i="15"/>
  <c r="P81" i="15"/>
  <c r="K81" i="15"/>
  <c r="J81" i="15"/>
  <c r="I81" i="15"/>
  <c r="H81" i="15"/>
  <c r="G81" i="15"/>
  <c r="F81" i="15"/>
  <c r="E81" i="15"/>
  <c r="D81" i="15"/>
  <c r="C81" i="15"/>
  <c r="P80" i="15"/>
  <c r="K80" i="15"/>
  <c r="J80" i="15"/>
  <c r="I80" i="15"/>
  <c r="H80" i="15"/>
  <c r="G80" i="15"/>
  <c r="F80" i="15"/>
  <c r="E80" i="15"/>
  <c r="D80" i="15"/>
  <c r="C80" i="15"/>
  <c r="P79" i="15"/>
  <c r="K79" i="15"/>
  <c r="J79" i="15"/>
  <c r="I79" i="15"/>
  <c r="H79" i="15"/>
  <c r="G79" i="15"/>
  <c r="F79" i="15"/>
  <c r="E79" i="15"/>
  <c r="D79" i="15"/>
  <c r="C79" i="15"/>
  <c r="P78" i="15"/>
  <c r="K78" i="15"/>
  <c r="J78" i="15"/>
  <c r="I78" i="15"/>
  <c r="H78" i="15"/>
  <c r="G78" i="15"/>
  <c r="F78" i="15"/>
  <c r="E78" i="15"/>
  <c r="D78" i="15"/>
  <c r="C78" i="15"/>
  <c r="P77" i="15"/>
  <c r="K77" i="15"/>
  <c r="J77" i="15"/>
  <c r="I77" i="15"/>
  <c r="H77" i="15"/>
  <c r="G77" i="15"/>
  <c r="F77" i="15"/>
  <c r="E77" i="15"/>
  <c r="D77" i="15"/>
  <c r="C77" i="15"/>
  <c r="P76" i="15"/>
  <c r="K76" i="15"/>
  <c r="J76" i="15"/>
  <c r="I76" i="15"/>
  <c r="H76" i="15"/>
  <c r="G76" i="15"/>
  <c r="F76" i="15"/>
  <c r="E76" i="15"/>
  <c r="D76" i="15"/>
  <c r="C76" i="15"/>
  <c r="P75" i="15"/>
  <c r="K75" i="15"/>
  <c r="J75" i="15"/>
  <c r="I75" i="15"/>
  <c r="H75" i="15"/>
  <c r="G75" i="15"/>
  <c r="F75" i="15"/>
  <c r="E75" i="15"/>
  <c r="D75" i="15"/>
  <c r="C75" i="15"/>
  <c r="P74" i="15"/>
  <c r="K74" i="15"/>
  <c r="J74" i="15"/>
  <c r="I74" i="15"/>
  <c r="H74" i="15"/>
  <c r="G74" i="15"/>
  <c r="F74" i="15"/>
  <c r="E74" i="15"/>
  <c r="D74" i="15"/>
  <c r="C74" i="15"/>
  <c r="P73" i="15"/>
  <c r="K73" i="15"/>
  <c r="J73" i="15"/>
  <c r="I73" i="15"/>
  <c r="H73" i="15"/>
  <c r="G73" i="15"/>
  <c r="F73" i="15"/>
  <c r="E73" i="15"/>
  <c r="D73" i="15"/>
  <c r="C73" i="15"/>
  <c r="P72" i="15"/>
  <c r="K72" i="15"/>
  <c r="J72" i="15"/>
  <c r="I72" i="15"/>
  <c r="H72" i="15"/>
  <c r="G72" i="15"/>
  <c r="F72" i="15"/>
  <c r="E72" i="15"/>
  <c r="D72" i="15"/>
  <c r="C72" i="15"/>
  <c r="P71" i="15"/>
  <c r="K71" i="15"/>
  <c r="J71" i="15"/>
  <c r="I71" i="15"/>
  <c r="H71" i="15"/>
  <c r="G71" i="15"/>
  <c r="F71" i="15"/>
  <c r="E71" i="15"/>
  <c r="D71" i="15"/>
  <c r="C71" i="15"/>
  <c r="P70" i="15"/>
  <c r="K70" i="15"/>
  <c r="J70" i="15"/>
  <c r="I70" i="15"/>
  <c r="H70" i="15"/>
  <c r="G70" i="15"/>
  <c r="F70" i="15"/>
  <c r="E70" i="15"/>
  <c r="D70" i="15"/>
  <c r="C70" i="15"/>
  <c r="P69" i="15"/>
  <c r="K69" i="15"/>
  <c r="J69" i="15"/>
  <c r="I69" i="15"/>
  <c r="H69" i="15"/>
  <c r="G69" i="15"/>
  <c r="F69" i="15"/>
  <c r="E69" i="15"/>
  <c r="D69" i="15"/>
  <c r="C69" i="15"/>
  <c r="P68" i="15"/>
  <c r="K68" i="15"/>
  <c r="J68" i="15"/>
  <c r="I68" i="15"/>
  <c r="H68" i="15"/>
  <c r="G68" i="15"/>
  <c r="F68" i="15"/>
  <c r="E68" i="15"/>
  <c r="D68" i="15"/>
  <c r="C68" i="15"/>
  <c r="P67" i="15"/>
  <c r="K67" i="15"/>
  <c r="J67" i="15"/>
  <c r="I67" i="15"/>
  <c r="H67" i="15"/>
  <c r="G67" i="15"/>
  <c r="F67" i="15"/>
  <c r="E67" i="15"/>
  <c r="D67" i="15"/>
  <c r="C67" i="15"/>
  <c r="P66" i="15"/>
  <c r="K66" i="15"/>
  <c r="J66" i="15"/>
  <c r="I66" i="15"/>
  <c r="H66" i="15"/>
  <c r="G66" i="15"/>
  <c r="F66" i="15"/>
  <c r="E66" i="15"/>
  <c r="D66" i="15"/>
  <c r="C66" i="15"/>
  <c r="P65" i="15"/>
  <c r="K65" i="15"/>
  <c r="J65" i="15"/>
  <c r="I65" i="15"/>
  <c r="H65" i="15"/>
  <c r="G65" i="15"/>
  <c r="F65" i="15"/>
  <c r="E65" i="15"/>
  <c r="D65" i="15"/>
  <c r="C65" i="15"/>
  <c r="P64" i="15"/>
  <c r="K64" i="15"/>
  <c r="J64" i="15"/>
  <c r="I64" i="15"/>
  <c r="H64" i="15"/>
  <c r="G64" i="15"/>
  <c r="F64" i="15"/>
  <c r="E64" i="15"/>
  <c r="D64" i="15"/>
  <c r="C64" i="15"/>
  <c r="P63" i="15"/>
  <c r="K63" i="15"/>
  <c r="J63" i="15"/>
  <c r="I63" i="15"/>
  <c r="H63" i="15"/>
  <c r="G63" i="15"/>
  <c r="F63" i="15"/>
  <c r="E63" i="15"/>
  <c r="D63" i="15"/>
  <c r="C63" i="15"/>
  <c r="P62" i="15"/>
  <c r="K62" i="15"/>
  <c r="J62" i="15"/>
  <c r="I62" i="15"/>
  <c r="H62" i="15"/>
  <c r="G62" i="15"/>
  <c r="F62" i="15"/>
  <c r="E62" i="15"/>
  <c r="D62" i="15"/>
  <c r="C62" i="15"/>
  <c r="P61" i="15"/>
  <c r="K61" i="15"/>
  <c r="J61" i="15"/>
  <c r="I61" i="15"/>
  <c r="H61" i="15"/>
  <c r="G61" i="15"/>
  <c r="F61" i="15"/>
  <c r="E61" i="15"/>
  <c r="D61" i="15"/>
  <c r="C61" i="15"/>
  <c r="P60" i="15"/>
  <c r="K60" i="15"/>
  <c r="J60" i="15"/>
  <c r="I60" i="15"/>
  <c r="H60" i="15"/>
  <c r="G60" i="15"/>
  <c r="F60" i="15"/>
  <c r="E60" i="15"/>
  <c r="D60" i="15"/>
  <c r="C60" i="15"/>
  <c r="P59" i="15"/>
  <c r="K59" i="15"/>
  <c r="J59" i="15"/>
  <c r="I59" i="15"/>
  <c r="H59" i="15"/>
  <c r="G59" i="15"/>
  <c r="F59" i="15"/>
  <c r="E59" i="15"/>
  <c r="D59" i="15"/>
  <c r="C59" i="15"/>
  <c r="P58" i="15"/>
  <c r="K58" i="15"/>
  <c r="J58" i="15"/>
  <c r="I58" i="15"/>
  <c r="H58" i="15"/>
  <c r="G58" i="15"/>
  <c r="F58" i="15"/>
  <c r="E58" i="15"/>
  <c r="D58" i="15"/>
  <c r="C58" i="15"/>
  <c r="P57" i="15"/>
  <c r="K57" i="15"/>
  <c r="J57" i="15"/>
  <c r="I57" i="15"/>
  <c r="H57" i="15"/>
  <c r="G57" i="15"/>
  <c r="F57" i="15"/>
  <c r="E57" i="15"/>
  <c r="D57" i="15"/>
  <c r="C57" i="15"/>
  <c r="P56" i="15"/>
  <c r="K56" i="15"/>
  <c r="J56" i="15"/>
  <c r="I56" i="15"/>
  <c r="H56" i="15"/>
  <c r="G56" i="15"/>
  <c r="F56" i="15"/>
  <c r="E56" i="15"/>
  <c r="D56" i="15"/>
  <c r="C56" i="15"/>
  <c r="P55" i="15"/>
  <c r="K55" i="15"/>
  <c r="J55" i="15"/>
  <c r="I55" i="15"/>
  <c r="H55" i="15"/>
  <c r="G55" i="15"/>
  <c r="F55" i="15"/>
  <c r="E55" i="15"/>
  <c r="D55" i="15"/>
  <c r="C55" i="15"/>
  <c r="P54" i="15"/>
  <c r="K54" i="15"/>
  <c r="J54" i="15"/>
  <c r="I54" i="15"/>
  <c r="H54" i="15"/>
  <c r="G54" i="15"/>
  <c r="F54" i="15"/>
  <c r="E54" i="15"/>
  <c r="D54" i="15"/>
  <c r="C54" i="15"/>
  <c r="P53" i="15"/>
  <c r="K53" i="15"/>
  <c r="J53" i="15"/>
  <c r="I53" i="15"/>
  <c r="H53" i="15"/>
  <c r="G53" i="15"/>
  <c r="F53" i="15"/>
  <c r="E53" i="15"/>
  <c r="D53" i="15"/>
  <c r="C53" i="15"/>
  <c r="P52" i="15"/>
  <c r="K52" i="15"/>
  <c r="J52" i="15"/>
  <c r="I52" i="15"/>
  <c r="H52" i="15"/>
  <c r="G52" i="15"/>
  <c r="F52" i="15"/>
  <c r="E52" i="15"/>
  <c r="D52" i="15"/>
  <c r="C52" i="15"/>
  <c r="P51" i="15"/>
  <c r="K51" i="15"/>
  <c r="J51" i="15"/>
  <c r="I51" i="15"/>
  <c r="H51" i="15"/>
  <c r="G51" i="15"/>
  <c r="F51" i="15"/>
  <c r="E51" i="15"/>
  <c r="D51" i="15"/>
  <c r="C51" i="15"/>
  <c r="P50" i="15"/>
  <c r="K50" i="15"/>
  <c r="J50" i="15"/>
  <c r="I50" i="15"/>
  <c r="H50" i="15"/>
  <c r="G50" i="15"/>
  <c r="F50" i="15"/>
  <c r="E50" i="15"/>
  <c r="D50" i="15"/>
  <c r="C50" i="15"/>
  <c r="P49" i="15"/>
  <c r="K49" i="15"/>
  <c r="J49" i="15"/>
  <c r="I49" i="15"/>
  <c r="H49" i="15"/>
  <c r="G49" i="15"/>
  <c r="F49" i="15"/>
  <c r="E49" i="15"/>
  <c r="D49" i="15"/>
  <c r="C49" i="15"/>
  <c r="P48" i="15"/>
  <c r="K48" i="15"/>
  <c r="J48" i="15"/>
  <c r="I48" i="15"/>
  <c r="H48" i="15"/>
  <c r="G48" i="15"/>
  <c r="F48" i="15"/>
  <c r="E48" i="15"/>
  <c r="D48" i="15"/>
  <c r="C48" i="15"/>
  <c r="P47" i="15"/>
  <c r="K47" i="15"/>
  <c r="J47" i="15"/>
  <c r="I47" i="15"/>
  <c r="H47" i="15"/>
  <c r="G47" i="15"/>
  <c r="F47" i="15"/>
  <c r="E47" i="15"/>
  <c r="D47" i="15"/>
  <c r="C47" i="15"/>
  <c r="P46" i="15"/>
  <c r="K46" i="15"/>
  <c r="J46" i="15"/>
  <c r="I46" i="15"/>
  <c r="H46" i="15"/>
  <c r="G46" i="15"/>
  <c r="F46" i="15"/>
  <c r="E46" i="15"/>
  <c r="D46" i="15"/>
  <c r="C46" i="15"/>
  <c r="P45" i="15"/>
  <c r="K45" i="15"/>
  <c r="J45" i="15"/>
  <c r="I45" i="15"/>
  <c r="H45" i="15"/>
  <c r="G45" i="15"/>
  <c r="F45" i="15"/>
  <c r="E45" i="15"/>
  <c r="D45" i="15"/>
  <c r="C45" i="15"/>
  <c r="P44" i="15"/>
  <c r="K44" i="15"/>
  <c r="J44" i="15"/>
  <c r="I44" i="15"/>
  <c r="H44" i="15"/>
  <c r="G44" i="15"/>
  <c r="F44" i="15"/>
  <c r="E44" i="15"/>
  <c r="D44" i="15"/>
  <c r="C44" i="15"/>
  <c r="P43" i="15"/>
  <c r="K43" i="15"/>
  <c r="J43" i="15"/>
  <c r="I43" i="15"/>
  <c r="H43" i="15"/>
  <c r="G43" i="15"/>
  <c r="F43" i="15"/>
  <c r="E43" i="15"/>
  <c r="D43" i="15"/>
  <c r="C43" i="15"/>
  <c r="P42" i="15"/>
  <c r="K42" i="15"/>
  <c r="J42" i="15"/>
  <c r="I42" i="15"/>
  <c r="H42" i="15"/>
  <c r="G42" i="15"/>
  <c r="F42" i="15"/>
  <c r="E42" i="15"/>
  <c r="D42" i="15"/>
  <c r="C42" i="15"/>
  <c r="P41" i="15"/>
  <c r="K41" i="15"/>
  <c r="J41" i="15"/>
  <c r="I41" i="15"/>
  <c r="H41" i="15"/>
  <c r="G41" i="15"/>
  <c r="F41" i="15"/>
  <c r="E41" i="15"/>
  <c r="D41" i="15"/>
  <c r="C41" i="15"/>
  <c r="P40" i="15"/>
  <c r="K40" i="15"/>
  <c r="J40" i="15"/>
  <c r="I40" i="15"/>
  <c r="H40" i="15"/>
  <c r="G40" i="15"/>
  <c r="F40" i="15"/>
  <c r="E40" i="15"/>
  <c r="D40" i="15"/>
  <c r="C40" i="15"/>
  <c r="P39" i="15"/>
  <c r="K39" i="15"/>
  <c r="J39" i="15"/>
  <c r="I39" i="15"/>
  <c r="H39" i="15"/>
  <c r="G39" i="15"/>
  <c r="F39" i="15"/>
  <c r="E39" i="15"/>
  <c r="D39" i="15"/>
  <c r="C39" i="15"/>
  <c r="P38" i="15"/>
  <c r="K38" i="15"/>
  <c r="J38" i="15"/>
  <c r="I38" i="15"/>
  <c r="H38" i="15"/>
  <c r="G38" i="15"/>
  <c r="F38" i="15"/>
  <c r="E38" i="15"/>
  <c r="D38" i="15"/>
  <c r="C38" i="15"/>
  <c r="P37" i="15"/>
  <c r="K37" i="15"/>
  <c r="J37" i="15"/>
  <c r="I37" i="15"/>
  <c r="H37" i="15"/>
  <c r="G37" i="15"/>
  <c r="F37" i="15"/>
  <c r="E37" i="15"/>
  <c r="D37" i="15"/>
  <c r="C37" i="15"/>
  <c r="P36" i="15"/>
  <c r="K36" i="15"/>
  <c r="J36" i="15"/>
  <c r="I36" i="15"/>
  <c r="H36" i="15"/>
  <c r="G36" i="15"/>
  <c r="F36" i="15"/>
  <c r="E36" i="15"/>
  <c r="D36" i="15"/>
  <c r="C36" i="15"/>
  <c r="P35" i="15"/>
  <c r="K35" i="15"/>
  <c r="J35" i="15"/>
  <c r="I35" i="15"/>
  <c r="H35" i="15"/>
  <c r="G35" i="15"/>
  <c r="F35" i="15"/>
  <c r="E35" i="15"/>
  <c r="D35" i="15"/>
  <c r="C35" i="15"/>
  <c r="P34" i="15"/>
  <c r="K34" i="15"/>
  <c r="J34" i="15"/>
  <c r="I34" i="15"/>
  <c r="H34" i="15"/>
  <c r="G34" i="15"/>
  <c r="F34" i="15"/>
  <c r="E34" i="15"/>
  <c r="D34" i="15"/>
  <c r="C34" i="15"/>
  <c r="P33" i="15"/>
  <c r="K33" i="15"/>
  <c r="J33" i="15"/>
  <c r="I33" i="15"/>
  <c r="H33" i="15"/>
  <c r="G33" i="15"/>
  <c r="F33" i="15"/>
  <c r="E33" i="15"/>
  <c r="D33" i="15"/>
  <c r="C33" i="15"/>
  <c r="P32" i="15"/>
  <c r="K32" i="15"/>
  <c r="J32" i="15"/>
  <c r="I32" i="15"/>
  <c r="H32" i="15"/>
  <c r="G32" i="15"/>
  <c r="F32" i="15"/>
  <c r="E32" i="15"/>
  <c r="D32" i="15"/>
  <c r="C32" i="15"/>
  <c r="P31" i="15"/>
  <c r="K31" i="15"/>
  <c r="J31" i="15"/>
  <c r="I31" i="15"/>
  <c r="H31" i="15"/>
  <c r="G31" i="15"/>
  <c r="F31" i="15"/>
  <c r="E31" i="15"/>
  <c r="D31" i="15"/>
  <c r="C31" i="15"/>
  <c r="P30" i="15"/>
  <c r="K30" i="15"/>
  <c r="J30" i="15"/>
  <c r="I30" i="15"/>
  <c r="H30" i="15"/>
  <c r="G30" i="15"/>
  <c r="F30" i="15"/>
  <c r="E30" i="15"/>
  <c r="D30" i="15"/>
  <c r="C30" i="15"/>
  <c r="P29" i="15"/>
  <c r="K29" i="15"/>
  <c r="J29" i="15"/>
  <c r="I29" i="15"/>
  <c r="H29" i="15"/>
  <c r="G29" i="15"/>
  <c r="F29" i="15"/>
  <c r="E29" i="15"/>
  <c r="D29" i="15"/>
  <c r="C29" i="15"/>
  <c r="P28" i="15"/>
  <c r="K28" i="15"/>
  <c r="J28" i="15"/>
  <c r="I28" i="15"/>
  <c r="H28" i="15"/>
  <c r="G28" i="15"/>
  <c r="F28" i="15"/>
  <c r="E28" i="15"/>
  <c r="D28" i="15"/>
  <c r="C28" i="15"/>
  <c r="P27" i="15"/>
  <c r="K27" i="15"/>
  <c r="J27" i="15"/>
  <c r="I27" i="15"/>
  <c r="H27" i="15"/>
  <c r="G27" i="15"/>
  <c r="F27" i="15"/>
  <c r="E27" i="15"/>
  <c r="D27" i="15"/>
  <c r="C27" i="15"/>
  <c r="P26" i="15"/>
  <c r="K26" i="15"/>
  <c r="J26" i="15"/>
  <c r="I26" i="15"/>
  <c r="H26" i="15"/>
  <c r="G26" i="15"/>
  <c r="F26" i="15"/>
  <c r="E26" i="15"/>
  <c r="D26" i="15"/>
  <c r="C26" i="15"/>
  <c r="P25" i="15"/>
  <c r="K25" i="15"/>
  <c r="J25" i="15"/>
  <c r="I25" i="15"/>
  <c r="H25" i="15"/>
  <c r="G25" i="15"/>
  <c r="F25" i="15"/>
  <c r="E25" i="15"/>
  <c r="D25" i="15"/>
  <c r="C25" i="15"/>
  <c r="P24" i="15"/>
  <c r="K24" i="15"/>
  <c r="J24" i="15"/>
  <c r="I24" i="15"/>
  <c r="H24" i="15"/>
  <c r="G24" i="15"/>
  <c r="F24" i="15"/>
  <c r="E24" i="15"/>
  <c r="D24" i="15"/>
  <c r="C24" i="15"/>
  <c r="P23" i="15"/>
  <c r="K23" i="15"/>
  <c r="J23" i="15"/>
  <c r="I23" i="15"/>
  <c r="H23" i="15"/>
  <c r="G23" i="15"/>
  <c r="F23" i="15"/>
  <c r="E23" i="15"/>
  <c r="D23" i="15"/>
  <c r="C23" i="15"/>
  <c r="P22" i="15"/>
  <c r="K22" i="15"/>
  <c r="J22" i="15"/>
  <c r="I22" i="15"/>
  <c r="H22" i="15"/>
  <c r="G22" i="15"/>
  <c r="F22" i="15"/>
  <c r="E22" i="15"/>
  <c r="D22" i="15"/>
  <c r="C22" i="15"/>
  <c r="P21" i="15"/>
  <c r="K21" i="15"/>
  <c r="J21" i="15"/>
  <c r="I21" i="15"/>
  <c r="H21" i="15"/>
  <c r="G21" i="15"/>
  <c r="F21" i="15"/>
  <c r="E21" i="15"/>
  <c r="D21" i="15"/>
  <c r="C21" i="15"/>
  <c r="P20" i="15"/>
  <c r="K20" i="15"/>
  <c r="J20" i="15"/>
  <c r="I20" i="15"/>
  <c r="H20" i="15"/>
  <c r="G20" i="15"/>
  <c r="F20" i="15"/>
  <c r="E20" i="15"/>
  <c r="D20" i="15"/>
  <c r="C20" i="15"/>
  <c r="P19" i="15"/>
  <c r="K19" i="15"/>
  <c r="J19" i="15"/>
  <c r="I19" i="15"/>
  <c r="H19" i="15"/>
  <c r="G19" i="15"/>
  <c r="F19" i="15"/>
  <c r="E19" i="15"/>
  <c r="D19" i="15"/>
  <c r="C19" i="15"/>
  <c r="P18" i="15"/>
  <c r="K18" i="15"/>
  <c r="J18" i="15"/>
  <c r="I18" i="15"/>
  <c r="H18" i="15"/>
  <c r="G18" i="15"/>
  <c r="F18" i="15"/>
  <c r="E18" i="15"/>
  <c r="D18" i="15"/>
  <c r="C18" i="15"/>
  <c r="P17" i="15"/>
  <c r="K17" i="15"/>
  <c r="J17" i="15"/>
  <c r="I17" i="15"/>
  <c r="H17" i="15"/>
  <c r="G17" i="15"/>
  <c r="F17" i="15"/>
  <c r="E17" i="15"/>
  <c r="D17" i="15"/>
  <c r="C17" i="15"/>
  <c r="P16" i="15"/>
  <c r="K16" i="15"/>
  <c r="J16" i="15"/>
  <c r="I16" i="15"/>
  <c r="H16" i="15"/>
  <c r="G16" i="15"/>
  <c r="F16" i="15"/>
  <c r="E16" i="15"/>
  <c r="D16" i="15"/>
  <c r="C16" i="15"/>
  <c r="P15" i="15"/>
  <c r="K15" i="15"/>
  <c r="J15" i="15"/>
  <c r="I15" i="15"/>
  <c r="H15" i="15"/>
  <c r="G15" i="15"/>
  <c r="F15" i="15"/>
  <c r="E15" i="15"/>
  <c r="D15" i="15"/>
  <c r="C15" i="15"/>
  <c r="P14" i="15"/>
  <c r="K14" i="15"/>
  <c r="J14" i="15"/>
  <c r="I14" i="15"/>
  <c r="H14" i="15"/>
  <c r="G14" i="15"/>
  <c r="F14" i="15"/>
  <c r="E14" i="15"/>
  <c r="D14" i="15"/>
  <c r="C14" i="15"/>
  <c r="P13" i="15"/>
  <c r="K13" i="15"/>
  <c r="J13" i="15"/>
  <c r="I13" i="15"/>
  <c r="H13" i="15"/>
  <c r="G13" i="15"/>
  <c r="F13" i="15"/>
  <c r="E13" i="15"/>
  <c r="D13" i="15"/>
  <c r="C13" i="15"/>
  <c r="P12" i="15"/>
  <c r="K12" i="15"/>
  <c r="J12" i="15"/>
  <c r="I12" i="15"/>
  <c r="H12" i="15"/>
  <c r="G12" i="15"/>
  <c r="F12" i="15"/>
  <c r="E12" i="15"/>
  <c r="D12" i="15"/>
  <c r="C12" i="15"/>
  <c r="P11" i="15"/>
  <c r="K11" i="15"/>
  <c r="J11" i="15"/>
  <c r="I11" i="15"/>
  <c r="H11" i="15"/>
  <c r="G11" i="15"/>
  <c r="F11" i="15"/>
  <c r="E11" i="15"/>
  <c r="D11" i="15"/>
  <c r="C11" i="15"/>
  <c r="P10" i="15"/>
  <c r="K10" i="15"/>
  <c r="J10" i="15"/>
  <c r="I10" i="15"/>
  <c r="H10" i="15"/>
  <c r="G10" i="15"/>
  <c r="F10" i="15"/>
  <c r="E10" i="15"/>
  <c r="D10" i="15"/>
  <c r="C10" i="15"/>
  <c r="P9" i="15"/>
  <c r="K9" i="15"/>
  <c r="J9" i="15"/>
  <c r="I9" i="15"/>
  <c r="H9" i="15"/>
  <c r="G9" i="15"/>
  <c r="F9" i="15"/>
  <c r="E9" i="15"/>
  <c r="D9" i="15"/>
  <c r="C9" i="15"/>
  <c r="P8" i="15"/>
  <c r="K8" i="15"/>
  <c r="J8" i="15"/>
  <c r="I8" i="15"/>
  <c r="H8" i="15"/>
  <c r="G8" i="15"/>
  <c r="F8" i="15"/>
  <c r="E8" i="15"/>
  <c r="D8" i="15"/>
  <c r="C8" i="15"/>
  <c r="P7" i="15"/>
  <c r="K7" i="15"/>
  <c r="J7" i="15"/>
  <c r="I7" i="15"/>
  <c r="H7" i="15"/>
  <c r="G7" i="15"/>
  <c r="F7" i="15"/>
  <c r="E7" i="15"/>
  <c r="D7" i="15"/>
  <c r="C7" i="15"/>
  <c r="P6" i="15"/>
  <c r="K6" i="15"/>
  <c r="J6" i="15"/>
  <c r="I6" i="15"/>
  <c r="H6" i="15"/>
  <c r="G6" i="15"/>
  <c r="F6" i="15"/>
  <c r="E6" i="15"/>
  <c r="D6" i="15"/>
  <c r="C6" i="15"/>
  <c r="P5" i="15"/>
  <c r="K5" i="15"/>
  <c r="J5" i="15"/>
  <c r="I5" i="15"/>
  <c r="H5" i="15"/>
  <c r="G5" i="15"/>
  <c r="F5" i="15"/>
  <c r="E5" i="15"/>
  <c r="D5" i="15"/>
  <c r="C5" i="15"/>
  <c r="P4" i="15"/>
  <c r="K4" i="15"/>
  <c r="J4" i="15"/>
  <c r="I4" i="15"/>
  <c r="H4" i="15"/>
  <c r="G4" i="15"/>
  <c r="F4" i="15"/>
  <c r="E4" i="15"/>
  <c r="D4" i="15"/>
  <c r="C4" i="15"/>
  <c r="P3" i="15"/>
  <c r="K3" i="15"/>
  <c r="J3" i="15"/>
  <c r="I3" i="15"/>
  <c r="H3" i="15"/>
  <c r="G3" i="15"/>
  <c r="F3" i="15"/>
  <c r="E3" i="15"/>
  <c r="D3" i="15"/>
  <c r="C3" i="15"/>
  <c r="C3" i="14"/>
  <c r="P202" i="14"/>
  <c r="K202" i="14"/>
  <c r="J202" i="14"/>
  <c r="I202" i="14"/>
  <c r="H202" i="14"/>
  <c r="G202" i="14"/>
  <c r="F202" i="14"/>
  <c r="E202" i="14"/>
  <c r="D202" i="14"/>
  <c r="C202" i="14"/>
  <c r="P201" i="14"/>
  <c r="K201" i="14"/>
  <c r="J201" i="14"/>
  <c r="I201" i="14"/>
  <c r="H201" i="14"/>
  <c r="G201" i="14"/>
  <c r="F201" i="14"/>
  <c r="E201" i="14"/>
  <c r="D201" i="14"/>
  <c r="C201" i="14"/>
  <c r="P200" i="14"/>
  <c r="K200" i="14"/>
  <c r="J200" i="14"/>
  <c r="I200" i="14"/>
  <c r="H200" i="14"/>
  <c r="G200" i="14"/>
  <c r="F200" i="14"/>
  <c r="E200" i="14"/>
  <c r="D200" i="14"/>
  <c r="C200" i="14"/>
  <c r="P199" i="14"/>
  <c r="K199" i="14"/>
  <c r="J199" i="14"/>
  <c r="I199" i="14"/>
  <c r="H199" i="14"/>
  <c r="G199" i="14"/>
  <c r="F199" i="14"/>
  <c r="E199" i="14"/>
  <c r="D199" i="14"/>
  <c r="C199" i="14"/>
  <c r="P198" i="14"/>
  <c r="K198" i="14"/>
  <c r="J198" i="14"/>
  <c r="I198" i="14"/>
  <c r="H198" i="14"/>
  <c r="G198" i="14"/>
  <c r="F198" i="14"/>
  <c r="E198" i="14"/>
  <c r="D198" i="14"/>
  <c r="C198" i="14"/>
  <c r="P197" i="14"/>
  <c r="K197" i="14"/>
  <c r="J197" i="14"/>
  <c r="I197" i="14"/>
  <c r="H197" i="14"/>
  <c r="G197" i="14"/>
  <c r="F197" i="14"/>
  <c r="E197" i="14"/>
  <c r="D197" i="14"/>
  <c r="C197" i="14"/>
  <c r="P196" i="14"/>
  <c r="K196" i="14"/>
  <c r="J196" i="14"/>
  <c r="I196" i="14"/>
  <c r="H196" i="14"/>
  <c r="G196" i="14"/>
  <c r="F196" i="14"/>
  <c r="E196" i="14"/>
  <c r="D196" i="14"/>
  <c r="C196" i="14"/>
  <c r="P195" i="14"/>
  <c r="K195" i="14"/>
  <c r="J195" i="14"/>
  <c r="I195" i="14"/>
  <c r="H195" i="14"/>
  <c r="G195" i="14"/>
  <c r="F195" i="14"/>
  <c r="E195" i="14"/>
  <c r="D195" i="14"/>
  <c r="C195" i="14"/>
  <c r="P194" i="14"/>
  <c r="K194" i="14"/>
  <c r="J194" i="14"/>
  <c r="I194" i="14"/>
  <c r="H194" i="14"/>
  <c r="G194" i="14"/>
  <c r="F194" i="14"/>
  <c r="E194" i="14"/>
  <c r="D194" i="14"/>
  <c r="C194" i="14"/>
  <c r="P193" i="14"/>
  <c r="K193" i="14"/>
  <c r="J193" i="14"/>
  <c r="I193" i="14"/>
  <c r="H193" i="14"/>
  <c r="G193" i="14"/>
  <c r="F193" i="14"/>
  <c r="E193" i="14"/>
  <c r="D193" i="14"/>
  <c r="C193" i="14"/>
  <c r="P192" i="14"/>
  <c r="K192" i="14"/>
  <c r="J192" i="14"/>
  <c r="I192" i="14"/>
  <c r="H192" i="14"/>
  <c r="G192" i="14"/>
  <c r="F192" i="14"/>
  <c r="E192" i="14"/>
  <c r="D192" i="14"/>
  <c r="C192" i="14"/>
  <c r="P191" i="14"/>
  <c r="K191" i="14"/>
  <c r="J191" i="14"/>
  <c r="I191" i="14"/>
  <c r="H191" i="14"/>
  <c r="G191" i="14"/>
  <c r="F191" i="14"/>
  <c r="E191" i="14"/>
  <c r="D191" i="14"/>
  <c r="C191" i="14"/>
  <c r="P190" i="14"/>
  <c r="K190" i="14"/>
  <c r="J190" i="14"/>
  <c r="I190" i="14"/>
  <c r="H190" i="14"/>
  <c r="G190" i="14"/>
  <c r="F190" i="14"/>
  <c r="E190" i="14"/>
  <c r="D190" i="14"/>
  <c r="C190" i="14"/>
  <c r="P189" i="14"/>
  <c r="K189" i="14"/>
  <c r="J189" i="14"/>
  <c r="I189" i="14"/>
  <c r="H189" i="14"/>
  <c r="G189" i="14"/>
  <c r="F189" i="14"/>
  <c r="E189" i="14"/>
  <c r="D189" i="14"/>
  <c r="C189" i="14"/>
  <c r="P188" i="14"/>
  <c r="K188" i="14"/>
  <c r="J188" i="14"/>
  <c r="I188" i="14"/>
  <c r="H188" i="14"/>
  <c r="G188" i="14"/>
  <c r="F188" i="14"/>
  <c r="E188" i="14"/>
  <c r="D188" i="14"/>
  <c r="C188" i="14"/>
  <c r="P187" i="14"/>
  <c r="K187" i="14"/>
  <c r="J187" i="14"/>
  <c r="I187" i="14"/>
  <c r="H187" i="14"/>
  <c r="G187" i="14"/>
  <c r="F187" i="14"/>
  <c r="E187" i="14"/>
  <c r="D187" i="14"/>
  <c r="C187" i="14"/>
  <c r="P186" i="14"/>
  <c r="K186" i="14"/>
  <c r="J186" i="14"/>
  <c r="I186" i="14"/>
  <c r="H186" i="14"/>
  <c r="G186" i="14"/>
  <c r="F186" i="14"/>
  <c r="E186" i="14"/>
  <c r="D186" i="14"/>
  <c r="C186" i="14"/>
  <c r="P185" i="14"/>
  <c r="K185" i="14"/>
  <c r="J185" i="14"/>
  <c r="I185" i="14"/>
  <c r="H185" i="14"/>
  <c r="G185" i="14"/>
  <c r="F185" i="14"/>
  <c r="E185" i="14"/>
  <c r="D185" i="14"/>
  <c r="C185" i="14"/>
  <c r="P184" i="14"/>
  <c r="K184" i="14"/>
  <c r="J184" i="14"/>
  <c r="I184" i="14"/>
  <c r="H184" i="14"/>
  <c r="G184" i="14"/>
  <c r="F184" i="14"/>
  <c r="E184" i="14"/>
  <c r="D184" i="14"/>
  <c r="C184" i="14"/>
  <c r="P183" i="14"/>
  <c r="K183" i="14"/>
  <c r="J183" i="14"/>
  <c r="I183" i="14"/>
  <c r="H183" i="14"/>
  <c r="G183" i="14"/>
  <c r="F183" i="14"/>
  <c r="E183" i="14"/>
  <c r="D183" i="14"/>
  <c r="C183" i="14"/>
  <c r="P182" i="14"/>
  <c r="K182" i="14"/>
  <c r="J182" i="14"/>
  <c r="I182" i="14"/>
  <c r="H182" i="14"/>
  <c r="G182" i="14"/>
  <c r="F182" i="14"/>
  <c r="E182" i="14"/>
  <c r="D182" i="14"/>
  <c r="C182" i="14"/>
  <c r="P181" i="14"/>
  <c r="K181" i="14"/>
  <c r="J181" i="14"/>
  <c r="I181" i="14"/>
  <c r="H181" i="14"/>
  <c r="G181" i="14"/>
  <c r="F181" i="14"/>
  <c r="E181" i="14"/>
  <c r="D181" i="14"/>
  <c r="C181" i="14"/>
  <c r="P180" i="14"/>
  <c r="K180" i="14"/>
  <c r="J180" i="14"/>
  <c r="I180" i="14"/>
  <c r="H180" i="14"/>
  <c r="G180" i="14"/>
  <c r="F180" i="14"/>
  <c r="E180" i="14"/>
  <c r="D180" i="14"/>
  <c r="C180" i="14"/>
  <c r="P179" i="14"/>
  <c r="K179" i="14"/>
  <c r="J179" i="14"/>
  <c r="I179" i="14"/>
  <c r="H179" i="14"/>
  <c r="G179" i="14"/>
  <c r="F179" i="14"/>
  <c r="E179" i="14"/>
  <c r="D179" i="14"/>
  <c r="C179" i="14"/>
  <c r="P178" i="14"/>
  <c r="K178" i="14"/>
  <c r="J178" i="14"/>
  <c r="I178" i="14"/>
  <c r="H178" i="14"/>
  <c r="G178" i="14"/>
  <c r="F178" i="14"/>
  <c r="E178" i="14"/>
  <c r="D178" i="14"/>
  <c r="C178" i="14"/>
  <c r="P177" i="14"/>
  <c r="K177" i="14"/>
  <c r="J177" i="14"/>
  <c r="I177" i="14"/>
  <c r="H177" i="14"/>
  <c r="G177" i="14"/>
  <c r="F177" i="14"/>
  <c r="E177" i="14"/>
  <c r="D177" i="14"/>
  <c r="C177" i="14"/>
  <c r="P176" i="14"/>
  <c r="K176" i="14"/>
  <c r="J176" i="14"/>
  <c r="I176" i="14"/>
  <c r="H176" i="14"/>
  <c r="G176" i="14"/>
  <c r="F176" i="14"/>
  <c r="E176" i="14"/>
  <c r="D176" i="14"/>
  <c r="C176" i="14"/>
  <c r="P175" i="14"/>
  <c r="K175" i="14"/>
  <c r="J175" i="14"/>
  <c r="I175" i="14"/>
  <c r="H175" i="14"/>
  <c r="G175" i="14"/>
  <c r="F175" i="14"/>
  <c r="E175" i="14"/>
  <c r="D175" i="14"/>
  <c r="C175" i="14"/>
  <c r="P174" i="14"/>
  <c r="K174" i="14"/>
  <c r="J174" i="14"/>
  <c r="I174" i="14"/>
  <c r="H174" i="14"/>
  <c r="G174" i="14"/>
  <c r="F174" i="14"/>
  <c r="E174" i="14"/>
  <c r="D174" i="14"/>
  <c r="C174" i="14"/>
  <c r="P173" i="14"/>
  <c r="K173" i="14"/>
  <c r="J173" i="14"/>
  <c r="I173" i="14"/>
  <c r="H173" i="14"/>
  <c r="G173" i="14"/>
  <c r="F173" i="14"/>
  <c r="E173" i="14"/>
  <c r="D173" i="14"/>
  <c r="C173" i="14"/>
  <c r="P172" i="14"/>
  <c r="K172" i="14"/>
  <c r="J172" i="14"/>
  <c r="I172" i="14"/>
  <c r="H172" i="14"/>
  <c r="G172" i="14"/>
  <c r="F172" i="14"/>
  <c r="E172" i="14"/>
  <c r="D172" i="14"/>
  <c r="C172" i="14"/>
  <c r="P171" i="14"/>
  <c r="K171" i="14"/>
  <c r="J171" i="14"/>
  <c r="I171" i="14"/>
  <c r="H171" i="14"/>
  <c r="G171" i="14"/>
  <c r="F171" i="14"/>
  <c r="E171" i="14"/>
  <c r="D171" i="14"/>
  <c r="C171" i="14"/>
  <c r="P170" i="14"/>
  <c r="K170" i="14"/>
  <c r="J170" i="14"/>
  <c r="I170" i="14"/>
  <c r="H170" i="14"/>
  <c r="G170" i="14"/>
  <c r="F170" i="14"/>
  <c r="E170" i="14"/>
  <c r="D170" i="14"/>
  <c r="C170" i="14"/>
  <c r="P169" i="14"/>
  <c r="K169" i="14"/>
  <c r="J169" i="14"/>
  <c r="I169" i="14"/>
  <c r="H169" i="14"/>
  <c r="G169" i="14"/>
  <c r="F169" i="14"/>
  <c r="E169" i="14"/>
  <c r="D169" i="14"/>
  <c r="C169" i="14"/>
  <c r="P168" i="14"/>
  <c r="K168" i="14"/>
  <c r="J168" i="14"/>
  <c r="I168" i="14"/>
  <c r="H168" i="14"/>
  <c r="G168" i="14"/>
  <c r="F168" i="14"/>
  <c r="E168" i="14"/>
  <c r="D168" i="14"/>
  <c r="C168" i="14"/>
  <c r="P167" i="14"/>
  <c r="K167" i="14"/>
  <c r="J167" i="14"/>
  <c r="I167" i="14"/>
  <c r="H167" i="14"/>
  <c r="G167" i="14"/>
  <c r="F167" i="14"/>
  <c r="E167" i="14"/>
  <c r="D167" i="14"/>
  <c r="C167" i="14"/>
  <c r="P166" i="14"/>
  <c r="K166" i="14"/>
  <c r="J166" i="14"/>
  <c r="I166" i="14"/>
  <c r="H166" i="14"/>
  <c r="G166" i="14"/>
  <c r="F166" i="14"/>
  <c r="E166" i="14"/>
  <c r="D166" i="14"/>
  <c r="C166" i="14"/>
  <c r="P165" i="14"/>
  <c r="K165" i="14"/>
  <c r="J165" i="14"/>
  <c r="I165" i="14"/>
  <c r="H165" i="14"/>
  <c r="G165" i="14"/>
  <c r="F165" i="14"/>
  <c r="E165" i="14"/>
  <c r="D165" i="14"/>
  <c r="C165" i="14"/>
  <c r="P164" i="14"/>
  <c r="K164" i="14"/>
  <c r="J164" i="14"/>
  <c r="I164" i="14"/>
  <c r="H164" i="14"/>
  <c r="G164" i="14"/>
  <c r="F164" i="14"/>
  <c r="E164" i="14"/>
  <c r="D164" i="14"/>
  <c r="C164" i="14"/>
  <c r="P163" i="14"/>
  <c r="K163" i="14"/>
  <c r="J163" i="14"/>
  <c r="I163" i="14"/>
  <c r="H163" i="14"/>
  <c r="G163" i="14"/>
  <c r="F163" i="14"/>
  <c r="E163" i="14"/>
  <c r="D163" i="14"/>
  <c r="C163" i="14"/>
  <c r="P162" i="14"/>
  <c r="K162" i="14"/>
  <c r="J162" i="14"/>
  <c r="I162" i="14"/>
  <c r="H162" i="14"/>
  <c r="G162" i="14"/>
  <c r="F162" i="14"/>
  <c r="E162" i="14"/>
  <c r="D162" i="14"/>
  <c r="C162" i="14"/>
  <c r="P161" i="14"/>
  <c r="K161" i="14"/>
  <c r="J161" i="14"/>
  <c r="I161" i="14"/>
  <c r="H161" i="14"/>
  <c r="G161" i="14"/>
  <c r="F161" i="14"/>
  <c r="E161" i="14"/>
  <c r="D161" i="14"/>
  <c r="C161" i="14"/>
  <c r="P160" i="14"/>
  <c r="K160" i="14"/>
  <c r="J160" i="14"/>
  <c r="I160" i="14"/>
  <c r="H160" i="14"/>
  <c r="G160" i="14"/>
  <c r="F160" i="14"/>
  <c r="E160" i="14"/>
  <c r="D160" i="14"/>
  <c r="C160" i="14"/>
  <c r="P159" i="14"/>
  <c r="K159" i="14"/>
  <c r="J159" i="14"/>
  <c r="I159" i="14"/>
  <c r="H159" i="14"/>
  <c r="G159" i="14"/>
  <c r="F159" i="14"/>
  <c r="E159" i="14"/>
  <c r="D159" i="14"/>
  <c r="C159" i="14"/>
  <c r="P158" i="14"/>
  <c r="K158" i="14"/>
  <c r="J158" i="14"/>
  <c r="I158" i="14"/>
  <c r="H158" i="14"/>
  <c r="G158" i="14"/>
  <c r="F158" i="14"/>
  <c r="E158" i="14"/>
  <c r="D158" i="14"/>
  <c r="C158" i="14"/>
  <c r="P157" i="14"/>
  <c r="K157" i="14"/>
  <c r="J157" i="14"/>
  <c r="I157" i="14"/>
  <c r="H157" i="14"/>
  <c r="G157" i="14"/>
  <c r="F157" i="14"/>
  <c r="E157" i="14"/>
  <c r="D157" i="14"/>
  <c r="C157" i="14"/>
  <c r="P156" i="14"/>
  <c r="K156" i="14"/>
  <c r="J156" i="14"/>
  <c r="I156" i="14"/>
  <c r="H156" i="14"/>
  <c r="G156" i="14"/>
  <c r="F156" i="14"/>
  <c r="E156" i="14"/>
  <c r="D156" i="14"/>
  <c r="C156" i="14"/>
  <c r="P155" i="14"/>
  <c r="K155" i="14"/>
  <c r="J155" i="14"/>
  <c r="I155" i="14"/>
  <c r="H155" i="14"/>
  <c r="G155" i="14"/>
  <c r="F155" i="14"/>
  <c r="E155" i="14"/>
  <c r="D155" i="14"/>
  <c r="C155" i="14"/>
  <c r="P154" i="14"/>
  <c r="K154" i="14"/>
  <c r="J154" i="14"/>
  <c r="I154" i="14"/>
  <c r="H154" i="14"/>
  <c r="G154" i="14"/>
  <c r="F154" i="14"/>
  <c r="E154" i="14"/>
  <c r="D154" i="14"/>
  <c r="C154" i="14"/>
  <c r="P153" i="14"/>
  <c r="K153" i="14"/>
  <c r="J153" i="14"/>
  <c r="I153" i="14"/>
  <c r="H153" i="14"/>
  <c r="G153" i="14"/>
  <c r="F153" i="14"/>
  <c r="E153" i="14"/>
  <c r="D153" i="14"/>
  <c r="C153" i="14"/>
  <c r="P152" i="14"/>
  <c r="K152" i="14"/>
  <c r="J152" i="14"/>
  <c r="I152" i="14"/>
  <c r="H152" i="14"/>
  <c r="G152" i="14"/>
  <c r="F152" i="14"/>
  <c r="E152" i="14"/>
  <c r="D152" i="14"/>
  <c r="C152" i="14"/>
  <c r="P151" i="14"/>
  <c r="K151" i="14"/>
  <c r="J151" i="14"/>
  <c r="I151" i="14"/>
  <c r="H151" i="14"/>
  <c r="G151" i="14"/>
  <c r="F151" i="14"/>
  <c r="E151" i="14"/>
  <c r="D151" i="14"/>
  <c r="C151" i="14"/>
  <c r="P150" i="14"/>
  <c r="K150" i="14"/>
  <c r="J150" i="14"/>
  <c r="I150" i="14"/>
  <c r="H150" i="14"/>
  <c r="G150" i="14"/>
  <c r="F150" i="14"/>
  <c r="E150" i="14"/>
  <c r="D150" i="14"/>
  <c r="C150" i="14"/>
  <c r="P149" i="14"/>
  <c r="K149" i="14"/>
  <c r="J149" i="14"/>
  <c r="I149" i="14"/>
  <c r="H149" i="14"/>
  <c r="G149" i="14"/>
  <c r="F149" i="14"/>
  <c r="E149" i="14"/>
  <c r="D149" i="14"/>
  <c r="C149" i="14"/>
  <c r="P148" i="14"/>
  <c r="K148" i="14"/>
  <c r="J148" i="14"/>
  <c r="I148" i="14"/>
  <c r="H148" i="14"/>
  <c r="G148" i="14"/>
  <c r="F148" i="14"/>
  <c r="E148" i="14"/>
  <c r="D148" i="14"/>
  <c r="C148" i="14"/>
  <c r="P147" i="14"/>
  <c r="K147" i="14"/>
  <c r="J147" i="14"/>
  <c r="I147" i="14"/>
  <c r="H147" i="14"/>
  <c r="G147" i="14"/>
  <c r="F147" i="14"/>
  <c r="E147" i="14"/>
  <c r="D147" i="14"/>
  <c r="C147" i="14"/>
  <c r="P146" i="14"/>
  <c r="K146" i="14"/>
  <c r="J146" i="14"/>
  <c r="I146" i="14"/>
  <c r="H146" i="14"/>
  <c r="G146" i="14"/>
  <c r="F146" i="14"/>
  <c r="E146" i="14"/>
  <c r="D146" i="14"/>
  <c r="C146" i="14"/>
  <c r="P145" i="14"/>
  <c r="K145" i="14"/>
  <c r="J145" i="14"/>
  <c r="I145" i="14"/>
  <c r="H145" i="14"/>
  <c r="G145" i="14"/>
  <c r="F145" i="14"/>
  <c r="E145" i="14"/>
  <c r="D145" i="14"/>
  <c r="C145" i="14"/>
  <c r="P144" i="14"/>
  <c r="K144" i="14"/>
  <c r="J144" i="14"/>
  <c r="I144" i="14"/>
  <c r="H144" i="14"/>
  <c r="G144" i="14"/>
  <c r="F144" i="14"/>
  <c r="E144" i="14"/>
  <c r="D144" i="14"/>
  <c r="C144" i="14"/>
  <c r="P143" i="14"/>
  <c r="K143" i="14"/>
  <c r="J143" i="14"/>
  <c r="I143" i="14"/>
  <c r="H143" i="14"/>
  <c r="G143" i="14"/>
  <c r="F143" i="14"/>
  <c r="E143" i="14"/>
  <c r="D143" i="14"/>
  <c r="C143" i="14"/>
  <c r="P142" i="14"/>
  <c r="K142" i="14"/>
  <c r="J142" i="14"/>
  <c r="I142" i="14"/>
  <c r="H142" i="14"/>
  <c r="G142" i="14"/>
  <c r="F142" i="14"/>
  <c r="E142" i="14"/>
  <c r="D142" i="14"/>
  <c r="C142" i="14"/>
  <c r="P141" i="14"/>
  <c r="K141" i="14"/>
  <c r="J141" i="14"/>
  <c r="I141" i="14"/>
  <c r="H141" i="14"/>
  <c r="G141" i="14"/>
  <c r="F141" i="14"/>
  <c r="E141" i="14"/>
  <c r="D141" i="14"/>
  <c r="C141" i="14"/>
  <c r="P140" i="14"/>
  <c r="K140" i="14"/>
  <c r="J140" i="14"/>
  <c r="I140" i="14"/>
  <c r="H140" i="14"/>
  <c r="G140" i="14"/>
  <c r="F140" i="14"/>
  <c r="E140" i="14"/>
  <c r="D140" i="14"/>
  <c r="C140" i="14"/>
  <c r="P139" i="14"/>
  <c r="K139" i="14"/>
  <c r="J139" i="14"/>
  <c r="I139" i="14"/>
  <c r="H139" i="14"/>
  <c r="G139" i="14"/>
  <c r="F139" i="14"/>
  <c r="E139" i="14"/>
  <c r="D139" i="14"/>
  <c r="C139" i="14"/>
  <c r="P138" i="14"/>
  <c r="K138" i="14"/>
  <c r="J138" i="14"/>
  <c r="I138" i="14"/>
  <c r="H138" i="14"/>
  <c r="G138" i="14"/>
  <c r="F138" i="14"/>
  <c r="E138" i="14"/>
  <c r="D138" i="14"/>
  <c r="C138" i="14"/>
  <c r="P137" i="14"/>
  <c r="K137" i="14"/>
  <c r="J137" i="14"/>
  <c r="I137" i="14"/>
  <c r="H137" i="14"/>
  <c r="G137" i="14"/>
  <c r="F137" i="14"/>
  <c r="E137" i="14"/>
  <c r="D137" i="14"/>
  <c r="C137" i="14"/>
  <c r="P136" i="14"/>
  <c r="K136" i="14"/>
  <c r="J136" i="14"/>
  <c r="I136" i="14"/>
  <c r="H136" i="14"/>
  <c r="G136" i="14"/>
  <c r="F136" i="14"/>
  <c r="E136" i="14"/>
  <c r="D136" i="14"/>
  <c r="C136" i="14"/>
  <c r="P135" i="14"/>
  <c r="K135" i="14"/>
  <c r="J135" i="14"/>
  <c r="I135" i="14"/>
  <c r="H135" i="14"/>
  <c r="G135" i="14"/>
  <c r="F135" i="14"/>
  <c r="E135" i="14"/>
  <c r="D135" i="14"/>
  <c r="C135" i="14"/>
  <c r="P134" i="14"/>
  <c r="K134" i="14"/>
  <c r="J134" i="14"/>
  <c r="I134" i="14"/>
  <c r="H134" i="14"/>
  <c r="G134" i="14"/>
  <c r="F134" i="14"/>
  <c r="E134" i="14"/>
  <c r="D134" i="14"/>
  <c r="C134" i="14"/>
  <c r="P133" i="14"/>
  <c r="K133" i="14"/>
  <c r="J133" i="14"/>
  <c r="I133" i="14"/>
  <c r="H133" i="14"/>
  <c r="G133" i="14"/>
  <c r="F133" i="14"/>
  <c r="E133" i="14"/>
  <c r="D133" i="14"/>
  <c r="C133" i="14"/>
  <c r="P132" i="14"/>
  <c r="K132" i="14"/>
  <c r="J132" i="14"/>
  <c r="I132" i="14"/>
  <c r="H132" i="14"/>
  <c r="G132" i="14"/>
  <c r="F132" i="14"/>
  <c r="E132" i="14"/>
  <c r="D132" i="14"/>
  <c r="C132" i="14"/>
  <c r="P131" i="14"/>
  <c r="K131" i="14"/>
  <c r="J131" i="14"/>
  <c r="I131" i="14"/>
  <c r="H131" i="14"/>
  <c r="G131" i="14"/>
  <c r="F131" i="14"/>
  <c r="E131" i="14"/>
  <c r="D131" i="14"/>
  <c r="C131" i="14"/>
  <c r="P130" i="14"/>
  <c r="K130" i="14"/>
  <c r="J130" i="14"/>
  <c r="I130" i="14"/>
  <c r="H130" i="14"/>
  <c r="G130" i="14"/>
  <c r="F130" i="14"/>
  <c r="E130" i="14"/>
  <c r="D130" i="14"/>
  <c r="C130" i="14"/>
  <c r="P129" i="14"/>
  <c r="K129" i="14"/>
  <c r="J129" i="14"/>
  <c r="I129" i="14"/>
  <c r="H129" i="14"/>
  <c r="G129" i="14"/>
  <c r="F129" i="14"/>
  <c r="E129" i="14"/>
  <c r="D129" i="14"/>
  <c r="C129" i="14"/>
  <c r="P128" i="14"/>
  <c r="K128" i="14"/>
  <c r="J128" i="14"/>
  <c r="I128" i="14"/>
  <c r="H128" i="14"/>
  <c r="G128" i="14"/>
  <c r="F128" i="14"/>
  <c r="E128" i="14"/>
  <c r="D128" i="14"/>
  <c r="C128" i="14"/>
  <c r="P127" i="14"/>
  <c r="K127" i="14"/>
  <c r="J127" i="14"/>
  <c r="I127" i="14"/>
  <c r="H127" i="14"/>
  <c r="G127" i="14"/>
  <c r="F127" i="14"/>
  <c r="E127" i="14"/>
  <c r="D127" i="14"/>
  <c r="C127" i="14"/>
  <c r="P126" i="14"/>
  <c r="K126" i="14"/>
  <c r="J126" i="14"/>
  <c r="I126" i="14"/>
  <c r="H126" i="14"/>
  <c r="G126" i="14"/>
  <c r="F126" i="14"/>
  <c r="E126" i="14"/>
  <c r="D126" i="14"/>
  <c r="C126" i="14"/>
  <c r="P125" i="14"/>
  <c r="K125" i="14"/>
  <c r="J125" i="14"/>
  <c r="I125" i="14"/>
  <c r="H125" i="14"/>
  <c r="G125" i="14"/>
  <c r="F125" i="14"/>
  <c r="E125" i="14"/>
  <c r="D125" i="14"/>
  <c r="C125" i="14"/>
  <c r="P124" i="14"/>
  <c r="K124" i="14"/>
  <c r="J124" i="14"/>
  <c r="I124" i="14"/>
  <c r="H124" i="14"/>
  <c r="G124" i="14"/>
  <c r="F124" i="14"/>
  <c r="E124" i="14"/>
  <c r="D124" i="14"/>
  <c r="C124" i="14"/>
  <c r="P123" i="14"/>
  <c r="K123" i="14"/>
  <c r="J123" i="14"/>
  <c r="I123" i="14"/>
  <c r="H123" i="14"/>
  <c r="G123" i="14"/>
  <c r="F123" i="14"/>
  <c r="E123" i="14"/>
  <c r="D123" i="14"/>
  <c r="C123" i="14"/>
  <c r="P122" i="14"/>
  <c r="K122" i="14"/>
  <c r="J122" i="14"/>
  <c r="I122" i="14"/>
  <c r="H122" i="14"/>
  <c r="G122" i="14"/>
  <c r="F122" i="14"/>
  <c r="E122" i="14"/>
  <c r="D122" i="14"/>
  <c r="C122" i="14"/>
  <c r="P121" i="14"/>
  <c r="K121" i="14"/>
  <c r="J121" i="14"/>
  <c r="I121" i="14"/>
  <c r="H121" i="14"/>
  <c r="G121" i="14"/>
  <c r="F121" i="14"/>
  <c r="E121" i="14"/>
  <c r="D121" i="14"/>
  <c r="C121" i="14"/>
  <c r="P120" i="14"/>
  <c r="K120" i="14"/>
  <c r="J120" i="14"/>
  <c r="I120" i="14"/>
  <c r="H120" i="14"/>
  <c r="G120" i="14"/>
  <c r="F120" i="14"/>
  <c r="E120" i="14"/>
  <c r="D120" i="14"/>
  <c r="C120" i="14"/>
  <c r="P119" i="14"/>
  <c r="K119" i="14"/>
  <c r="J119" i="14"/>
  <c r="I119" i="14"/>
  <c r="H119" i="14"/>
  <c r="G119" i="14"/>
  <c r="F119" i="14"/>
  <c r="E119" i="14"/>
  <c r="D119" i="14"/>
  <c r="C119" i="14"/>
  <c r="P118" i="14"/>
  <c r="K118" i="14"/>
  <c r="J118" i="14"/>
  <c r="I118" i="14"/>
  <c r="H118" i="14"/>
  <c r="G118" i="14"/>
  <c r="F118" i="14"/>
  <c r="E118" i="14"/>
  <c r="D118" i="14"/>
  <c r="C118" i="14"/>
  <c r="P117" i="14"/>
  <c r="K117" i="14"/>
  <c r="J117" i="14"/>
  <c r="I117" i="14"/>
  <c r="H117" i="14"/>
  <c r="G117" i="14"/>
  <c r="F117" i="14"/>
  <c r="E117" i="14"/>
  <c r="D117" i="14"/>
  <c r="C117" i="14"/>
  <c r="P116" i="14"/>
  <c r="K116" i="14"/>
  <c r="J116" i="14"/>
  <c r="I116" i="14"/>
  <c r="H116" i="14"/>
  <c r="G116" i="14"/>
  <c r="F116" i="14"/>
  <c r="E116" i="14"/>
  <c r="D116" i="14"/>
  <c r="C116" i="14"/>
  <c r="P115" i="14"/>
  <c r="K115" i="14"/>
  <c r="J115" i="14"/>
  <c r="I115" i="14"/>
  <c r="H115" i="14"/>
  <c r="G115" i="14"/>
  <c r="F115" i="14"/>
  <c r="E115" i="14"/>
  <c r="D115" i="14"/>
  <c r="C115" i="14"/>
  <c r="P114" i="14"/>
  <c r="K114" i="14"/>
  <c r="J114" i="14"/>
  <c r="I114" i="14"/>
  <c r="H114" i="14"/>
  <c r="G114" i="14"/>
  <c r="F114" i="14"/>
  <c r="E114" i="14"/>
  <c r="D114" i="14"/>
  <c r="C114" i="14"/>
  <c r="P113" i="14"/>
  <c r="K113" i="14"/>
  <c r="J113" i="14"/>
  <c r="I113" i="14"/>
  <c r="H113" i="14"/>
  <c r="G113" i="14"/>
  <c r="F113" i="14"/>
  <c r="E113" i="14"/>
  <c r="D113" i="14"/>
  <c r="C113" i="14"/>
  <c r="P112" i="14"/>
  <c r="K112" i="14"/>
  <c r="J112" i="14"/>
  <c r="I112" i="14"/>
  <c r="H112" i="14"/>
  <c r="G112" i="14"/>
  <c r="F112" i="14"/>
  <c r="E112" i="14"/>
  <c r="D112" i="14"/>
  <c r="C112" i="14"/>
  <c r="P111" i="14"/>
  <c r="K111" i="14"/>
  <c r="J111" i="14"/>
  <c r="I111" i="14"/>
  <c r="H111" i="14"/>
  <c r="G111" i="14"/>
  <c r="F111" i="14"/>
  <c r="E111" i="14"/>
  <c r="D111" i="14"/>
  <c r="C111" i="14"/>
  <c r="P110" i="14"/>
  <c r="K110" i="14"/>
  <c r="J110" i="14"/>
  <c r="I110" i="14"/>
  <c r="H110" i="14"/>
  <c r="G110" i="14"/>
  <c r="F110" i="14"/>
  <c r="E110" i="14"/>
  <c r="D110" i="14"/>
  <c r="C110" i="14"/>
  <c r="P109" i="14"/>
  <c r="K109" i="14"/>
  <c r="J109" i="14"/>
  <c r="I109" i="14"/>
  <c r="H109" i="14"/>
  <c r="G109" i="14"/>
  <c r="F109" i="14"/>
  <c r="E109" i="14"/>
  <c r="D109" i="14"/>
  <c r="C109" i="14"/>
  <c r="P108" i="14"/>
  <c r="K108" i="14"/>
  <c r="J108" i="14"/>
  <c r="I108" i="14"/>
  <c r="H108" i="14"/>
  <c r="G108" i="14"/>
  <c r="F108" i="14"/>
  <c r="E108" i="14"/>
  <c r="D108" i="14"/>
  <c r="C108" i="14"/>
  <c r="P107" i="14"/>
  <c r="K107" i="14"/>
  <c r="J107" i="14"/>
  <c r="I107" i="14"/>
  <c r="H107" i="14"/>
  <c r="G107" i="14"/>
  <c r="F107" i="14"/>
  <c r="E107" i="14"/>
  <c r="D107" i="14"/>
  <c r="C107" i="14"/>
  <c r="P106" i="14"/>
  <c r="K106" i="14"/>
  <c r="J106" i="14"/>
  <c r="I106" i="14"/>
  <c r="H106" i="14"/>
  <c r="G106" i="14"/>
  <c r="F106" i="14"/>
  <c r="E106" i="14"/>
  <c r="D106" i="14"/>
  <c r="C106" i="14"/>
  <c r="P105" i="14"/>
  <c r="K105" i="14"/>
  <c r="J105" i="14"/>
  <c r="I105" i="14"/>
  <c r="H105" i="14"/>
  <c r="G105" i="14"/>
  <c r="F105" i="14"/>
  <c r="E105" i="14"/>
  <c r="D105" i="14"/>
  <c r="C105" i="14"/>
  <c r="P104" i="14"/>
  <c r="K104" i="14"/>
  <c r="J104" i="14"/>
  <c r="I104" i="14"/>
  <c r="H104" i="14"/>
  <c r="G104" i="14"/>
  <c r="F104" i="14"/>
  <c r="E104" i="14"/>
  <c r="D104" i="14"/>
  <c r="C104" i="14"/>
  <c r="P103" i="14"/>
  <c r="K103" i="14"/>
  <c r="J103" i="14"/>
  <c r="I103" i="14"/>
  <c r="H103" i="14"/>
  <c r="G103" i="14"/>
  <c r="F103" i="14"/>
  <c r="E103" i="14"/>
  <c r="D103" i="14"/>
  <c r="C103" i="14"/>
  <c r="P102" i="14"/>
  <c r="K102" i="14"/>
  <c r="J102" i="14"/>
  <c r="I102" i="14"/>
  <c r="H102" i="14"/>
  <c r="G102" i="14"/>
  <c r="F102" i="14"/>
  <c r="E102" i="14"/>
  <c r="D102" i="14"/>
  <c r="C102" i="14"/>
  <c r="P101" i="14"/>
  <c r="K101" i="14"/>
  <c r="J101" i="14"/>
  <c r="I101" i="14"/>
  <c r="H101" i="14"/>
  <c r="G101" i="14"/>
  <c r="F101" i="14"/>
  <c r="E101" i="14"/>
  <c r="D101" i="14"/>
  <c r="C101" i="14"/>
  <c r="P100" i="14"/>
  <c r="K100" i="14"/>
  <c r="J100" i="14"/>
  <c r="I100" i="14"/>
  <c r="H100" i="14"/>
  <c r="G100" i="14"/>
  <c r="F100" i="14"/>
  <c r="E100" i="14"/>
  <c r="D100" i="14"/>
  <c r="C100" i="14"/>
  <c r="P99" i="14"/>
  <c r="K99" i="14"/>
  <c r="J99" i="14"/>
  <c r="I99" i="14"/>
  <c r="H99" i="14"/>
  <c r="G99" i="14"/>
  <c r="F99" i="14"/>
  <c r="E99" i="14"/>
  <c r="D99" i="14"/>
  <c r="C99" i="14"/>
  <c r="P98" i="14"/>
  <c r="K98" i="14"/>
  <c r="J98" i="14"/>
  <c r="I98" i="14"/>
  <c r="H98" i="14"/>
  <c r="G98" i="14"/>
  <c r="F98" i="14"/>
  <c r="E98" i="14"/>
  <c r="D98" i="14"/>
  <c r="C98" i="14"/>
  <c r="P97" i="14"/>
  <c r="K97" i="14"/>
  <c r="J97" i="14"/>
  <c r="I97" i="14"/>
  <c r="H97" i="14"/>
  <c r="G97" i="14"/>
  <c r="F97" i="14"/>
  <c r="E97" i="14"/>
  <c r="D97" i="14"/>
  <c r="C97" i="14"/>
  <c r="P96" i="14"/>
  <c r="K96" i="14"/>
  <c r="J96" i="14"/>
  <c r="I96" i="14"/>
  <c r="H96" i="14"/>
  <c r="G96" i="14"/>
  <c r="F96" i="14"/>
  <c r="E96" i="14"/>
  <c r="D96" i="14"/>
  <c r="C96" i="14"/>
  <c r="P95" i="14"/>
  <c r="K95" i="14"/>
  <c r="J95" i="14"/>
  <c r="I95" i="14"/>
  <c r="H95" i="14"/>
  <c r="G95" i="14"/>
  <c r="F95" i="14"/>
  <c r="E95" i="14"/>
  <c r="D95" i="14"/>
  <c r="C95" i="14"/>
  <c r="P94" i="14"/>
  <c r="K94" i="14"/>
  <c r="J94" i="14"/>
  <c r="I94" i="14"/>
  <c r="H94" i="14"/>
  <c r="G94" i="14"/>
  <c r="F94" i="14"/>
  <c r="E94" i="14"/>
  <c r="D94" i="14"/>
  <c r="C94" i="14"/>
  <c r="P93" i="14"/>
  <c r="K93" i="14"/>
  <c r="J93" i="14"/>
  <c r="I93" i="14"/>
  <c r="H93" i="14"/>
  <c r="G93" i="14"/>
  <c r="F93" i="14"/>
  <c r="E93" i="14"/>
  <c r="D93" i="14"/>
  <c r="C93" i="14"/>
  <c r="P92" i="14"/>
  <c r="K92" i="14"/>
  <c r="J92" i="14"/>
  <c r="I92" i="14"/>
  <c r="H92" i="14"/>
  <c r="G92" i="14"/>
  <c r="F92" i="14"/>
  <c r="E92" i="14"/>
  <c r="D92" i="14"/>
  <c r="C92" i="14"/>
  <c r="P91" i="14"/>
  <c r="K91" i="14"/>
  <c r="J91" i="14"/>
  <c r="I91" i="14"/>
  <c r="H91" i="14"/>
  <c r="G91" i="14"/>
  <c r="F91" i="14"/>
  <c r="E91" i="14"/>
  <c r="D91" i="14"/>
  <c r="C91" i="14"/>
  <c r="P90" i="14"/>
  <c r="K90" i="14"/>
  <c r="J90" i="14"/>
  <c r="I90" i="14"/>
  <c r="H90" i="14"/>
  <c r="G90" i="14"/>
  <c r="F90" i="14"/>
  <c r="E90" i="14"/>
  <c r="D90" i="14"/>
  <c r="C90" i="14"/>
  <c r="P89" i="14"/>
  <c r="K89" i="14"/>
  <c r="J89" i="14"/>
  <c r="I89" i="14"/>
  <c r="H89" i="14"/>
  <c r="G89" i="14"/>
  <c r="F89" i="14"/>
  <c r="E89" i="14"/>
  <c r="D89" i="14"/>
  <c r="C89" i="14"/>
  <c r="P88" i="14"/>
  <c r="K88" i="14"/>
  <c r="J88" i="14"/>
  <c r="I88" i="14"/>
  <c r="H88" i="14"/>
  <c r="G88" i="14"/>
  <c r="F88" i="14"/>
  <c r="E88" i="14"/>
  <c r="D88" i="14"/>
  <c r="C88" i="14"/>
  <c r="P87" i="14"/>
  <c r="K87" i="14"/>
  <c r="J87" i="14"/>
  <c r="I87" i="14"/>
  <c r="H87" i="14"/>
  <c r="G87" i="14"/>
  <c r="F87" i="14"/>
  <c r="E87" i="14"/>
  <c r="D87" i="14"/>
  <c r="C87" i="14"/>
  <c r="P86" i="14"/>
  <c r="K86" i="14"/>
  <c r="J86" i="14"/>
  <c r="I86" i="14"/>
  <c r="H86" i="14"/>
  <c r="G86" i="14"/>
  <c r="F86" i="14"/>
  <c r="E86" i="14"/>
  <c r="D86" i="14"/>
  <c r="C86" i="14"/>
  <c r="P85" i="14"/>
  <c r="K85" i="14"/>
  <c r="J85" i="14"/>
  <c r="I85" i="14"/>
  <c r="H85" i="14"/>
  <c r="G85" i="14"/>
  <c r="F85" i="14"/>
  <c r="E85" i="14"/>
  <c r="D85" i="14"/>
  <c r="C85" i="14"/>
  <c r="P84" i="14"/>
  <c r="K84" i="14"/>
  <c r="J84" i="14"/>
  <c r="I84" i="14"/>
  <c r="H84" i="14"/>
  <c r="G84" i="14"/>
  <c r="F84" i="14"/>
  <c r="E84" i="14"/>
  <c r="D84" i="14"/>
  <c r="C84" i="14"/>
  <c r="P83" i="14"/>
  <c r="K83" i="14"/>
  <c r="J83" i="14"/>
  <c r="I83" i="14"/>
  <c r="H83" i="14"/>
  <c r="G83" i="14"/>
  <c r="F83" i="14"/>
  <c r="E83" i="14"/>
  <c r="D83" i="14"/>
  <c r="C83" i="14"/>
  <c r="P82" i="14"/>
  <c r="K82" i="14"/>
  <c r="J82" i="14"/>
  <c r="I82" i="14"/>
  <c r="H82" i="14"/>
  <c r="G82" i="14"/>
  <c r="F82" i="14"/>
  <c r="E82" i="14"/>
  <c r="D82" i="14"/>
  <c r="C82" i="14"/>
  <c r="P81" i="14"/>
  <c r="K81" i="14"/>
  <c r="J81" i="14"/>
  <c r="I81" i="14"/>
  <c r="H81" i="14"/>
  <c r="G81" i="14"/>
  <c r="F81" i="14"/>
  <c r="E81" i="14"/>
  <c r="D81" i="14"/>
  <c r="C81" i="14"/>
  <c r="P80" i="14"/>
  <c r="K80" i="14"/>
  <c r="J80" i="14"/>
  <c r="I80" i="14"/>
  <c r="H80" i="14"/>
  <c r="G80" i="14"/>
  <c r="F80" i="14"/>
  <c r="E80" i="14"/>
  <c r="D80" i="14"/>
  <c r="C80" i="14"/>
  <c r="P79" i="14"/>
  <c r="K79" i="14"/>
  <c r="J79" i="14"/>
  <c r="I79" i="14"/>
  <c r="H79" i="14"/>
  <c r="G79" i="14"/>
  <c r="F79" i="14"/>
  <c r="E79" i="14"/>
  <c r="D79" i="14"/>
  <c r="C79" i="14"/>
  <c r="P78" i="14"/>
  <c r="K78" i="14"/>
  <c r="J78" i="14"/>
  <c r="I78" i="14"/>
  <c r="H78" i="14"/>
  <c r="G78" i="14"/>
  <c r="F78" i="14"/>
  <c r="E78" i="14"/>
  <c r="D78" i="14"/>
  <c r="C78" i="14"/>
  <c r="P77" i="14"/>
  <c r="K77" i="14"/>
  <c r="J77" i="14"/>
  <c r="I77" i="14"/>
  <c r="H77" i="14"/>
  <c r="G77" i="14"/>
  <c r="F77" i="14"/>
  <c r="E77" i="14"/>
  <c r="D77" i="14"/>
  <c r="C77" i="14"/>
  <c r="P76" i="14"/>
  <c r="K76" i="14"/>
  <c r="J76" i="14"/>
  <c r="I76" i="14"/>
  <c r="H76" i="14"/>
  <c r="G76" i="14"/>
  <c r="F76" i="14"/>
  <c r="E76" i="14"/>
  <c r="D76" i="14"/>
  <c r="C76" i="14"/>
  <c r="P75" i="14"/>
  <c r="K75" i="14"/>
  <c r="J75" i="14"/>
  <c r="I75" i="14"/>
  <c r="H75" i="14"/>
  <c r="G75" i="14"/>
  <c r="F75" i="14"/>
  <c r="E75" i="14"/>
  <c r="D75" i="14"/>
  <c r="C75" i="14"/>
  <c r="P74" i="14"/>
  <c r="K74" i="14"/>
  <c r="J74" i="14"/>
  <c r="I74" i="14"/>
  <c r="H74" i="14"/>
  <c r="G74" i="14"/>
  <c r="F74" i="14"/>
  <c r="E74" i="14"/>
  <c r="D74" i="14"/>
  <c r="C74" i="14"/>
  <c r="P73" i="14"/>
  <c r="K73" i="14"/>
  <c r="J73" i="14"/>
  <c r="I73" i="14"/>
  <c r="H73" i="14"/>
  <c r="G73" i="14"/>
  <c r="F73" i="14"/>
  <c r="E73" i="14"/>
  <c r="D73" i="14"/>
  <c r="C73" i="14"/>
  <c r="P72" i="14"/>
  <c r="K72" i="14"/>
  <c r="J72" i="14"/>
  <c r="I72" i="14"/>
  <c r="H72" i="14"/>
  <c r="G72" i="14"/>
  <c r="F72" i="14"/>
  <c r="E72" i="14"/>
  <c r="D72" i="14"/>
  <c r="C72" i="14"/>
  <c r="P71" i="14"/>
  <c r="K71" i="14"/>
  <c r="J71" i="14"/>
  <c r="I71" i="14"/>
  <c r="H71" i="14"/>
  <c r="G71" i="14"/>
  <c r="F71" i="14"/>
  <c r="E71" i="14"/>
  <c r="D71" i="14"/>
  <c r="C71" i="14"/>
  <c r="P70" i="14"/>
  <c r="K70" i="14"/>
  <c r="J70" i="14"/>
  <c r="I70" i="14"/>
  <c r="H70" i="14"/>
  <c r="G70" i="14"/>
  <c r="F70" i="14"/>
  <c r="E70" i="14"/>
  <c r="D70" i="14"/>
  <c r="C70" i="14"/>
  <c r="P69" i="14"/>
  <c r="K69" i="14"/>
  <c r="J69" i="14"/>
  <c r="I69" i="14"/>
  <c r="H69" i="14"/>
  <c r="G69" i="14"/>
  <c r="F69" i="14"/>
  <c r="E69" i="14"/>
  <c r="D69" i="14"/>
  <c r="C69" i="14"/>
  <c r="P68" i="14"/>
  <c r="K68" i="14"/>
  <c r="J68" i="14"/>
  <c r="I68" i="14"/>
  <c r="H68" i="14"/>
  <c r="G68" i="14"/>
  <c r="F68" i="14"/>
  <c r="E68" i="14"/>
  <c r="D68" i="14"/>
  <c r="C68" i="14"/>
  <c r="P67" i="14"/>
  <c r="K67" i="14"/>
  <c r="J67" i="14"/>
  <c r="I67" i="14"/>
  <c r="H67" i="14"/>
  <c r="G67" i="14"/>
  <c r="F67" i="14"/>
  <c r="E67" i="14"/>
  <c r="D67" i="14"/>
  <c r="C67" i="14"/>
  <c r="P66" i="14"/>
  <c r="K66" i="14"/>
  <c r="J66" i="14"/>
  <c r="I66" i="14"/>
  <c r="H66" i="14"/>
  <c r="G66" i="14"/>
  <c r="F66" i="14"/>
  <c r="E66" i="14"/>
  <c r="D66" i="14"/>
  <c r="C66" i="14"/>
  <c r="P65" i="14"/>
  <c r="K65" i="14"/>
  <c r="J65" i="14"/>
  <c r="I65" i="14"/>
  <c r="H65" i="14"/>
  <c r="G65" i="14"/>
  <c r="F65" i="14"/>
  <c r="E65" i="14"/>
  <c r="D65" i="14"/>
  <c r="C65" i="14"/>
  <c r="P64" i="14"/>
  <c r="K64" i="14"/>
  <c r="J64" i="14"/>
  <c r="I64" i="14"/>
  <c r="H64" i="14"/>
  <c r="G64" i="14"/>
  <c r="F64" i="14"/>
  <c r="E64" i="14"/>
  <c r="D64" i="14"/>
  <c r="C64" i="14"/>
  <c r="P63" i="14"/>
  <c r="K63" i="14"/>
  <c r="J63" i="14"/>
  <c r="I63" i="14"/>
  <c r="H63" i="14"/>
  <c r="G63" i="14"/>
  <c r="F63" i="14"/>
  <c r="E63" i="14"/>
  <c r="D63" i="14"/>
  <c r="C63" i="14"/>
  <c r="P62" i="14"/>
  <c r="K62" i="14"/>
  <c r="J62" i="14"/>
  <c r="I62" i="14"/>
  <c r="H62" i="14"/>
  <c r="G62" i="14"/>
  <c r="F62" i="14"/>
  <c r="E62" i="14"/>
  <c r="D62" i="14"/>
  <c r="C62" i="14"/>
  <c r="P61" i="14"/>
  <c r="K61" i="14"/>
  <c r="J61" i="14"/>
  <c r="I61" i="14"/>
  <c r="H61" i="14"/>
  <c r="G61" i="14"/>
  <c r="F61" i="14"/>
  <c r="E61" i="14"/>
  <c r="D61" i="14"/>
  <c r="C61" i="14"/>
  <c r="P60" i="14"/>
  <c r="K60" i="14"/>
  <c r="J60" i="14"/>
  <c r="I60" i="14"/>
  <c r="H60" i="14"/>
  <c r="G60" i="14"/>
  <c r="F60" i="14"/>
  <c r="E60" i="14"/>
  <c r="D60" i="14"/>
  <c r="C60" i="14"/>
  <c r="P59" i="14"/>
  <c r="K59" i="14"/>
  <c r="J59" i="14"/>
  <c r="I59" i="14"/>
  <c r="H59" i="14"/>
  <c r="G59" i="14"/>
  <c r="F59" i="14"/>
  <c r="E59" i="14"/>
  <c r="D59" i="14"/>
  <c r="C59" i="14"/>
  <c r="P58" i="14"/>
  <c r="K58" i="14"/>
  <c r="J58" i="14"/>
  <c r="I58" i="14"/>
  <c r="H58" i="14"/>
  <c r="G58" i="14"/>
  <c r="F58" i="14"/>
  <c r="E58" i="14"/>
  <c r="D58" i="14"/>
  <c r="C58" i="14"/>
  <c r="P57" i="14"/>
  <c r="K57" i="14"/>
  <c r="J57" i="14"/>
  <c r="I57" i="14"/>
  <c r="H57" i="14"/>
  <c r="G57" i="14"/>
  <c r="F57" i="14"/>
  <c r="E57" i="14"/>
  <c r="D57" i="14"/>
  <c r="C57" i="14"/>
  <c r="P56" i="14"/>
  <c r="K56" i="14"/>
  <c r="J56" i="14"/>
  <c r="I56" i="14"/>
  <c r="H56" i="14"/>
  <c r="G56" i="14"/>
  <c r="F56" i="14"/>
  <c r="E56" i="14"/>
  <c r="D56" i="14"/>
  <c r="C56" i="14"/>
  <c r="P55" i="14"/>
  <c r="K55" i="14"/>
  <c r="J55" i="14"/>
  <c r="I55" i="14"/>
  <c r="H55" i="14"/>
  <c r="G55" i="14"/>
  <c r="F55" i="14"/>
  <c r="E55" i="14"/>
  <c r="D55" i="14"/>
  <c r="C55" i="14"/>
  <c r="P54" i="14"/>
  <c r="K54" i="14"/>
  <c r="J54" i="14"/>
  <c r="I54" i="14"/>
  <c r="H54" i="14"/>
  <c r="G54" i="14"/>
  <c r="F54" i="14"/>
  <c r="E54" i="14"/>
  <c r="D54" i="14"/>
  <c r="C54" i="14"/>
  <c r="P53" i="14"/>
  <c r="K53" i="14"/>
  <c r="J53" i="14"/>
  <c r="I53" i="14"/>
  <c r="H53" i="14"/>
  <c r="G53" i="14"/>
  <c r="F53" i="14"/>
  <c r="E53" i="14"/>
  <c r="D53" i="14"/>
  <c r="C53" i="14"/>
  <c r="P52" i="14"/>
  <c r="K52" i="14"/>
  <c r="J52" i="14"/>
  <c r="I52" i="14"/>
  <c r="H52" i="14"/>
  <c r="G52" i="14"/>
  <c r="F52" i="14"/>
  <c r="E52" i="14"/>
  <c r="D52" i="14"/>
  <c r="C52" i="14"/>
  <c r="P51" i="14"/>
  <c r="K51" i="14"/>
  <c r="J51" i="14"/>
  <c r="I51" i="14"/>
  <c r="H51" i="14"/>
  <c r="G51" i="14"/>
  <c r="F51" i="14"/>
  <c r="E51" i="14"/>
  <c r="D51" i="14"/>
  <c r="C51" i="14"/>
  <c r="P50" i="14"/>
  <c r="K50" i="14"/>
  <c r="J50" i="14"/>
  <c r="I50" i="14"/>
  <c r="H50" i="14"/>
  <c r="G50" i="14"/>
  <c r="F50" i="14"/>
  <c r="E50" i="14"/>
  <c r="D50" i="14"/>
  <c r="C50" i="14"/>
  <c r="P49" i="14"/>
  <c r="K49" i="14"/>
  <c r="J49" i="14"/>
  <c r="I49" i="14"/>
  <c r="H49" i="14"/>
  <c r="G49" i="14"/>
  <c r="F49" i="14"/>
  <c r="E49" i="14"/>
  <c r="D49" i="14"/>
  <c r="C49" i="14"/>
  <c r="P48" i="14"/>
  <c r="K48" i="14"/>
  <c r="J48" i="14"/>
  <c r="I48" i="14"/>
  <c r="H48" i="14"/>
  <c r="G48" i="14"/>
  <c r="F48" i="14"/>
  <c r="E48" i="14"/>
  <c r="D48" i="14"/>
  <c r="C48" i="14"/>
  <c r="P47" i="14"/>
  <c r="K47" i="14"/>
  <c r="J47" i="14"/>
  <c r="I47" i="14"/>
  <c r="H47" i="14"/>
  <c r="G47" i="14"/>
  <c r="F47" i="14"/>
  <c r="E47" i="14"/>
  <c r="D47" i="14"/>
  <c r="C47" i="14"/>
  <c r="P46" i="14"/>
  <c r="K46" i="14"/>
  <c r="J46" i="14"/>
  <c r="I46" i="14"/>
  <c r="H46" i="14"/>
  <c r="G46" i="14"/>
  <c r="F46" i="14"/>
  <c r="E46" i="14"/>
  <c r="D46" i="14"/>
  <c r="C46" i="14"/>
  <c r="P45" i="14"/>
  <c r="K45" i="14"/>
  <c r="J45" i="14"/>
  <c r="I45" i="14"/>
  <c r="H45" i="14"/>
  <c r="G45" i="14"/>
  <c r="F45" i="14"/>
  <c r="E45" i="14"/>
  <c r="D45" i="14"/>
  <c r="C45" i="14"/>
  <c r="P44" i="14"/>
  <c r="K44" i="14"/>
  <c r="J44" i="14"/>
  <c r="I44" i="14"/>
  <c r="H44" i="14"/>
  <c r="G44" i="14"/>
  <c r="F44" i="14"/>
  <c r="E44" i="14"/>
  <c r="D44" i="14"/>
  <c r="C44" i="14"/>
  <c r="P43" i="14"/>
  <c r="K43" i="14"/>
  <c r="J43" i="14"/>
  <c r="I43" i="14"/>
  <c r="H43" i="14"/>
  <c r="G43" i="14"/>
  <c r="F43" i="14"/>
  <c r="E43" i="14"/>
  <c r="D43" i="14"/>
  <c r="C43" i="14"/>
  <c r="P42" i="14"/>
  <c r="K42" i="14"/>
  <c r="J42" i="14"/>
  <c r="I42" i="14"/>
  <c r="H42" i="14"/>
  <c r="G42" i="14"/>
  <c r="F42" i="14"/>
  <c r="E42" i="14"/>
  <c r="D42" i="14"/>
  <c r="C42" i="14"/>
  <c r="P41" i="14"/>
  <c r="K41" i="14"/>
  <c r="J41" i="14"/>
  <c r="I41" i="14"/>
  <c r="H41" i="14"/>
  <c r="G41" i="14"/>
  <c r="F41" i="14"/>
  <c r="E41" i="14"/>
  <c r="D41" i="14"/>
  <c r="C41" i="14"/>
  <c r="P40" i="14"/>
  <c r="K40" i="14"/>
  <c r="J40" i="14"/>
  <c r="I40" i="14"/>
  <c r="H40" i="14"/>
  <c r="G40" i="14"/>
  <c r="F40" i="14"/>
  <c r="E40" i="14"/>
  <c r="D40" i="14"/>
  <c r="C40" i="14"/>
  <c r="P39" i="14"/>
  <c r="K39" i="14"/>
  <c r="J39" i="14"/>
  <c r="I39" i="14"/>
  <c r="H39" i="14"/>
  <c r="G39" i="14"/>
  <c r="F39" i="14"/>
  <c r="E39" i="14"/>
  <c r="D39" i="14"/>
  <c r="C39" i="14"/>
  <c r="P38" i="14"/>
  <c r="K38" i="14"/>
  <c r="J38" i="14"/>
  <c r="I38" i="14"/>
  <c r="H38" i="14"/>
  <c r="G38" i="14"/>
  <c r="F38" i="14"/>
  <c r="E38" i="14"/>
  <c r="D38" i="14"/>
  <c r="C38" i="14"/>
  <c r="P37" i="14"/>
  <c r="K37" i="14"/>
  <c r="J37" i="14"/>
  <c r="I37" i="14"/>
  <c r="H37" i="14"/>
  <c r="G37" i="14"/>
  <c r="F37" i="14"/>
  <c r="E37" i="14"/>
  <c r="D37" i="14"/>
  <c r="C37" i="14"/>
  <c r="P36" i="14"/>
  <c r="K36" i="14"/>
  <c r="J36" i="14"/>
  <c r="I36" i="14"/>
  <c r="H36" i="14"/>
  <c r="G36" i="14"/>
  <c r="F36" i="14"/>
  <c r="E36" i="14"/>
  <c r="D36" i="14"/>
  <c r="C36" i="14"/>
  <c r="P35" i="14"/>
  <c r="K35" i="14"/>
  <c r="J35" i="14"/>
  <c r="I35" i="14"/>
  <c r="H35" i="14"/>
  <c r="G35" i="14"/>
  <c r="F35" i="14"/>
  <c r="E35" i="14"/>
  <c r="D35" i="14"/>
  <c r="C35" i="14"/>
  <c r="P34" i="14"/>
  <c r="K34" i="14"/>
  <c r="J34" i="14"/>
  <c r="I34" i="14"/>
  <c r="H34" i="14"/>
  <c r="G34" i="14"/>
  <c r="F34" i="14"/>
  <c r="E34" i="14"/>
  <c r="D34" i="14"/>
  <c r="C34" i="14"/>
  <c r="P33" i="14"/>
  <c r="K33" i="14"/>
  <c r="J33" i="14"/>
  <c r="I33" i="14"/>
  <c r="H33" i="14"/>
  <c r="G33" i="14"/>
  <c r="F33" i="14"/>
  <c r="E33" i="14"/>
  <c r="D33" i="14"/>
  <c r="C33" i="14"/>
  <c r="P32" i="14"/>
  <c r="K32" i="14"/>
  <c r="J32" i="14"/>
  <c r="I32" i="14"/>
  <c r="H32" i="14"/>
  <c r="G32" i="14"/>
  <c r="F32" i="14"/>
  <c r="E32" i="14"/>
  <c r="D32" i="14"/>
  <c r="C32" i="14"/>
  <c r="P31" i="14"/>
  <c r="K31" i="14"/>
  <c r="J31" i="14"/>
  <c r="I31" i="14"/>
  <c r="H31" i="14"/>
  <c r="G31" i="14"/>
  <c r="F31" i="14"/>
  <c r="E31" i="14"/>
  <c r="D31" i="14"/>
  <c r="C31" i="14"/>
  <c r="P30" i="14"/>
  <c r="K30" i="14"/>
  <c r="J30" i="14"/>
  <c r="I30" i="14"/>
  <c r="H30" i="14"/>
  <c r="G30" i="14"/>
  <c r="F30" i="14"/>
  <c r="E30" i="14"/>
  <c r="D30" i="14"/>
  <c r="C30" i="14"/>
  <c r="P29" i="14"/>
  <c r="K29" i="14"/>
  <c r="J29" i="14"/>
  <c r="I29" i="14"/>
  <c r="H29" i="14"/>
  <c r="G29" i="14"/>
  <c r="F29" i="14"/>
  <c r="E29" i="14"/>
  <c r="D29" i="14"/>
  <c r="C29" i="14"/>
  <c r="P28" i="14"/>
  <c r="K28" i="14"/>
  <c r="J28" i="14"/>
  <c r="I28" i="14"/>
  <c r="H28" i="14"/>
  <c r="G28" i="14"/>
  <c r="F28" i="14"/>
  <c r="E28" i="14"/>
  <c r="D28" i="14"/>
  <c r="C28" i="14"/>
  <c r="P27" i="14"/>
  <c r="K27" i="14"/>
  <c r="J27" i="14"/>
  <c r="I27" i="14"/>
  <c r="H27" i="14"/>
  <c r="G27" i="14"/>
  <c r="F27" i="14"/>
  <c r="E27" i="14"/>
  <c r="D27" i="14"/>
  <c r="C27" i="14"/>
  <c r="P26" i="14"/>
  <c r="K26" i="14"/>
  <c r="J26" i="14"/>
  <c r="I26" i="14"/>
  <c r="H26" i="14"/>
  <c r="G26" i="14"/>
  <c r="F26" i="14"/>
  <c r="E26" i="14"/>
  <c r="D26" i="14"/>
  <c r="C26" i="14"/>
  <c r="P25" i="14"/>
  <c r="K25" i="14"/>
  <c r="J25" i="14"/>
  <c r="I25" i="14"/>
  <c r="H25" i="14"/>
  <c r="G25" i="14"/>
  <c r="F25" i="14"/>
  <c r="E25" i="14"/>
  <c r="D25" i="14"/>
  <c r="C25" i="14"/>
  <c r="P24" i="14"/>
  <c r="K24" i="14"/>
  <c r="J24" i="14"/>
  <c r="I24" i="14"/>
  <c r="H24" i="14"/>
  <c r="G24" i="14"/>
  <c r="F24" i="14"/>
  <c r="E24" i="14"/>
  <c r="D24" i="14"/>
  <c r="C24" i="14"/>
  <c r="P23" i="14"/>
  <c r="K23" i="14"/>
  <c r="J23" i="14"/>
  <c r="I23" i="14"/>
  <c r="H23" i="14"/>
  <c r="G23" i="14"/>
  <c r="F23" i="14"/>
  <c r="E23" i="14"/>
  <c r="D23" i="14"/>
  <c r="C23" i="14"/>
  <c r="P22" i="14"/>
  <c r="K22" i="14"/>
  <c r="J22" i="14"/>
  <c r="I22" i="14"/>
  <c r="H22" i="14"/>
  <c r="G22" i="14"/>
  <c r="F22" i="14"/>
  <c r="E22" i="14"/>
  <c r="D22" i="14"/>
  <c r="C22" i="14"/>
  <c r="P21" i="14"/>
  <c r="K21" i="14"/>
  <c r="J21" i="14"/>
  <c r="I21" i="14"/>
  <c r="H21" i="14"/>
  <c r="G21" i="14"/>
  <c r="F21" i="14"/>
  <c r="E21" i="14"/>
  <c r="D21" i="14"/>
  <c r="C21" i="14"/>
  <c r="P20" i="14"/>
  <c r="K20" i="14"/>
  <c r="J20" i="14"/>
  <c r="I20" i="14"/>
  <c r="H20" i="14"/>
  <c r="G20" i="14"/>
  <c r="F20" i="14"/>
  <c r="E20" i="14"/>
  <c r="D20" i="14"/>
  <c r="C20" i="14"/>
  <c r="P19" i="14"/>
  <c r="K19" i="14"/>
  <c r="J19" i="14"/>
  <c r="I19" i="14"/>
  <c r="H19" i="14"/>
  <c r="G19" i="14"/>
  <c r="F19" i="14"/>
  <c r="E19" i="14"/>
  <c r="D19" i="14"/>
  <c r="C19" i="14"/>
  <c r="P18" i="14"/>
  <c r="K18" i="14"/>
  <c r="J18" i="14"/>
  <c r="I18" i="14"/>
  <c r="H18" i="14"/>
  <c r="G18" i="14"/>
  <c r="F18" i="14"/>
  <c r="E18" i="14"/>
  <c r="D18" i="14"/>
  <c r="C18" i="14"/>
  <c r="P17" i="14"/>
  <c r="K17" i="14"/>
  <c r="J17" i="14"/>
  <c r="I17" i="14"/>
  <c r="H17" i="14"/>
  <c r="G17" i="14"/>
  <c r="F17" i="14"/>
  <c r="E17" i="14"/>
  <c r="D17" i="14"/>
  <c r="C17" i="14"/>
  <c r="P16" i="14"/>
  <c r="K16" i="14"/>
  <c r="J16" i="14"/>
  <c r="I16" i="14"/>
  <c r="H16" i="14"/>
  <c r="G16" i="14"/>
  <c r="F16" i="14"/>
  <c r="E16" i="14"/>
  <c r="D16" i="14"/>
  <c r="C16" i="14"/>
  <c r="P15" i="14"/>
  <c r="K15" i="14"/>
  <c r="J15" i="14"/>
  <c r="I15" i="14"/>
  <c r="H15" i="14"/>
  <c r="G15" i="14"/>
  <c r="F15" i="14"/>
  <c r="E15" i="14"/>
  <c r="D15" i="14"/>
  <c r="C15" i="14"/>
  <c r="P14" i="14"/>
  <c r="K14" i="14"/>
  <c r="J14" i="14"/>
  <c r="I14" i="14"/>
  <c r="H14" i="14"/>
  <c r="G14" i="14"/>
  <c r="F14" i="14"/>
  <c r="E14" i="14"/>
  <c r="D14" i="14"/>
  <c r="C14" i="14"/>
  <c r="P13" i="14"/>
  <c r="K13" i="14"/>
  <c r="J13" i="14"/>
  <c r="I13" i="14"/>
  <c r="H13" i="14"/>
  <c r="G13" i="14"/>
  <c r="F13" i="14"/>
  <c r="E13" i="14"/>
  <c r="D13" i="14"/>
  <c r="C13" i="14"/>
  <c r="P12" i="14"/>
  <c r="K12" i="14"/>
  <c r="J12" i="14"/>
  <c r="I12" i="14"/>
  <c r="H12" i="14"/>
  <c r="G12" i="14"/>
  <c r="F12" i="14"/>
  <c r="E12" i="14"/>
  <c r="D12" i="14"/>
  <c r="C12" i="14"/>
  <c r="P11" i="14"/>
  <c r="K11" i="14"/>
  <c r="J11" i="14"/>
  <c r="I11" i="14"/>
  <c r="H11" i="14"/>
  <c r="G11" i="14"/>
  <c r="F11" i="14"/>
  <c r="E11" i="14"/>
  <c r="D11" i="14"/>
  <c r="C11" i="14"/>
  <c r="P10" i="14"/>
  <c r="K10" i="14"/>
  <c r="J10" i="14"/>
  <c r="I10" i="14"/>
  <c r="H10" i="14"/>
  <c r="G10" i="14"/>
  <c r="F10" i="14"/>
  <c r="E10" i="14"/>
  <c r="D10" i="14"/>
  <c r="C10" i="14"/>
  <c r="P9" i="14"/>
  <c r="K9" i="14"/>
  <c r="J9" i="14"/>
  <c r="I9" i="14"/>
  <c r="H9" i="14"/>
  <c r="G9" i="14"/>
  <c r="F9" i="14"/>
  <c r="E9" i="14"/>
  <c r="D9" i="14"/>
  <c r="C9" i="14"/>
  <c r="P8" i="14"/>
  <c r="K8" i="14"/>
  <c r="J8" i="14"/>
  <c r="I8" i="14"/>
  <c r="H8" i="14"/>
  <c r="G8" i="14"/>
  <c r="F8" i="14"/>
  <c r="E8" i="14"/>
  <c r="D8" i="14"/>
  <c r="C8" i="14"/>
  <c r="P7" i="14"/>
  <c r="K7" i="14"/>
  <c r="J7" i="14"/>
  <c r="I7" i="14"/>
  <c r="H7" i="14"/>
  <c r="G7" i="14"/>
  <c r="F7" i="14"/>
  <c r="E7" i="14"/>
  <c r="D7" i="14"/>
  <c r="C7" i="14"/>
  <c r="P6" i="14"/>
  <c r="K6" i="14"/>
  <c r="J6" i="14"/>
  <c r="I6" i="14"/>
  <c r="H6" i="14"/>
  <c r="G6" i="14"/>
  <c r="F6" i="14"/>
  <c r="E6" i="14"/>
  <c r="D6" i="14"/>
  <c r="C6" i="14"/>
  <c r="P5" i="14"/>
  <c r="K5" i="14"/>
  <c r="J5" i="14"/>
  <c r="I5" i="14"/>
  <c r="H5" i="14"/>
  <c r="G5" i="14"/>
  <c r="F5" i="14"/>
  <c r="E5" i="14"/>
  <c r="D5" i="14"/>
  <c r="C5" i="14"/>
  <c r="P4" i="14"/>
  <c r="K4" i="14"/>
  <c r="J4" i="14"/>
  <c r="I4" i="14"/>
  <c r="H4" i="14"/>
  <c r="G4" i="14"/>
  <c r="F4" i="14"/>
  <c r="E4" i="14"/>
  <c r="D4" i="14"/>
  <c r="C4" i="14"/>
  <c r="P3" i="14"/>
  <c r="K3" i="14"/>
  <c r="J3" i="14"/>
  <c r="I3" i="14"/>
  <c r="H3" i="14"/>
  <c r="G3" i="14"/>
  <c r="F3" i="14"/>
  <c r="E3" i="14"/>
  <c r="D3" i="14"/>
  <c r="C4" i="13"/>
  <c r="D4" i="13"/>
  <c r="E4" i="13"/>
  <c r="F4" i="13"/>
  <c r="G4" i="13"/>
  <c r="H4" i="13"/>
  <c r="I4" i="13"/>
  <c r="J4" i="13"/>
  <c r="K4" i="13"/>
  <c r="P4" i="13"/>
  <c r="C5" i="13"/>
  <c r="D5" i="13"/>
  <c r="E5" i="13"/>
  <c r="F5" i="13"/>
  <c r="G5" i="13"/>
  <c r="H5" i="13"/>
  <c r="I5" i="13"/>
  <c r="J5" i="13"/>
  <c r="K5" i="13"/>
  <c r="P5" i="13"/>
  <c r="C6" i="13"/>
  <c r="D6" i="13"/>
  <c r="E6" i="13"/>
  <c r="F6" i="13"/>
  <c r="G6" i="13"/>
  <c r="H6" i="13"/>
  <c r="I6" i="13"/>
  <c r="J6" i="13"/>
  <c r="K6" i="13"/>
  <c r="P6" i="13"/>
  <c r="C7" i="13"/>
  <c r="D7" i="13"/>
  <c r="E7" i="13"/>
  <c r="F7" i="13"/>
  <c r="G7" i="13"/>
  <c r="H7" i="13"/>
  <c r="I7" i="13"/>
  <c r="J7" i="13"/>
  <c r="K7" i="13"/>
  <c r="P7" i="13"/>
  <c r="C8" i="13"/>
  <c r="D8" i="13"/>
  <c r="E8" i="13"/>
  <c r="F8" i="13"/>
  <c r="G8" i="13"/>
  <c r="H8" i="13"/>
  <c r="I8" i="13"/>
  <c r="J8" i="13"/>
  <c r="K8" i="13"/>
  <c r="P8" i="13"/>
  <c r="C9" i="13"/>
  <c r="D9" i="13"/>
  <c r="E9" i="13"/>
  <c r="F9" i="13"/>
  <c r="G9" i="13"/>
  <c r="H9" i="13"/>
  <c r="I9" i="13"/>
  <c r="J9" i="13"/>
  <c r="K9" i="13"/>
  <c r="P9" i="13"/>
  <c r="C10" i="13"/>
  <c r="D10" i="13"/>
  <c r="E10" i="13"/>
  <c r="F10" i="13"/>
  <c r="G10" i="13"/>
  <c r="H10" i="13"/>
  <c r="I10" i="13"/>
  <c r="J10" i="13"/>
  <c r="K10" i="13"/>
  <c r="P10" i="13"/>
  <c r="C11" i="13"/>
  <c r="D11" i="13"/>
  <c r="E11" i="13"/>
  <c r="F11" i="13"/>
  <c r="G11" i="13"/>
  <c r="H11" i="13"/>
  <c r="I11" i="13"/>
  <c r="J11" i="13"/>
  <c r="K11" i="13"/>
  <c r="P11" i="13"/>
  <c r="C12" i="13"/>
  <c r="D12" i="13"/>
  <c r="E12" i="13"/>
  <c r="F12" i="13"/>
  <c r="G12" i="13"/>
  <c r="H12" i="13"/>
  <c r="I12" i="13"/>
  <c r="J12" i="13"/>
  <c r="K12" i="13"/>
  <c r="P12" i="13"/>
  <c r="C13" i="13"/>
  <c r="D13" i="13"/>
  <c r="E13" i="13"/>
  <c r="F13" i="13"/>
  <c r="G13" i="13"/>
  <c r="H13" i="13"/>
  <c r="I13" i="13"/>
  <c r="J13" i="13"/>
  <c r="K13" i="13"/>
  <c r="P13" i="13"/>
  <c r="C14" i="13"/>
  <c r="D14" i="13"/>
  <c r="E14" i="13"/>
  <c r="F14" i="13"/>
  <c r="G14" i="13"/>
  <c r="H14" i="13"/>
  <c r="I14" i="13"/>
  <c r="J14" i="13"/>
  <c r="K14" i="13"/>
  <c r="P14" i="13"/>
  <c r="C15" i="13"/>
  <c r="D15" i="13"/>
  <c r="E15" i="13"/>
  <c r="F15" i="13"/>
  <c r="G15" i="13"/>
  <c r="H15" i="13"/>
  <c r="I15" i="13"/>
  <c r="J15" i="13"/>
  <c r="K15" i="13"/>
  <c r="P15" i="13"/>
  <c r="C16" i="13"/>
  <c r="D16" i="13"/>
  <c r="E16" i="13"/>
  <c r="F16" i="13"/>
  <c r="G16" i="13"/>
  <c r="H16" i="13"/>
  <c r="I16" i="13"/>
  <c r="J16" i="13"/>
  <c r="K16" i="13"/>
  <c r="P16" i="13"/>
  <c r="C17" i="13"/>
  <c r="D17" i="13"/>
  <c r="E17" i="13"/>
  <c r="F17" i="13"/>
  <c r="G17" i="13"/>
  <c r="H17" i="13"/>
  <c r="I17" i="13"/>
  <c r="J17" i="13"/>
  <c r="K17" i="13"/>
  <c r="P17" i="13"/>
  <c r="C18" i="13"/>
  <c r="D18" i="13"/>
  <c r="E18" i="13"/>
  <c r="F18" i="13"/>
  <c r="G18" i="13"/>
  <c r="H18" i="13"/>
  <c r="I18" i="13"/>
  <c r="J18" i="13"/>
  <c r="K18" i="13"/>
  <c r="P18" i="13"/>
  <c r="C19" i="13"/>
  <c r="D19" i="13"/>
  <c r="E19" i="13"/>
  <c r="F19" i="13"/>
  <c r="G19" i="13"/>
  <c r="H19" i="13"/>
  <c r="I19" i="13"/>
  <c r="J19" i="13"/>
  <c r="K19" i="13"/>
  <c r="P19" i="13"/>
  <c r="C20" i="13"/>
  <c r="D20" i="13"/>
  <c r="E20" i="13"/>
  <c r="F20" i="13"/>
  <c r="G20" i="13"/>
  <c r="H20" i="13"/>
  <c r="I20" i="13"/>
  <c r="J20" i="13"/>
  <c r="K20" i="13"/>
  <c r="P20" i="13"/>
  <c r="C21" i="13"/>
  <c r="D21" i="13"/>
  <c r="E21" i="13"/>
  <c r="F21" i="13"/>
  <c r="G21" i="13"/>
  <c r="H21" i="13"/>
  <c r="I21" i="13"/>
  <c r="J21" i="13"/>
  <c r="K21" i="13"/>
  <c r="P21" i="13"/>
  <c r="C22" i="13"/>
  <c r="D22" i="13"/>
  <c r="E22" i="13"/>
  <c r="F22" i="13"/>
  <c r="G22" i="13"/>
  <c r="H22" i="13"/>
  <c r="I22" i="13"/>
  <c r="J22" i="13"/>
  <c r="K22" i="13"/>
  <c r="P22" i="13"/>
  <c r="C23" i="13"/>
  <c r="D23" i="13"/>
  <c r="E23" i="13"/>
  <c r="F23" i="13"/>
  <c r="G23" i="13"/>
  <c r="H23" i="13"/>
  <c r="I23" i="13"/>
  <c r="J23" i="13"/>
  <c r="K23" i="13"/>
  <c r="P23" i="13"/>
  <c r="C24" i="13"/>
  <c r="D24" i="13"/>
  <c r="E24" i="13"/>
  <c r="F24" i="13"/>
  <c r="G24" i="13"/>
  <c r="H24" i="13"/>
  <c r="I24" i="13"/>
  <c r="J24" i="13"/>
  <c r="K24" i="13"/>
  <c r="P24" i="13"/>
  <c r="C25" i="13"/>
  <c r="D25" i="13"/>
  <c r="E25" i="13"/>
  <c r="F25" i="13"/>
  <c r="G25" i="13"/>
  <c r="H25" i="13"/>
  <c r="I25" i="13"/>
  <c r="J25" i="13"/>
  <c r="K25" i="13"/>
  <c r="P25" i="13"/>
  <c r="C26" i="13"/>
  <c r="D26" i="13"/>
  <c r="E26" i="13"/>
  <c r="F26" i="13"/>
  <c r="G26" i="13"/>
  <c r="H26" i="13"/>
  <c r="I26" i="13"/>
  <c r="J26" i="13"/>
  <c r="K26" i="13"/>
  <c r="P26" i="13"/>
  <c r="C27" i="13"/>
  <c r="D27" i="13"/>
  <c r="E27" i="13"/>
  <c r="F27" i="13"/>
  <c r="G27" i="13"/>
  <c r="H27" i="13"/>
  <c r="I27" i="13"/>
  <c r="J27" i="13"/>
  <c r="K27" i="13"/>
  <c r="P27" i="13"/>
  <c r="C28" i="13"/>
  <c r="D28" i="13"/>
  <c r="E28" i="13"/>
  <c r="F28" i="13"/>
  <c r="G28" i="13"/>
  <c r="H28" i="13"/>
  <c r="I28" i="13"/>
  <c r="J28" i="13"/>
  <c r="K28" i="13"/>
  <c r="P28" i="13"/>
  <c r="C29" i="13"/>
  <c r="D29" i="13"/>
  <c r="E29" i="13"/>
  <c r="F29" i="13"/>
  <c r="G29" i="13"/>
  <c r="H29" i="13"/>
  <c r="I29" i="13"/>
  <c r="J29" i="13"/>
  <c r="K29" i="13"/>
  <c r="P29" i="13"/>
  <c r="C30" i="13"/>
  <c r="D30" i="13"/>
  <c r="E30" i="13"/>
  <c r="F30" i="13"/>
  <c r="G30" i="13"/>
  <c r="H30" i="13"/>
  <c r="I30" i="13"/>
  <c r="J30" i="13"/>
  <c r="K30" i="13"/>
  <c r="P30" i="13"/>
  <c r="C31" i="13"/>
  <c r="D31" i="13"/>
  <c r="E31" i="13"/>
  <c r="F31" i="13"/>
  <c r="G31" i="13"/>
  <c r="H31" i="13"/>
  <c r="I31" i="13"/>
  <c r="J31" i="13"/>
  <c r="K31" i="13"/>
  <c r="P31" i="13"/>
  <c r="C32" i="13"/>
  <c r="D32" i="13"/>
  <c r="E32" i="13"/>
  <c r="F32" i="13"/>
  <c r="G32" i="13"/>
  <c r="H32" i="13"/>
  <c r="I32" i="13"/>
  <c r="J32" i="13"/>
  <c r="K32" i="13"/>
  <c r="P32" i="13"/>
  <c r="C33" i="13"/>
  <c r="D33" i="13"/>
  <c r="E33" i="13"/>
  <c r="F33" i="13"/>
  <c r="G33" i="13"/>
  <c r="H33" i="13"/>
  <c r="I33" i="13"/>
  <c r="J33" i="13"/>
  <c r="K33" i="13"/>
  <c r="P33" i="13"/>
  <c r="C34" i="13"/>
  <c r="D34" i="13"/>
  <c r="E34" i="13"/>
  <c r="F34" i="13"/>
  <c r="G34" i="13"/>
  <c r="H34" i="13"/>
  <c r="I34" i="13"/>
  <c r="J34" i="13"/>
  <c r="K34" i="13"/>
  <c r="P34" i="13"/>
  <c r="C35" i="13"/>
  <c r="D35" i="13"/>
  <c r="E35" i="13"/>
  <c r="F35" i="13"/>
  <c r="G35" i="13"/>
  <c r="H35" i="13"/>
  <c r="I35" i="13"/>
  <c r="J35" i="13"/>
  <c r="K35" i="13"/>
  <c r="P35" i="13"/>
  <c r="C36" i="13"/>
  <c r="D36" i="13"/>
  <c r="E36" i="13"/>
  <c r="F36" i="13"/>
  <c r="G36" i="13"/>
  <c r="H36" i="13"/>
  <c r="I36" i="13"/>
  <c r="J36" i="13"/>
  <c r="K36" i="13"/>
  <c r="P36" i="13"/>
  <c r="C37" i="13"/>
  <c r="D37" i="13"/>
  <c r="E37" i="13"/>
  <c r="F37" i="13"/>
  <c r="G37" i="13"/>
  <c r="H37" i="13"/>
  <c r="I37" i="13"/>
  <c r="J37" i="13"/>
  <c r="K37" i="13"/>
  <c r="P37" i="13"/>
  <c r="C38" i="13"/>
  <c r="D38" i="13"/>
  <c r="E38" i="13"/>
  <c r="F38" i="13"/>
  <c r="G38" i="13"/>
  <c r="H38" i="13"/>
  <c r="I38" i="13"/>
  <c r="J38" i="13"/>
  <c r="K38" i="13"/>
  <c r="P38" i="13"/>
  <c r="C39" i="13"/>
  <c r="D39" i="13"/>
  <c r="E39" i="13"/>
  <c r="F39" i="13"/>
  <c r="G39" i="13"/>
  <c r="H39" i="13"/>
  <c r="I39" i="13"/>
  <c r="J39" i="13"/>
  <c r="K39" i="13"/>
  <c r="P39" i="13"/>
  <c r="C40" i="13"/>
  <c r="D40" i="13"/>
  <c r="E40" i="13"/>
  <c r="F40" i="13"/>
  <c r="G40" i="13"/>
  <c r="H40" i="13"/>
  <c r="I40" i="13"/>
  <c r="J40" i="13"/>
  <c r="K40" i="13"/>
  <c r="P40" i="13"/>
  <c r="C41" i="13"/>
  <c r="D41" i="13"/>
  <c r="E41" i="13"/>
  <c r="F41" i="13"/>
  <c r="G41" i="13"/>
  <c r="H41" i="13"/>
  <c r="I41" i="13"/>
  <c r="J41" i="13"/>
  <c r="K41" i="13"/>
  <c r="P41" i="13"/>
  <c r="C42" i="13"/>
  <c r="D42" i="13"/>
  <c r="E42" i="13"/>
  <c r="F42" i="13"/>
  <c r="G42" i="13"/>
  <c r="H42" i="13"/>
  <c r="I42" i="13"/>
  <c r="J42" i="13"/>
  <c r="K42" i="13"/>
  <c r="P42" i="13"/>
  <c r="C43" i="13"/>
  <c r="D43" i="13"/>
  <c r="E43" i="13"/>
  <c r="F43" i="13"/>
  <c r="G43" i="13"/>
  <c r="H43" i="13"/>
  <c r="I43" i="13"/>
  <c r="J43" i="13"/>
  <c r="K43" i="13"/>
  <c r="P43" i="13"/>
  <c r="C44" i="13"/>
  <c r="D44" i="13"/>
  <c r="E44" i="13"/>
  <c r="F44" i="13"/>
  <c r="G44" i="13"/>
  <c r="H44" i="13"/>
  <c r="I44" i="13"/>
  <c r="J44" i="13"/>
  <c r="K44" i="13"/>
  <c r="P44" i="13"/>
  <c r="C45" i="13"/>
  <c r="D45" i="13"/>
  <c r="E45" i="13"/>
  <c r="F45" i="13"/>
  <c r="G45" i="13"/>
  <c r="H45" i="13"/>
  <c r="I45" i="13"/>
  <c r="J45" i="13"/>
  <c r="K45" i="13"/>
  <c r="P45" i="13"/>
  <c r="C46" i="13"/>
  <c r="D46" i="13"/>
  <c r="E46" i="13"/>
  <c r="F46" i="13"/>
  <c r="G46" i="13"/>
  <c r="H46" i="13"/>
  <c r="I46" i="13"/>
  <c r="J46" i="13"/>
  <c r="K46" i="13"/>
  <c r="P46" i="13"/>
  <c r="C47" i="13"/>
  <c r="D47" i="13"/>
  <c r="E47" i="13"/>
  <c r="F47" i="13"/>
  <c r="G47" i="13"/>
  <c r="H47" i="13"/>
  <c r="I47" i="13"/>
  <c r="J47" i="13"/>
  <c r="K47" i="13"/>
  <c r="P47" i="13"/>
  <c r="C48" i="13"/>
  <c r="D48" i="13"/>
  <c r="E48" i="13"/>
  <c r="F48" i="13"/>
  <c r="G48" i="13"/>
  <c r="H48" i="13"/>
  <c r="I48" i="13"/>
  <c r="J48" i="13"/>
  <c r="K48" i="13"/>
  <c r="P48" i="13"/>
  <c r="C49" i="13"/>
  <c r="D49" i="13"/>
  <c r="E49" i="13"/>
  <c r="F49" i="13"/>
  <c r="G49" i="13"/>
  <c r="H49" i="13"/>
  <c r="I49" i="13"/>
  <c r="J49" i="13"/>
  <c r="K49" i="13"/>
  <c r="P49" i="13"/>
  <c r="C50" i="13"/>
  <c r="D50" i="13"/>
  <c r="E50" i="13"/>
  <c r="F50" i="13"/>
  <c r="G50" i="13"/>
  <c r="H50" i="13"/>
  <c r="I50" i="13"/>
  <c r="J50" i="13"/>
  <c r="K50" i="13"/>
  <c r="P50" i="13"/>
  <c r="C51" i="13"/>
  <c r="D51" i="13"/>
  <c r="E51" i="13"/>
  <c r="F51" i="13"/>
  <c r="G51" i="13"/>
  <c r="H51" i="13"/>
  <c r="I51" i="13"/>
  <c r="J51" i="13"/>
  <c r="K51" i="13"/>
  <c r="P51" i="13"/>
  <c r="C52" i="13"/>
  <c r="D52" i="13"/>
  <c r="E52" i="13"/>
  <c r="F52" i="13"/>
  <c r="G52" i="13"/>
  <c r="H52" i="13"/>
  <c r="I52" i="13"/>
  <c r="J52" i="13"/>
  <c r="K52" i="13"/>
  <c r="P52" i="13"/>
  <c r="C53" i="13"/>
  <c r="D53" i="13"/>
  <c r="E53" i="13"/>
  <c r="F53" i="13"/>
  <c r="G53" i="13"/>
  <c r="H53" i="13"/>
  <c r="I53" i="13"/>
  <c r="J53" i="13"/>
  <c r="K53" i="13"/>
  <c r="P53" i="13"/>
  <c r="C54" i="13"/>
  <c r="D54" i="13"/>
  <c r="E54" i="13"/>
  <c r="F54" i="13"/>
  <c r="G54" i="13"/>
  <c r="H54" i="13"/>
  <c r="I54" i="13"/>
  <c r="J54" i="13"/>
  <c r="K54" i="13"/>
  <c r="P54" i="13"/>
  <c r="C55" i="13"/>
  <c r="D55" i="13"/>
  <c r="E55" i="13"/>
  <c r="F55" i="13"/>
  <c r="G55" i="13"/>
  <c r="H55" i="13"/>
  <c r="I55" i="13"/>
  <c r="J55" i="13"/>
  <c r="K55" i="13"/>
  <c r="P55" i="13"/>
  <c r="C56" i="13"/>
  <c r="D56" i="13"/>
  <c r="E56" i="13"/>
  <c r="F56" i="13"/>
  <c r="G56" i="13"/>
  <c r="H56" i="13"/>
  <c r="I56" i="13"/>
  <c r="J56" i="13"/>
  <c r="K56" i="13"/>
  <c r="P56" i="13"/>
  <c r="C57" i="13"/>
  <c r="D57" i="13"/>
  <c r="E57" i="13"/>
  <c r="F57" i="13"/>
  <c r="G57" i="13"/>
  <c r="H57" i="13"/>
  <c r="I57" i="13"/>
  <c r="J57" i="13"/>
  <c r="K57" i="13"/>
  <c r="P57" i="13"/>
  <c r="C58" i="13"/>
  <c r="D58" i="13"/>
  <c r="E58" i="13"/>
  <c r="F58" i="13"/>
  <c r="G58" i="13"/>
  <c r="H58" i="13"/>
  <c r="I58" i="13"/>
  <c r="J58" i="13"/>
  <c r="K58" i="13"/>
  <c r="P58" i="13"/>
  <c r="C59" i="13"/>
  <c r="D59" i="13"/>
  <c r="E59" i="13"/>
  <c r="F59" i="13"/>
  <c r="G59" i="13"/>
  <c r="H59" i="13"/>
  <c r="I59" i="13"/>
  <c r="J59" i="13"/>
  <c r="K59" i="13"/>
  <c r="P59" i="13"/>
  <c r="C60" i="13"/>
  <c r="D60" i="13"/>
  <c r="E60" i="13"/>
  <c r="F60" i="13"/>
  <c r="G60" i="13"/>
  <c r="H60" i="13"/>
  <c r="I60" i="13"/>
  <c r="J60" i="13"/>
  <c r="K60" i="13"/>
  <c r="P60" i="13"/>
  <c r="C61" i="13"/>
  <c r="D61" i="13"/>
  <c r="E61" i="13"/>
  <c r="F61" i="13"/>
  <c r="G61" i="13"/>
  <c r="H61" i="13"/>
  <c r="I61" i="13"/>
  <c r="J61" i="13"/>
  <c r="K61" i="13"/>
  <c r="P61" i="13"/>
  <c r="C62" i="13"/>
  <c r="D62" i="13"/>
  <c r="E62" i="13"/>
  <c r="F62" i="13"/>
  <c r="G62" i="13"/>
  <c r="H62" i="13"/>
  <c r="I62" i="13"/>
  <c r="J62" i="13"/>
  <c r="K62" i="13"/>
  <c r="P62" i="13"/>
  <c r="C63" i="13"/>
  <c r="D63" i="13"/>
  <c r="E63" i="13"/>
  <c r="F63" i="13"/>
  <c r="G63" i="13"/>
  <c r="H63" i="13"/>
  <c r="I63" i="13"/>
  <c r="J63" i="13"/>
  <c r="K63" i="13"/>
  <c r="P63" i="13"/>
  <c r="C64" i="13"/>
  <c r="D64" i="13"/>
  <c r="E64" i="13"/>
  <c r="F64" i="13"/>
  <c r="G64" i="13"/>
  <c r="H64" i="13"/>
  <c r="I64" i="13"/>
  <c r="J64" i="13"/>
  <c r="K64" i="13"/>
  <c r="P64" i="13"/>
  <c r="C65" i="13"/>
  <c r="D65" i="13"/>
  <c r="E65" i="13"/>
  <c r="F65" i="13"/>
  <c r="G65" i="13"/>
  <c r="H65" i="13"/>
  <c r="I65" i="13"/>
  <c r="J65" i="13"/>
  <c r="K65" i="13"/>
  <c r="P65" i="13"/>
  <c r="C66" i="13"/>
  <c r="D66" i="13"/>
  <c r="E66" i="13"/>
  <c r="F66" i="13"/>
  <c r="G66" i="13"/>
  <c r="H66" i="13"/>
  <c r="I66" i="13"/>
  <c r="J66" i="13"/>
  <c r="K66" i="13"/>
  <c r="P66" i="13"/>
  <c r="C67" i="13"/>
  <c r="D67" i="13"/>
  <c r="E67" i="13"/>
  <c r="F67" i="13"/>
  <c r="G67" i="13"/>
  <c r="H67" i="13"/>
  <c r="I67" i="13"/>
  <c r="J67" i="13"/>
  <c r="K67" i="13"/>
  <c r="P67" i="13"/>
  <c r="C68" i="13"/>
  <c r="D68" i="13"/>
  <c r="E68" i="13"/>
  <c r="F68" i="13"/>
  <c r="G68" i="13"/>
  <c r="H68" i="13"/>
  <c r="I68" i="13"/>
  <c r="J68" i="13"/>
  <c r="K68" i="13"/>
  <c r="P68" i="13"/>
  <c r="C69" i="13"/>
  <c r="D69" i="13"/>
  <c r="E69" i="13"/>
  <c r="F69" i="13"/>
  <c r="G69" i="13"/>
  <c r="H69" i="13"/>
  <c r="I69" i="13"/>
  <c r="J69" i="13"/>
  <c r="K69" i="13"/>
  <c r="P69" i="13"/>
  <c r="C70" i="13"/>
  <c r="D70" i="13"/>
  <c r="E70" i="13"/>
  <c r="F70" i="13"/>
  <c r="G70" i="13"/>
  <c r="H70" i="13"/>
  <c r="I70" i="13"/>
  <c r="J70" i="13"/>
  <c r="K70" i="13"/>
  <c r="P70" i="13"/>
  <c r="C71" i="13"/>
  <c r="D71" i="13"/>
  <c r="E71" i="13"/>
  <c r="F71" i="13"/>
  <c r="G71" i="13"/>
  <c r="H71" i="13"/>
  <c r="I71" i="13"/>
  <c r="J71" i="13"/>
  <c r="K71" i="13"/>
  <c r="P71" i="13"/>
  <c r="C72" i="13"/>
  <c r="D72" i="13"/>
  <c r="E72" i="13"/>
  <c r="F72" i="13"/>
  <c r="G72" i="13"/>
  <c r="H72" i="13"/>
  <c r="I72" i="13"/>
  <c r="J72" i="13"/>
  <c r="K72" i="13"/>
  <c r="P72" i="13"/>
  <c r="C73" i="13"/>
  <c r="D73" i="13"/>
  <c r="E73" i="13"/>
  <c r="F73" i="13"/>
  <c r="G73" i="13"/>
  <c r="H73" i="13"/>
  <c r="I73" i="13"/>
  <c r="J73" i="13"/>
  <c r="K73" i="13"/>
  <c r="P73" i="13"/>
  <c r="C74" i="13"/>
  <c r="D74" i="13"/>
  <c r="E74" i="13"/>
  <c r="F74" i="13"/>
  <c r="G74" i="13"/>
  <c r="H74" i="13"/>
  <c r="I74" i="13"/>
  <c r="J74" i="13"/>
  <c r="K74" i="13"/>
  <c r="P74" i="13"/>
  <c r="C75" i="13"/>
  <c r="D75" i="13"/>
  <c r="E75" i="13"/>
  <c r="F75" i="13"/>
  <c r="G75" i="13"/>
  <c r="H75" i="13"/>
  <c r="I75" i="13"/>
  <c r="J75" i="13"/>
  <c r="K75" i="13"/>
  <c r="P75" i="13"/>
  <c r="C76" i="13"/>
  <c r="D76" i="13"/>
  <c r="E76" i="13"/>
  <c r="F76" i="13"/>
  <c r="G76" i="13"/>
  <c r="H76" i="13"/>
  <c r="I76" i="13"/>
  <c r="J76" i="13"/>
  <c r="K76" i="13"/>
  <c r="P76" i="13"/>
  <c r="C77" i="13"/>
  <c r="D77" i="13"/>
  <c r="E77" i="13"/>
  <c r="F77" i="13"/>
  <c r="G77" i="13"/>
  <c r="H77" i="13"/>
  <c r="I77" i="13"/>
  <c r="J77" i="13"/>
  <c r="K77" i="13"/>
  <c r="P77" i="13"/>
  <c r="C78" i="13"/>
  <c r="D78" i="13"/>
  <c r="E78" i="13"/>
  <c r="F78" i="13"/>
  <c r="G78" i="13"/>
  <c r="H78" i="13"/>
  <c r="I78" i="13"/>
  <c r="J78" i="13"/>
  <c r="K78" i="13"/>
  <c r="P78" i="13"/>
  <c r="C79" i="13"/>
  <c r="D79" i="13"/>
  <c r="E79" i="13"/>
  <c r="F79" i="13"/>
  <c r="G79" i="13"/>
  <c r="H79" i="13"/>
  <c r="I79" i="13"/>
  <c r="J79" i="13"/>
  <c r="K79" i="13"/>
  <c r="P79" i="13"/>
  <c r="C80" i="13"/>
  <c r="D80" i="13"/>
  <c r="E80" i="13"/>
  <c r="F80" i="13"/>
  <c r="G80" i="13"/>
  <c r="H80" i="13"/>
  <c r="I80" i="13"/>
  <c r="J80" i="13"/>
  <c r="K80" i="13"/>
  <c r="P80" i="13"/>
  <c r="C81" i="13"/>
  <c r="D81" i="13"/>
  <c r="E81" i="13"/>
  <c r="F81" i="13"/>
  <c r="G81" i="13"/>
  <c r="H81" i="13"/>
  <c r="I81" i="13"/>
  <c r="J81" i="13"/>
  <c r="K81" i="13"/>
  <c r="P81" i="13"/>
  <c r="C82" i="13"/>
  <c r="D82" i="13"/>
  <c r="E82" i="13"/>
  <c r="F82" i="13"/>
  <c r="G82" i="13"/>
  <c r="H82" i="13"/>
  <c r="I82" i="13"/>
  <c r="J82" i="13"/>
  <c r="K82" i="13"/>
  <c r="P82" i="13"/>
  <c r="C83" i="13"/>
  <c r="D83" i="13"/>
  <c r="E83" i="13"/>
  <c r="F83" i="13"/>
  <c r="G83" i="13"/>
  <c r="H83" i="13"/>
  <c r="I83" i="13"/>
  <c r="J83" i="13"/>
  <c r="K83" i="13"/>
  <c r="P83" i="13"/>
  <c r="C84" i="13"/>
  <c r="D84" i="13"/>
  <c r="E84" i="13"/>
  <c r="F84" i="13"/>
  <c r="G84" i="13"/>
  <c r="H84" i="13"/>
  <c r="I84" i="13"/>
  <c r="J84" i="13"/>
  <c r="K84" i="13"/>
  <c r="P84" i="13"/>
  <c r="C85" i="13"/>
  <c r="D85" i="13"/>
  <c r="E85" i="13"/>
  <c r="F85" i="13"/>
  <c r="G85" i="13"/>
  <c r="H85" i="13"/>
  <c r="I85" i="13"/>
  <c r="J85" i="13"/>
  <c r="K85" i="13"/>
  <c r="P85" i="13"/>
  <c r="C86" i="13"/>
  <c r="D86" i="13"/>
  <c r="E86" i="13"/>
  <c r="F86" i="13"/>
  <c r="G86" i="13"/>
  <c r="H86" i="13"/>
  <c r="I86" i="13"/>
  <c r="J86" i="13"/>
  <c r="K86" i="13"/>
  <c r="P86" i="13"/>
  <c r="C87" i="13"/>
  <c r="D87" i="13"/>
  <c r="E87" i="13"/>
  <c r="F87" i="13"/>
  <c r="G87" i="13"/>
  <c r="H87" i="13"/>
  <c r="I87" i="13"/>
  <c r="J87" i="13"/>
  <c r="K87" i="13"/>
  <c r="P87" i="13"/>
  <c r="C88" i="13"/>
  <c r="D88" i="13"/>
  <c r="E88" i="13"/>
  <c r="F88" i="13"/>
  <c r="G88" i="13"/>
  <c r="H88" i="13"/>
  <c r="I88" i="13"/>
  <c r="J88" i="13"/>
  <c r="K88" i="13"/>
  <c r="P88" i="13"/>
  <c r="C89" i="13"/>
  <c r="D89" i="13"/>
  <c r="E89" i="13"/>
  <c r="F89" i="13"/>
  <c r="G89" i="13"/>
  <c r="H89" i="13"/>
  <c r="I89" i="13"/>
  <c r="J89" i="13"/>
  <c r="K89" i="13"/>
  <c r="P89" i="13"/>
  <c r="C90" i="13"/>
  <c r="D90" i="13"/>
  <c r="E90" i="13"/>
  <c r="F90" i="13"/>
  <c r="G90" i="13"/>
  <c r="H90" i="13"/>
  <c r="I90" i="13"/>
  <c r="J90" i="13"/>
  <c r="K90" i="13"/>
  <c r="P90" i="13"/>
  <c r="C91" i="13"/>
  <c r="D91" i="13"/>
  <c r="E91" i="13"/>
  <c r="F91" i="13"/>
  <c r="G91" i="13"/>
  <c r="H91" i="13"/>
  <c r="I91" i="13"/>
  <c r="J91" i="13"/>
  <c r="K91" i="13"/>
  <c r="P91" i="13"/>
  <c r="C92" i="13"/>
  <c r="D92" i="13"/>
  <c r="E92" i="13"/>
  <c r="F92" i="13"/>
  <c r="G92" i="13"/>
  <c r="H92" i="13"/>
  <c r="I92" i="13"/>
  <c r="J92" i="13"/>
  <c r="K92" i="13"/>
  <c r="P92" i="13"/>
  <c r="C93" i="13"/>
  <c r="D93" i="13"/>
  <c r="E93" i="13"/>
  <c r="F93" i="13"/>
  <c r="G93" i="13"/>
  <c r="H93" i="13"/>
  <c r="I93" i="13"/>
  <c r="J93" i="13"/>
  <c r="K93" i="13"/>
  <c r="P93" i="13"/>
  <c r="C94" i="13"/>
  <c r="D94" i="13"/>
  <c r="E94" i="13"/>
  <c r="F94" i="13"/>
  <c r="G94" i="13"/>
  <c r="H94" i="13"/>
  <c r="I94" i="13"/>
  <c r="J94" i="13"/>
  <c r="K94" i="13"/>
  <c r="P94" i="13"/>
  <c r="C95" i="13"/>
  <c r="D95" i="13"/>
  <c r="E95" i="13"/>
  <c r="F95" i="13"/>
  <c r="G95" i="13"/>
  <c r="H95" i="13"/>
  <c r="I95" i="13"/>
  <c r="J95" i="13"/>
  <c r="K95" i="13"/>
  <c r="P95" i="13"/>
  <c r="C96" i="13"/>
  <c r="D96" i="13"/>
  <c r="E96" i="13"/>
  <c r="F96" i="13"/>
  <c r="G96" i="13"/>
  <c r="H96" i="13"/>
  <c r="I96" i="13"/>
  <c r="J96" i="13"/>
  <c r="K96" i="13"/>
  <c r="P96" i="13"/>
  <c r="C97" i="13"/>
  <c r="D97" i="13"/>
  <c r="E97" i="13"/>
  <c r="F97" i="13"/>
  <c r="G97" i="13"/>
  <c r="H97" i="13"/>
  <c r="I97" i="13"/>
  <c r="J97" i="13"/>
  <c r="K97" i="13"/>
  <c r="P97" i="13"/>
  <c r="C98" i="13"/>
  <c r="D98" i="13"/>
  <c r="E98" i="13"/>
  <c r="F98" i="13"/>
  <c r="G98" i="13"/>
  <c r="H98" i="13"/>
  <c r="I98" i="13"/>
  <c r="J98" i="13"/>
  <c r="K98" i="13"/>
  <c r="P98" i="13"/>
  <c r="C99" i="13"/>
  <c r="D99" i="13"/>
  <c r="E99" i="13"/>
  <c r="F99" i="13"/>
  <c r="G99" i="13"/>
  <c r="H99" i="13"/>
  <c r="I99" i="13"/>
  <c r="J99" i="13"/>
  <c r="K99" i="13"/>
  <c r="P99" i="13"/>
  <c r="C100" i="13"/>
  <c r="D100" i="13"/>
  <c r="E100" i="13"/>
  <c r="F100" i="13"/>
  <c r="G100" i="13"/>
  <c r="H100" i="13"/>
  <c r="I100" i="13"/>
  <c r="J100" i="13"/>
  <c r="K100" i="13"/>
  <c r="P100" i="13"/>
  <c r="C101" i="13"/>
  <c r="D101" i="13"/>
  <c r="E101" i="13"/>
  <c r="F101" i="13"/>
  <c r="G101" i="13"/>
  <c r="H101" i="13"/>
  <c r="I101" i="13"/>
  <c r="J101" i="13"/>
  <c r="K101" i="13"/>
  <c r="P101" i="13"/>
  <c r="C102" i="13"/>
  <c r="D102" i="13"/>
  <c r="E102" i="13"/>
  <c r="F102" i="13"/>
  <c r="G102" i="13"/>
  <c r="H102" i="13"/>
  <c r="I102" i="13"/>
  <c r="J102" i="13"/>
  <c r="K102" i="13"/>
  <c r="P102" i="13"/>
  <c r="C103" i="13"/>
  <c r="D103" i="13"/>
  <c r="E103" i="13"/>
  <c r="F103" i="13"/>
  <c r="G103" i="13"/>
  <c r="H103" i="13"/>
  <c r="I103" i="13"/>
  <c r="J103" i="13"/>
  <c r="K103" i="13"/>
  <c r="P103" i="13"/>
  <c r="C104" i="13"/>
  <c r="D104" i="13"/>
  <c r="E104" i="13"/>
  <c r="F104" i="13"/>
  <c r="G104" i="13"/>
  <c r="H104" i="13"/>
  <c r="I104" i="13"/>
  <c r="J104" i="13"/>
  <c r="K104" i="13"/>
  <c r="P104" i="13"/>
  <c r="C105" i="13"/>
  <c r="D105" i="13"/>
  <c r="E105" i="13"/>
  <c r="F105" i="13"/>
  <c r="G105" i="13"/>
  <c r="H105" i="13"/>
  <c r="I105" i="13"/>
  <c r="J105" i="13"/>
  <c r="K105" i="13"/>
  <c r="P105" i="13"/>
  <c r="C106" i="13"/>
  <c r="D106" i="13"/>
  <c r="E106" i="13"/>
  <c r="F106" i="13"/>
  <c r="G106" i="13"/>
  <c r="H106" i="13"/>
  <c r="I106" i="13"/>
  <c r="J106" i="13"/>
  <c r="K106" i="13"/>
  <c r="P106" i="13"/>
  <c r="C107" i="13"/>
  <c r="D107" i="13"/>
  <c r="E107" i="13"/>
  <c r="F107" i="13"/>
  <c r="G107" i="13"/>
  <c r="H107" i="13"/>
  <c r="I107" i="13"/>
  <c r="J107" i="13"/>
  <c r="K107" i="13"/>
  <c r="P107" i="13"/>
  <c r="C108" i="13"/>
  <c r="D108" i="13"/>
  <c r="E108" i="13"/>
  <c r="F108" i="13"/>
  <c r="G108" i="13"/>
  <c r="H108" i="13"/>
  <c r="I108" i="13"/>
  <c r="J108" i="13"/>
  <c r="K108" i="13"/>
  <c r="P108" i="13"/>
  <c r="C109" i="13"/>
  <c r="D109" i="13"/>
  <c r="E109" i="13"/>
  <c r="F109" i="13"/>
  <c r="G109" i="13"/>
  <c r="H109" i="13"/>
  <c r="I109" i="13"/>
  <c r="J109" i="13"/>
  <c r="K109" i="13"/>
  <c r="P109" i="13"/>
  <c r="C110" i="13"/>
  <c r="D110" i="13"/>
  <c r="E110" i="13"/>
  <c r="F110" i="13"/>
  <c r="G110" i="13"/>
  <c r="H110" i="13"/>
  <c r="I110" i="13"/>
  <c r="J110" i="13"/>
  <c r="K110" i="13"/>
  <c r="P110" i="13"/>
  <c r="C111" i="13"/>
  <c r="D111" i="13"/>
  <c r="E111" i="13"/>
  <c r="F111" i="13"/>
  <c r="G111" i="13"/>
  <c r="H111" i="13"/>
  <c r="I111" i="13"/>
  <c r="J111" i="13"/>
  <c r="K111" i="13"/>
  <c r="P111" i="13"/>
  <c r="C112" i="13"/>
  <c r="D112" i="13"/>
  <c r="E112" i="13"/>
  <c r="F112" i="13"/>
  <c r="G112" i="13"/>
  <c r="H112" i="13"/>
  <c r="I112" i="13"/>
  <c r="J112" i="13"/>
  <c r="K112" i="13"/>
  <c r="P112" i="13"/>
  <c r="C113" i="13"/>
  <c r="D113" i="13"/>
  <c r="E113" i="13"/>
  <c r="F113" i="13"/>
  <c r="G113" i="13"/>
  <c r="H113" i="13"/>
  <c r="I113" i="13"/>
  <c r="J113" i="13"/>
  <c r="K113" i="13"/>
  <c r="P113" i="13"/>
  <c r="C114" i="13"/>
  <c r="D114" i="13"/>
  <c r="E114" i="13"/>
  <c r="F114" i="13"/>
  <c r="G114" i="13"/>
  <c r="H114" i="13"/>
  <c r="I114" i="13"/>
  <c r="J114" i="13"/>
  <c r="K114" i="13"/>
  <c r="P114" i="13"/>
  <c r="C115" i="13"/>
  <c r="D115" i="13"/>
  <c r="E115" i="13"/>
  <c r="F115" i="13"/>
  <c r="G115" i="13"/>
  <c r="H115" i="13"/>
  <c r="I115" i="13"/>
  <c r="J115" i="13"/>
  <c r="K115" i="13"/>
  <c r="P115" i="13"/>
  <c r="C116" i="13"/>
  <c r="D116" i="13"/>
  <c r="E116" i="13"/>
  <c r="F116" i="13"/>
  <c r="G116" i="13"/>
  <c r="H116" i="13"/>
  <c r="I116" i="13"/>
  <c r="J116" i="13"/>
  <c r="K116" i="13"/>
  <c r="P116" i="13"/>
  <c r="C117" i="13"/>
  <c r="D117" i="13"/>
  <c r="E117" i="13"/>
  <c r="F117" i="13"/>
  <c r="G117" i="13"/>
  <c r="H117" i="13"/>
  <c r="I117" i="13"/>
  <c r="J117" i="13"/>
  <c r="K117" i="13"/>
  <c r="P117" i="13"/>
  <c r="C118" i="13"/>
  <c r="D118" i="13"/>
  <c r="E118" i="13"/>
  <c r="F118" i="13"/>
  <c r="G118" i="13"/>
  <c r="H118" i="13"/>
  <c r="I118" i="13"/>
  <c r="J118" i="13"/>
  <c r="K118" i="13"/>
  <c r="P118" i="13"/>
  <c r="C119" i="13"/>
  <c r="D119" i="13"/>
  <c r="E119" i="13"/>
  <c r="F119" i="13"/>
  <c r="G119" i="13"/>
  <c r="H119" i="13"/>
  <c r="I119" i="13"/>
  <c r="J119" i="13"/>
  <c r="K119" i="13"/>
  <c r="P119" i="13"/>
  <c r="C120" i="13"/>
  <c r="D120" i="13"/>
  <c r="E120" i="13"/>
  <c r="F120" i="13"/>
  <c r="G120" i="13"/>
  <c r="H120" i="13"/>
  <c r="I120" i="13"/>
  <c r="J120" i="13"/>
  <c r="K120" i="13"/>
  <c r="P120" i="13"/>
  <c r="C121" i="13"/>
  <c r="D121" i="13"/>
  <c r="E121" i="13"/>
  <c r="F121" i="13"/>
  <c r="G121" i="13"/>
  <c r="H121" i="13"/>
  <c r="I121" i="13"/>
  <c r="J121" i="13"/>
  <c r="K121" i="13"/>
  <c r="P121" i="13"/>
  <c r="C122" i="13"/>
  <c r="D122" i="13"/>
  <c r="E122" i="13"/>
  <c r="F122" i="13"/>
  <c r="G122" i="13"/>
  <c r="H122" i="13"/>
  <c r="I122" i="13"/>
  <c r="J122" i="13"/>
  <c r="K122" i="13"/>
  <c r="P122" i="13"/>
  <c r="C123" i="13"/>
  <c r="D123" i="13"/>
  <c r="E123" i="13"/>
  <c r="F123" i="13"/>
  <c r="G123" i="13"/>
  <c r="H123" i="13"/>
  <c r="I123" i="13"/>
  <c r="J123" i="13"/>
  <c r="K123" i="13"/>
  <c r="P123" i="13"/>
  <c r="C124" i="13"/>
  <c r="D124" i="13"/>
  <c r="E124" i="13"/>
  <c r="F124" i="13"/>
  <c r="G124" i="13"/>
  <c r="H124" i="13"/>
  <c r="I124" i="13"/>
  <c r="J124" i="13"/>
  <c r="K124" i="13"/>
  <c r="P124" i="13"/>
  <c r="C125" i="13"/>
  <c r="D125" i="13"/>
  <c r="E125" i="13"/>
  <c r="F125" i="13"/>
  <c r="G125" i="13"/>
  <c r="H125" i="13"/>
  <c r="I125" i="13"/>
  <c r="J125" i="13"/>
  <c r="K125" i="13"/>
  <c r="P125" i="13"/>
  <c r="C126" i="13"/>
  <c r="D126" i="13"/>
  <c r="E126" i="13"/>
  <c r="F126" i="13"/>
  <c r="G126" i="13"/>
  <c r="H126" i="13"/>
  <c r="I126" i="13"/>
  <c r="J126" i="13"/>
  <c r="K126" i="13"/>
  <c r="P126" i="13"/>
  <c r="C127" i="13"/>
  <c r="D127" i="13"/>
  <c r="E127" i="13"/>
  <c r="F127" i="13"/>
  <c r="G127" i="13"/>
  <c r="H127" i="13"/>
  <c r="I127" i="13"/>
  <c r="J127" i="13"/>
  <c r="K127" i="13"/>
  <c r="P127" i="13"/>
  <c r="C128" i="13"/>
  <c r="D128" i="13"/>
  <c r="E128" i="13"/>
  <c r="F128" i="13"/>
  <c r="G128" i="13"/>
  <c r="H128" i="13"/>
  <c r="I128" i="13"/>
  <c r="J128" i="13"/>
  <c r="K128" i="13"/>
  <c r="P128" i="13"/>
  <c r="C129" i="13"/>
  <c r="D129" i="13"/>
  <c r="E129" i="13"/>
  <c r="F129" i="13"/>
  <c r="G129" i="13"/>
  <c r="H129" i="13"/>
  <c r="I129" i="13"/>
  <c r="J129" i="13"/>
  <c r="K129" i="13"/>
  <c r="P129" i="13"/>
  <c r="C130" i="13"/>
  <c r="D130" i="13"/>
  <c r="E130" i="13"/>
  <c r="F130" i="13"/>
  <c r="G130" i="13"/>
  <c r="H130" i="13"/>
  <c r="I130" i="13"/>
  <c r="J130" i="13"/>
  <c r="K130" i="13"/>
  <c r="P130" i="13"/>
  <c r="C131" i="13"/>
  <c r="D131" i="13"/>
  <c r="E131" i="13"/>
  <c r="F131" i="13"/>
  <c r="G131" i="13"/>
  <c r="H131" i="13"/>
  <c r="I131" i="13"/>
  <c r="J131" i="13"/>
  <c r="K131" i="13"/>
  <c r="P131" i="13"/>
  <c r="C132" i="13"/>
  <c r="D132" i="13"/>
  <c r="E132" i="13"/>
  <c r="F132" i="13"/>
  <c r="G132" i="13"/>
  <c r="H132" i="13"/>
  <c r="I132" i="13"/>
  <c r="J132" i="13"/>
  <c r="K132" i="13"/>
  <c r="P132" i="13"/>
  <c r="C133" i="13"/>
  <c r="D133" i="13"/>
  <c r="E133" i="13"/>
  <c r="F133" i="13"/>
  <c r="G133" i="13"/>
  <c r="H133" i="13"/>
  <c r="I133" i="13"/>
  <c r="J133" i="13"/>
  <c r="K133" i="13"/>
  <c r="P133" i="13"/>
  <c r="C134" i="13"/>
  <c r="D134" i="13"/>
  <c r="E134" i="13"/>
  <c r="F134" i="13"/>
  <c r="G134" i="13"/>
  <c r="H134" i="13"/>
  <c r="I134" i="13"/>
  <c r="J134" i="13"/>
  <c r="K134" i="13"/>
  <c r="P134" i="13"/>
  <c r="C135" i="13"/>
  <c r="D135" i="13"/>
  <c r="E135" i="13"/>
  <c r="F135" i="13"/>
  <c r="G135" i="13"/>
  <c r="H135" i="13"/>
  <c r="I135" i="13"/>
  <c r="J135" i="13"/>
  <c r="K135" i="13"/>
  <c r="P135" i="13"/>
  <c r="C136" i="13"/>
  <c r="D136" i="13"/>
  <c r="E136" i="13"/>
  <c r="F136" i="13"/>
  <c r="G136" i="13"/>
  <c r="H136" i="13"/>
  <c r="I136" i="13"/>
  <c r="J136" i="13"/>
  <c r="K136" i="13"/>
  <c r="P136" i="13"/>
  <c r="C137" i="13"/>
  <c r="D137" i="13"/>
  <c r="E137" i="13"/>
  <c r="F137" i="13"/>
  <c r="G137" i="13"/>
  <c r="H137" i="13"/>
  <c r="I137" i="13"/>
  <c r="J137" i="13"/>
  <c r="K137" i="13"/>
  <c r="P137" i="13"/>
  <c r="C138" i="13"/>
  <c r="D138" i="13"/>
  <c r="E138" i="13"/>
  <c r="F138" i="13"/>
  <c r="G138" i="13"/>
  <c r="H138" i="13"/>
  <c r="I138" i="13"/>
  <c r="J138" i="13"/>
  <c r="K138" i="13"/>
  <c r="P138" i="13"/>
  <c r="C139" i="13"/>
  <c r="D139" i="13"/>
  <c r="E139" i="13"/>
  <c r="F139" i="13"/>
  <c r="G139" i="13"/>
  <c r="H139" i="13"/>
  <c r="I139" i="13"/>
  <c r="J139" i="13"/>
  <c r="K139" i="13"/>
  <c r="P139" i="13"/>
  <c r="C140" i="13"/>
  <c r="D140" i="13"/>
  <c r="E140" i="13"/>
  <c r="F140" i="13"/>
  <c r="G140" i="13"/>
  <c r="H140" i="13"/>
  <c r="I140" i="13"/>
  <c r="J140" i="13"/>
  <c r="K140" i="13"/>
  <c r="P140" i="13"/>
  <c r="C141" i="13"/>
  <c r="D141" i="13"/>
  <c r="E141" i="13"/>
  <c r="F141" i="13"/>
  <c r="G141" i="13"/>
  <c r="H141" i="13"/>
  <c r="I141" i="13"/>
  <c r="J141" i="13"/>
  <c r="K141" i="13"/>
  <c r="P141" i="13"/>
  <c r="C142" i="13"/>
  <c r="D142" i="13"/>
  <c r="E142" i="13"/>
  <c r="F142" i="13"/>
  <c r="G142" i="13"/>
  <c r="H142" i="13"/>
  <c r="I142" i="13"/>
  <c r="J142" i="13"/>
  <c r="K142" i="13"/>
  <c r="P142" i="13"/>
  <c r="C143" i="13"/>
  <c r="D143" i="13"/>
  <c r="E143" i="13"/>
  <c r="F143" i="13"/>
  <c r="G143" i="13"/>
  <c r="H143" i="13"/>
  <c r="I143" i="13"/>
  <c r="J143" i="13"/>
  <c r="K143" i="13"/>
  <c r="P143" i="13"/>
  <c r="C144" i="13"/>
  <c r="D144" i="13"/>
  <c r="E144" i="13"/>
  <c r="F144" i="13"/>
  <c r="G144" i="13"/>
  <c r="H144" i="13"/>
  <c r="I144" i="13"/>
  <c r="J144" i="13"/>
  <c r="K144" i="13"/>
  <c r="P144" i="13"/>
  <c r="C145" i="13"/>
  <c r="D145" i="13"/>
  <c r="E145" i="13"/>
  <c r="F145" i="13"/>
  <c r="G145" i="13"/>
  <c r="H145" i="13"/>
  <c r="I145" i="13"/>
  <c r="J145" i="13"/>
  <c r="K145" i="13"/>
  <c r="P145" i="13"/>
  <c r="C146" i="13"/>
  <c r="D146" i="13"/>
  <c r="E146" i="13"/>
  <c r="F146" i="13"/>
  <c r="G146" i="13"/>
  <c r="H146" i="13"/>
  <c r="I146" i="13"/>
  <c r="J146" i="13"/>
  <c r="K146" i="13"/>
  <c r="P146" i="13"/>
  <c r="C147" i="13"/>
  <c r="D147" i="13"/>
  <c r="E147" i="13"/>
  <c r="F147" i="13"/>
  <c r="G147" i="13"/>
  <c r="H147" i="13"/>
  <c r="I147" i="13"/>
  <c r="J147" i="13"/>
  <c r="K147" i="13"/>
  <c r="P147" i="13"/>
  <c r="C148" i="13"/>
  <c r="D148" i="13"/>
  <c r="E148" i="13"/>
  <c r="F148" i="13"/>
  <c r="G148" i="13"/>
  <c r="H148" i="13"/>
  <c r="I148" i="13"/>
  <c r="J148" i="13"/>
  <c r="K148" i="13"/>
  <c r="P148" i="13"/>
  <c r="C149" i="13"/>
  <c r="D149" i="13"/>
  <c r="E149" i="13"/>
  <c r="F149" i="13"/>
  <c r="G149" i="13"/>
  <c r="H149" i="13"/>
  <c r="I149" i="13"/>
  <c r="J149" i="13"/>
  <c r="K149" i="13"/>
  <c r="P149" i="13"/>
  <c r="C150" i="13"/>
  <c r="D150" i="13"/>
  <c r="E150" i="13"/>
  <c r="F150" i="13"/>
  <c r="G150" i="13"/>
  <c r="H150" i="13"/>
  <c r="I150" i="13"/>
  <c r="J150" i="13"/>
  <c r="K150" i="13"/>
  <c r="P150" i="13"/>
  <c r="C151" i="13"/>
  <c r="D151" i="13"/>
  <c r="E151" i="13"/>
  <c r="F151" i="13"/>
  <c r="G151" i="13"/>
  <c r="H151" i="13"/>
  <c r="I151" i="13"/>
  <c r="J151" i="13"/>
  <c r="K151" i="13"/>
  <c r="P151" i="13"/>
  <c r="C152" i="13"/>
  <c r="D152" i="13"/>
  <c r="E152" i="13"/>
  <c r="F152" i="13"/>
  <c r="G152" i="13"/>
  <c r="H152" i="13"/>
  <c r="I152" i="13"/>
  <c r="J152" i="13"/>
  <c r="K152" i="13"/>
  <c r="P152" i="13"/>
  <c r="C153" i="13"/>
  <c r="D153" i="13"/>
  <c r="E153" i="13"/>
  <c r="F153" i="13"/>
  <c r="G153" i="13"/>
  <c r="H153" i="13"/>
  <c r="I153" i="13"/>
  <c r="J153" i="13"/>
  <c r="K153" i="13"/>
  <c r="P153" i="13"/>
  <c r="C154" i="13"/>
  <c r="D154" i="13"/>
  <c r="E154" i="13"/>
  <c r="F154" i="13"/>
  <c r="G154" i="13"/>
  <c r="H154" i="13"/>
  <c r="I154" i="13"/>
  <c r="J154" i="13"/>
  <c r="K154" i="13"/>
  <c r="P154" i="13"/>
  <c r="C155" i="13"/>
  <c r="D155" i="13"/>
  <c r="E155" i="13"/>
  <c r="F155" i="13"/>
  <c r="G155" i="13"/>
  <c r="H155" i="13"/>
  <c r="I155" i="13"/>
  <c r="J155" i="13"/>
  <c r="K155" i="13"/>
  <c r="P155" i="13"/>
  <c r="C156" i="13"/>
  <c r="D156" i="13"/>
  <c r="E156" i="13"/>
  <c r="F156" i="13"/>
  <c r="G156" i="13"/>
  <c r="H156" i="13"/>
  <c r="I156" i="13"/>
  <c r="J156" i="13"/>
  <c r="K156" i="13"/>
  <c r="P156" i="13"/>
  <c r="C157" i="13"/>
  <c r="D157" i="13"/>
  <c r="E157" i="13"/>
  <c r="F157" i="13"/>
  <c r="G157" i="13"/>
  <c r="H157" i="13"/>
  <c r="I157" i="13"/>
  <c r="J157" i="13"/>
  <c r="K157" i="13"/>
  <c r="P157" i="13"/>
  <c r="C158" i="13"/>
  <c r="D158" i="13"/>
  <c r="E158" i="13"/>
  <c r="F158" i="13"/>
  <c r="G158" i="13"/>
  <c r="H158" i="13"/>
  <c r="I158" i="13"/>
  <c r="J158" i="13"/>
  <c r="K158" i="13"/>
  <c r="P158" i="13"/>
  <c r="C159" i="13"/>
  <c r="D159" i="13"/>
  <c r="E159" i="13"/>
  <c r="F159" i="13"/>
  <c r="G159" i="13"/>
  <c r="H159" i="13"/>
  <c r="I159" i="13"/>
  <c r="J159" i="13"/>
  <c r="K159" i="13"/>
  <c r="P159" i="13"/>
  <c r="C160" i="13"/>
  <c r="D160" i="13"/>
  <c r="E160" i="13"/>
  <c r="F160" i="13"/>
  <c r="G160" i="13"/>
  <c r="H160" i="13"/>
  <c r="I160" i="13"/>
  <c r="J160" i="13"/>
  <c r="K160" i="13"/>
  <c r="P160" i="13"/>
  <c r="C161" i="13"/>
  <c r="D161" i="13"/>
  <c r="E161" i="13"/>
  <c r="F161" i="13"/>
  <c r="G161" i="13"/>
  <c r="H161" i="13"/>
  <c r="I161" i="13"/>
  <c r="J161" i="13"/>
  <c r="K161" i="13"/>
  <c r="P161" i="13"/>
  <c r="C162" i="13"/>
  <c r="D162" i="13"/>
  <c r="E162" i="13"/>
  <c r="F162" i="13"/>
  <c r="G162" i="13"/>
  <c r="H162" i="13"/>
  <c r="I162" i="13"/>
  <c r="J162" i="13"/>
  <c r="K162" i="13"/>
  <c r="P162" i="13"/>
  <c r="C163" i="13"/>
  <c r="D163" i="13"/>
  <c r="E163" i="13"/>
  <c r="F163" i="13"/>
  <c r="G163" i="13"/>
  <c r="H163" i="13"/>
  <c r="I163" i="13"/>
  <c r="J163" i="13"/>
  <c r="K163" i="13"/>
  <c r="P163" i="13"/>
  <c r="C164" i="13"/>
  <c r="D164" i="13"/>
  <c r="E164" i="13"/>
  <c r="F164" i="13"/>
  <c r="G164" i="13"/>
  <c r="H164" i="13"/>
  <c r="I164" i="13"/>
  <c r="J164" i="13"/>
  <c r="K164" i="13"/>
  <c r="P164" i="13"/>
  <c r="C165" i="13"/>
  <c r="D165" i="13"/>
  <c r="E165" i="13"/>
  <c r="F165" i="13"/>
  <c r="G165" i="13"/>
  <c r="H165" i="13"/>
  <c r="I165" i="13"/>
  <c r="J165" i="13"/>
  <c r="K165" i="13"/>
  <c r="P165" i="13"/>
  <c r="C166" i="13"/>
  <c r="D166" i="13"/>
  <c r="E166" i="13"/>
  <c r="F166" i="13"/>
  <c r="G166" i="13"/>
  <c r="H166" i="13"/>
  <c r="I166" i="13"/>
  <c r="J166" i="13"/>
  <c r="K166" i="13"/>
  <c r="P166" i="13"/>
  <c r="C167" i="13"/>
  <c r="D167" i="13"/>
  <c r="E167" i="13"/>
  <c r="F167" i="13"/>
  <c r="G167" i="13"/>
  <c r="H167" i="13"/>
  <c r="I167" i="13"/>
  <c r="J167" i="13"/>
  <c r="K167" i="13"/>
  <c r="P167" i="13"/>
  <c r="C168" i="13"/>
  <c r="D168" i="13"/>
  <c r="E168" i="13"/>
  <c r="F168" i="13"/>
  <c r="G168" i="13"/>
  <c r="H168" i="13"/>
  <c r="I168" i="13"/>
  <c r="J168" i="13"/>
  <c r="K168" i="13"/>
  <c r="P168" i="13"/>
  <c r="C169" i="13"/>
  <c r="D169" i="13"/>
  <c r="E169" i="13"/>
  <c r="F169" i="13"/>
  <c r="G169" i="13"/>
  <c r="H169" i="13"/>
  <c r="I169" i="13"/>
  <c r="J169" i="13"/>
  <c r="K169" i="13"/>
  <c r="P169" i="13"/>
  <c r="C170" i="13"/>
  <c r="D170" i="13"/>
  <c r="E170" i="13"/>
  <c r="F170" i="13"/>
  <c r="G170" i="13"/>
  <c r="H170" i="13"/>
  <c r="I170" i="13"/>
  <c r="J170" i="13"/>
  <c r="K170" i="13"/>
  <c r="P170" i="13"/>
  <c r="C171" i="13"/>
  <c r="D171" i="13"/>
  <c r="E171" i="13"/>
  <c r="F171" i="13"/>
  <c r="G171" i="13"/>
  <c r="H171" i="13"/>
  <c r="I171" i="13"/>
  <c r="J171" i="13"/>
  <c r="K171" i="13"/>
  <c r="P171" i="13"/>
  <c r="C172" i="13"/>
  <c r="D172" i="13"/>
  <c r="E172" i="13"/>
  <c r="F172" i="13"/>
  <c r="G172" i="13"/>
  <c r="H172" i="13"/>
  <c r="I172" i="13"/>
  <c r="J172" i="13"/>
  <c r="K172" i="13"/>
  <c r="P172" i="13"/>
  <c r="C173" i="13"/>
  <c r="D173" i="13"/>
  <c r="E173" i="13"/>
  <c r="F173" i="13"/>
  <c r="G173" i="13"/>
  <c r="H173" i="13"/>
  <c r="I173" i="13"/>
  <c r="J173" i="13"/>
  <c r="K173" i="13"/>
  <c r="P173" i="13"/>
  <c r="C174" i="13"/>
  <c r="D174" i="13"/>
  <c r="E174" i="13"/>
  <c r="F174" i="13"/>
  <c r="G174" i="13"/>
  <c r="H174" i="13"/>
  <c r="I174" i="13"/>
  <c r="J174" i="13"/>
  <c r="K174" i="13"/>
  <c r="P174" i="13"/>
  <c r="C175" i="13"/>
  <c r="D175" i="13"/>
  <c r="E175" i="13"/>
  <c r="F175" i="13"/>
  <c r="G175" i="13"/>
  <c r="H175" i="13"/>
  <c r="I175" i="13"/>
  <c r="J175" i="13"/>
  <c r="K175" i="13"/>
  <c r="P175" i="13"/>
  <c r="C176" i="13"/>
  <c r="D176" i="13"/>
  <c r="E176" i="13"/>
  <c r="F176" i="13"/>
  <c r="G176" i="13"/>
  <c r="H176" i="13"/>
  <c r="I176" i="13"/>
  <c r="J176" i="13"/>
  <c r="K176" i="13"/>
  <c r="P176" i="13"/>
  <c r="C177" i="13"/>
  <c r="D177" i="13"/>
  <c r="E177" i="13"/>
  <c r="F177" i="13"/>
  <c r="G177" i="13"/>
  <c r="H177" i="13"/>
  <c r="I177" i="13"/>
  <c r="J177" i="13"/>
  <c r="K177" i="13"/>
  <c r="P177" i="13"/>
  <c r="C178" i="13"/>
  <c r="D178" i="13"/>
  <c r="E178" i="13"/>
  <c r="F178" i="13"/>
  <c r="G178" i="13"/>
  <c r="H178" i="13"/>
  <c r="I178" i="13"/>
  <c r="J178" i="13"/>
  <c r="K178" i="13"/>
  <c r="P178" i="13"/>
  <c r="C179" i="13"/>
  <c r="D179" i="13"/>
  <c r="E179" i="13"/>
  <c r="F179" i="13"/>
  <c r="G179" i="13"/>
  <c r="H179" i="13"/>
  <c r="I179" i="13"/>
  <c r="J179" i="13"/>
  <c r="K179" i="13"/>
  <c r="P179" i="13"/>
  <c r="C180" i="13"/>
  <c r="D180" i="13"/>
  <c r="E180" i="13"/>
  <c r="F180" i="13"/>
  <c r="G180" i="13"/>
  <c r="H180" i="13"/>
  <c r="I180" i="13"/>
  <c r="J180" i="13"/>
  <c r="K180" i="13"/>
  <c r="P180" i="13"/>
  <c r="C181" i="13"/>
  <c r="D181" i="13"/>
  <c r="E181" i="13"/>
  <c r="F181" i="13"/>
  <c r="G181" i="13"/>
  <c r="H181" i="13"/>
  <c r="I181" i="13"/>
  <c r="J181" i="13"/>
  <c r="K181" i="13"/>
  <c r="P181" i="13"/>
  <c r="C182" i="13"/>
  <c r="D182" i="13"/>
  <c r="E182" i="13"/>
  <c r="F182" i="13"/>
  <c r="G182" i="13"/>
  <c r="H182" i="13"/>
  <c r="I182" i="13"/>
  <c r="J182" i="13"/>
  <c r="K182" i="13"/>
  <c r="P182" i="13"/>
  <c r="C183" i="13"/>
  <c r="D183" i="13"/>
  <c r="E183" i="13"/>
  <c r="F183" i="13"/>
  <c r="G183" i="13"/>
  <c r="H183" i="13"/>
  <c r="I183" i="13"/>
  <c r="J183" i="13"/>
  <c r="K183" i="13"/>
  <c r="P183" i="13"/>
  <c r="C184" i="13"/>
  <c r="D184" i="13"/>
  <c r="E184" i="13"/>
  <c r="F184" i="13"/>
  <c r="G184" i="13"/>
  <c r="H184" i="13"/>
  <c r="I184" i="13"/>
  <c r="J184" i="13"/>
  <c r="K184" i="13"/>
  <c r="P184" i="13"/>
  <c r="C185" i="13"/>
  <c r="D185" i="13"/>
  <c r="E185" i="13"/>
  <c r="F185" i="13"/>
  <c r="G185" i="13"/>
  <c r="H185" i="13"/>
  <c r="I185" i="13"/>
  <c r="J185" i="13"/>
  <c r="K185" i="13"/>
  <c r="P185" i="13"/>
  <c r="C186" i="13"/>
  <c r="D186" i="13"/>
  <c r="E186" i="13"/>
  <c r="F186" i="13"/>
  <c r="G186" i="13"/>
  <c r="H186" i="13"/>
  <c r="I186" i="13"/>
  <c r="J186" i="13"/>
  <c r="K186" i="13"/>
  <c r="P186" i="13"/>
  <c r="C187" i="13"/>
  <c r="D187" i="13"/>
  <c r="E187" i="13"/>
  <c r="F187" i="13"/>
  <c r="G187" i="13"/>
  <c r="H187" i="13"/>
  <c r="I187" i="13"/>
  <c r="J187" i="13"/>
  <c r="K187" i="13"/>
  <c r="P187" i="13"/>
  <c r="C188" i="13"/>
  <c r="D188" i="13"/>
  <c r="E188" i="13"/>
  <c r="F188" i="13"/>
  <c r="G188" i="13"/>
  <c r="H188" i="13"/>
  <c r="I188" i="13"/>
  <c r="J188" i="13"/>
  <c r="K188" i="13"/>
  <c r="P188" i="13"/>
  <c r="C189" i="13"/>
  <c r="D189" i="13"/>
  <c r="E189" i="13"/>
  <c r="F189" i="13"/>
  <c r="G189" i="13"/>
  <c r="H189" i="13"/>
  <c r="I189" i="13"/>
  <c r="J189" i="13"/>
  <c r="K189" i="13"/>
  <c r="P189" i="13"/>
  <c r="C190" i="13"/>
  <c r="D190" i="13"/>
  <c r="E190" i="13"/>
  <c r="F190" i="13"/>
  <c r="G190" i="13"/>
  <c r="H190" i="13"/>
  <c r="I190" i="13"/>
  <c r="J190" i="13"/>
  <c r="K190" i="13"/>
  <c r="P190" i="13"/>
  <c r="C191" i="13"/>
  <c r="D191" i="13"/>
  <c r="E191" i="13"/>
  <c r="F191" i="13"/>
  <c r="G191" i="13"/>
  <c r="H191" i="13"/>
  <c r="I191" i="13"/>
  <c r="J191" i="13"/>
  <c r="K191" i="13"/>
  <c r="P191" i="13"/>
  <c r="C192" i="13"/>
  <c r="D192" i="13"/>
  <c r="E192" i="13"/>
  <c r="F192" i="13"/>
  <c r="G192" i="13"/>
  <c r="H192" i="13"/>
  <c r="I192" i="13"/>
  <c r="J192" i="13"/>
  <c r="K192" i="13"/>
  <c r="P192" i="13"/>
  <c r="C193" i="13"/>
  <c r="D193" i="13"/>
  <c r="E193" i="13"/>
  <c r="F193" i="13"/>
  <c r="G193" i="13"/>
  <c r="H193" i="13"/>
  <c r="I193" i="13"/>
  <c r="J193" i="13"/>
  <c r="K193" i="13"/>
  <c r="P193" i="13"/>
  <c r="C194" i="13"/>
  <c r="D194" i="13"/>
  <c r="E194" i="13"/>
  <c r="F194" i="13"/>
  <c r="G194" i="13"/>
  <c r="H194" i="13"/>
  <c r="I194" i="13"/>
  <c r="J194" i="13"/>
  <c r="K194" i="13"/>
  <c r="P194" i="13"/>
  <c r="C195" i="13"/>
  <c r="D195" i="13"/>
  <c r="E195" i="13"/>
  <c r="F195" i="13"/>
  <c r="G195" i="13"/>
  <c r="H195" i="13"/>
  <c r="I195" i="13"/>
  <c r="J195" i="13"/>
  <c r="K195" i="13"/>
  <c r="P195" i="13"/>
  <c r="C196" i="13"/>
  <c r="D196" i="13"/>
  <c r="E196" i="13"/>
  <c r="F196" i="13"/>
  <c r="G196" i="13"/>
  <c r="H196" i="13"/>
  <c r="I196" i="13"/>
  <c r="J196" i="13"/>
  <c r="K196" i="13"/>
  <c r="P196" i="13"/>
  <c r="C197" i="13"/>
  <c r="D197" i="13"/>
  <c r="E197" i="13"/>
  <c r="F197" i="13"/>
  <c r="G197" i="13"/>
  <c r="H197" i="13"/>
  <c r="I197" i="13"/>
  <c r="J197" i="13"/>
  <c r="K197" i="13"/>
  <c r="P197" i="13"/>
  <c r="C198" i="13"/>
  <c r="D198" i="13"/>
  <c r="E198" i="13"/>
  <c r="F198" i="13"/>
  <c r="G198" i="13"/>
  <c r="H198" i="13"/>
  <c r="I198" i="13"/>
  <c r="J198" i="13"/>
  <c r="K198" i="13"/>
  <c r="P198" i="13"/>
  <c r="C199" i="13"/>
  <c r="D199" i="13"/>
  <c r="E199" i="13"/>
  <c r="F199" i="13"/>
  <c r="G199" i="13"/>
  <c r="H199" i="13"/>
  <c r="I199" i="13"/>
  <c r="J199" i="13"/>
  <c r="K199" i="13"/>
  <c r="P199" i="13"/>
  <c r="C200" i="13"/>
  <c r="D200" i="13"/>
  <c r="E200" i="13"/>
  <c r="F200" i="13"/>
  <c r="G200" i="13"/>
  <c r="H200" i="13"/>
  <c r="I200" i="13"/>
  <c r="J200" i="13"/>
  <c r="K200" i="13"/>
  <c r="P200" i="13"/>
  <c r="C201" i="13"/>
  <c r="D201" i="13"/>
  <c r="E201" i="13"/>
  <c r="F201" i="13"/>
  <c r="G201" i="13"/>
  <c r="H201" i="13"/>
  <c r="I201" i="13"/>
  <c r="J201" i="13"/>
  <c r="K201" i="13"/>
  <c r="P201" i="13"/>
  <c r="C202" i="13"/>
  <c r="D202" i="13"/>
  <c r="E202" i="13"/>
  <c r="F202" i="13"/>
  <c r="G202" i="13"/>
  <c r="H202" i="13"/>
  <c r="I202" i="13"/>
  <c r="J202" i="13"/>
  <c r="K202" i="13"/>
  <c r="P202" i="13"/>
  <c r="C3" i="13"/>
  <c r="D3" i="13"/>
  <c r="E3" i="13"/>
  <c r="F3" i="13"/>
  <c r="G3" i="13"/>
  <c r="H3" i="13"/>
  <c r="I3" i="13"/>
  <c r="J3" i="13"/>
  <c r="K3" i="13"/>
  <c r="P3" i="13"/>
  <c r="K2" i="3" l="1"/>
  <c r="E4" i="5"/>
  <c r="K5" i="9"/>
  <c r="K6" i="9"/>
  <c r="K7" i="9"/>
  <c r="E7" i="9"/>
  <c r="E8" i="9"/>
  <c r="K4" i="9"/>
  <c r="E6" i="9"/>
  <c r="K5" i="8"/>
  <c r="K6" i="8"/>
  <c r="K7" i="8"/>
  <c r="K4" i="8"/>
  <c r="E7" i="8"/>
  <c r="E8" i="8"/>
  <c r="E6" i="8"/>
  <c r="E4" i="7"/>
  <c r="K5" i="6"/>
  <c r="K6" i="6"/>
  <c r="E5" i="6"/>
  <c r="E6" i="6"/>
  <c r="E7" i="6"/>
  <c r="E4" i="6"/>
  <c r="K4" i="6"/>
  <c r="K2" i="8" l="1"/>
  <c r="K2" i="9"/>
  <c r="G3" i="9"/>
  <c r="G2" i="9"/>
  <c r="E16" i="12"/>
  <c r="G3" i="3"/>
  <c r="G3" i="4"/>
  <c r="G3" i="5"/>
  <c r="H303" i="5" s="1"/>
  <c r="G3" i="6"/>
  <c r="G3" i="7"/>
  <c r="G3" i="8"/>
  <c r="G2" i="8"/>
  <c r="E11" i="12"/>
  <c r="E9" i="12"/>
  <c r="E8" i="12"/>
  <c r="G2" i="7"/>
  <c r="G2" i="6"/>
  <c r="B23" i="12"/>
  <c r="E20" i="12"/>
  <c r="E21" i="12"/>
  <c r="E22" i="12"/>
  <c r="E19" i="12"/>
  <c r="E15" i="12"/>
  <c r="E17" i="12"/>
  <c r="E18" i="12"/>
  <c r="E14" i="12"/>
  <c r="E10" i="12"/>
  <c r="E12" i="12"/>
  <c r="E5" i="12"/>
  <c r="E6" i="12"/>
  <c r="E7" i="12"/>
  <c r="E4" i="12"/>
  <c r="B25" i="12"/>
  <c r="B22" i="12"/>
  <c r="B21" i="12"/>
  <c r="B18" i="12"/>
  <c r="B19" i="12"/>
  <c r="B20" i="12"/>
  <c r="B17" i="12"/>
  <c r="B8" i="12"/>
  <c r="G2" i="5"/>
  <c r="H302" i="5" s="1"/>
  <c r="K5" i="5"/>
  <c r="B13" i="12" s="1"/>
  <c r="K6" i="5"/>
  <c r="B14" i="12" s="1"/>
  <c r="K7" i="5"/>
  <c r="B15" i="12" s="1"/>
  <c r="K4" i="5"/>
  <c r="B12" i="12" s="1"/>
  <c r="E5" i="5"/>
  <c r="B9" i="12" s="1"/>
  <c r="E6" i="5"/>
  <c r="B10" i="12" s="1"/>
  <c r="E7" i="5"/>
  <c r="B11" i="12" s="1"/>
  <c r="I314" i="9"/>
  <c r="I313" i="9"/>
  <c r="I312" i="9"/>
  <c r="I311" i="9"/>
  <c r="I310" i="9"/>
  <c r="I309" i="9"/>
  <c r="I308" i="9"/>
  <c r="I307" i="9"/>
  <c r="I306" i="9"/>
  <c r="I305" i="9"/>
  <c r="H303" i="9"/>
  <c r="K302" i="9"/>
  <c r="H302" i="9"/>
  <c r="I299" i="9"/>
  <c r="I298" i="9"/>
  <c r="I297" i="9"/>
  <c r="I296" i="9"/>
  <c r="I295" i="9"/>
  <c r="I294" i="9"/>
  <c r="I293" i="9"/>
  <c r="I292" i="9"/>
  <c r="I291" i="9"/>
  <c r="I290" i="9"/>
  <c r="H288" i="9"/>
  <c r="K287" i="9"/>
  <c r="H287" i="9"/>
  <c r="I284" i="9"/>
  <c r="I283" i="9"/>
  <c r="I282" i="9"/>
  <c r="I281" i="9"/>
  <c r="I280" i="9"/>
  <c r="I279" i="9"/>
  <c r="I278" i="9"/>
  <c r="I277" i="9"/>
  <c r="I276" i="9"/>
  <c r="I275" i="9"/>
  <c r="H273" i="9"/>
  <c r="K272" i="9"/>
  <c r="H272" i="9"/>
  <c r="I269" i="9"/>
  <c r="I268" i="9"/>
  <c r="I267" i="9"/>
  <c r="I266" i="9"/>
  <c r="I265" i="9"/>
  <c r="I264" i="9"/>
  <c r="I263" i="9"/>
  <c r="I262" i="9"/>
  <c r="I261" i="9"/>
  <c r="I260" i="9"/>
  <c r="H258" i="9"/>
  <c r="K257" i="9"/>
  <c r="H257" i="9"/>
  <c r="I254" i="9"/>
  <c r="I253" i="9"/>
  <c r="I252" i="9"/>
  <c r="I251" i="9"/>
  <c r="I250" i="9"/>
  <c r="I249" i="9"/>
  <c r="I248" i="9"/>
  <c r="I247" i="9"/>
  <c r="I246" i="9"/>
  <c r="I245" i="9"/>
  <c r="H243" i="9"/>
  <c r="K242" i="9"/>
  <c r="H242" i="9"/>
  <c r="I239" i="9"/>
  <c r="I238" i="9"/>
  <c r="I237" i="9"/>
  <c r="I236" i="9"/>
  <c r="I235" i="9"/>
  <c r="I234" i="9"/>
  <c r="I233" i="9"/>
  <c r="I232" i="9"/>
  <c r="I231" i="9"/>
  <c r="I230" i="9"/>
  <c r="H228" i="9"/>
  <c r="K227" i="9"/>
  <c r="H227" i="9"/>
  <c r="I224" i="9"/>
  <c r="I223" i="9"/>
  <c r="I222" i="9"/>
  <c r="I221" i="9"/>
  <c r="I220" i="9"/>
  <c r="I219" i="9"/>
  <c r="I218" i="9"/>
  <c r="I217" i="9"/>
  <c r="I216" i="9"/>
  <c r="I215" i="9"/>
  <c r="H213" i="9"/>
  <c r="K212" i="9"/>
  <c r="H212" i="9"/>
  <c r="I209" i="9"/>
  <c r="I208" i="9"/>
  <c r="I207" i="9"/>
  <c r="I206" i="9"/>
  <c r="I205" i="9"/>
  <c r="I204" i="9"/>
  <c r="I203" i="9"/>
  <c r="I202" i="9"/>
  <c r="I201" i="9"/>
  <c r="I200" i="9"/>
  <c r="H198" i="9"/>
  <c r="K197" i="9"/>
  <c r="H197" i="9"/>
  <c r="I194" i="9"/>
  <c r="I193" i="9"/>
  <c r="I192" i="9"/>
  <c r="I191" i="9"/>
  <c r="I190" i="9"/>
  <c r="I189" i="9"/>
  <c r="I188" i="9"/>
  <c r="I187" i="9"/>
  <c r="I186" i="9"/>
  <c r="I185" i="9"/>
  <c r="H183" i="9"/>
  <c r="K182" i="9"/>
  <c r="H182" i="9"/>
  <c r="I179" i="9"/>
  <c r="I178" i="9"/>
  <c r="I177" i="9"/>
  <c r="I176" i="9"/>
  <c r="I175" i="9"/>
  <c r="I174" i="9"/>
  <c r="I173" i="9"/>
  <c r="I172" i="9"/>
  <c r="I171" i="9"/>
  <c r="I170" i="9"/>
  <c r="H168" i="9"/>
  <c r="K167" i="9"/>
  <c r="H167" i="9"/>
  <c r="I164" i="9"/>
  <c r="I163" i="9"/>
  <c r="I162" i="9"/>
  <c r="I161" i="9"/>
  <c r="I160" i="9"/>
  <c r="I159" i="9"/>
  <c r="I158" i="9"/>
  <c r="I157" i="9"/>
  <c r="I156" i="9"/>
  <c r="I155" i="9"/>
  <c r="H153" i="9"/>
  <c r="K152" i="9"/>
  <c r="H152" i="9"/>
  <c r="I149" i="9"/>
  <c r="I148" i="9"/>
  <c r="I147" i="9"/>
  <c r="I146" i="9"/>
  <c r="I145" i="9"/>
  <c r="I144" i="9"/>
  <c r="I143" i="9"/>
  <c r="I142" i="9"/>
  <c r="I141" i="9"/>
  <c r="I140" i="9"/>
  <c r="H138" i="9"/>
  <c r="K137" i="9"/>
  <c r="H137" i="9"/>
  <c r="I134" i="9"/>
  <c r="I133" i="9"/>
  <c r="I132" i="9"/>
  <c r="I131" i="9"/>
  <c r="I130" i="9"/>
  <c r="I129" i="9"/>
  <c r="I128" i="9"/>
  <c r="I127" i="9"/>
  <c r="I126" i="9"/>
  <c r="I125" i="9"/>
  <c r="H123" i="9"/>
  <c r="K122" i="9"/>
  <c r="H122" i="9"/>
  <c r="I119" i="9"/>
  <c r="I118" i="9"/>
  <c r="I117" i="9"/>
  <c r="I116" i="9"/>
  <c r="I115" i="9"/>
  <c r="I114" i="9"/>
  <c r="I113" i="9"/>
  <c r="I112" i="9"/>
  <c r="I111" i="9"/>
  <c r="I110" i="9"/>
  <c r="H108" i="9"/>
  <c r="K107" i="9"/>
  <c r="H107" i="9"/>
  <c r="I104" i="9"/>
  <c r="I103" i="9"/>
  <c r="I102" i="9"/>
  <c r="I101" i="9"/>
  <c r="I100" i="9"/>
  <c r="I99" i="9"/>
  <c r="I98" i="9"/>
  <c r="I97" i="9"/>
  <c r="I96" i="9"/>
  <c r="I95" i="9"/>
  <c r="H93" i="9"/>
  <c r="K92" i="9"/>
  <c r="H92" i="9"/>
  <c r="I89" i="9"/>
  <c r="I88" i="9"/>
  <c r="I87" i="9"/>
  <c r="I86" i="9"/>
  <c r="I85" i="9"/>
  <c r="I84" i="9"/>
  <c r="I83" i="9"/>
  <c r="I82" i="9"/>
  <c r="I81" i="9"/>
  <c r="I80" i="9"/>
  <c r="H78" i="9"/>
  <c r="K77" i="9"/>
  <c r="H77" i="9"/>
  <c r="I74" i="9"/>
  <c r="I73" i="9"/>
  <c r="I72" i="9"/>
  <c r="I71" i="9"/>
  <c r="I70" i="9"/>
  <c r="I69" i="9"/>
  <c r="I68" i="9"/>
  <c r="I67" i="9"/>
  <c r="I66" i="9"/>
  <c r="I65" i="9"/>
  <c r="H63" i="9"/>
  <c r="K62" i="9"/>
  <c r="H62" i="9"/>
  <c r="I59" i="9"/>
  <c r="I58" i="9"/>
  <c r="I57" i="9"/>
  <c r="I56" i="9"/>
  <c r="I55" i="9"/>
  <c r="I54" i="9"/>
  <c r="I53" i="9"/>
  <c r="I52" i="9"/>
  <c r="I51" i="9"/>
  <c r="I50" i="9"/>
  <c r="H48" i="9"/>
  <c r="K47" i="9"/>
  <c r="H47" i="9"/>
  <c r="I44" i="9"/>
  <c r="I43" i="9"/>
  <c r="I42" i="9"/>
  <c r="I41" i="9"/>
  <c r="I40" i="9"/>
  <c r="I39" i="9"/>
  <c r="I38" i="9"/>
  <c r="I37" i="9"/>
  <c r="I36" i="9"/>
  <c r="I35" i="9"/>
  <c r="H33" i="9"/>
  <c r="K32" i="9"/>
  <c r="H32" i="9"/>
  <c r="I29" i="9"/>
  <c r="I28" i="9"/>
  <c r="I27" i="9"/>
  <c r="I26" i="9"/>
  <c r="I25" i="9"/>
  <c r="I24" i="9"/>
  <c r="I23" i="9"/>
  <c r="I22" i="9"/>
  <c r="I21" i="9"/>
  <c r="I20" i="9"/>
  <c r="H18" i="9"/>
  <c r="K17" i="9"/>
  <c r="H17" i="9"/>
  <c r="I314" i="8"/>
  <c r="I313" i="8"/>
  <c r="I312" i="8"/>
  <c r="I311" i="8"/>
  <c r="I310" i="8"/>
  <c r="I309" i="8"/>
  <c r="I308" i="8"/>
  <c r="I307" i="8"/>
  <c r="I306" i="8"/>
  <c r="I305" i="8"/>
  <c r="H303" i="8"/>
  <c r="K302" i="8"/>
  <c r="H302" i="8"/>
  <c r="I299" i="8"/>
  <c r="I298" i="8"/>
  <c r="I297" i="8"/>
  <c r="I296" i="8"/>
  <c r="I295" i="8"/>
  <c r="I294" i="8"/>
  <c r="I293" i="8"/>
  <c r="I292" i="8"/>
  <c r="I291" i="8"/>
  <c r="I290" i="8"/>
  <c r="H288" i="8"/>
  <c r="K287" i="8"/>
  <c r="H287" i="8"/>
  <c r="I284" i="8"/>
  <c r="I283" i="8"/>
  <c r="I282" i="8"/>
  <c r="I281" i="8"/>
  <c r="I280" i="8"/>
  <c r="I279" i="8"/>
  <c r="I278" i="8"/>
  <c r="I277" i="8"/>
  <c r="I276" i="8"/>
  <c r="I275" i="8"/>
  <c r="H273" i="8"/>
  <c r="K272" i="8"/>
  <c r="H272" i="8"/>
  <c r="I269" i="8"/>
  <c r="I268" i="8"/>
  <c r="I267" i="8"/>
  <c r="I266" i="8"/>
  <c r="I265" i="8"/>
  <c r="I264" i="8"/>
  <c r="I263" i="8"/>
  <c r="I262" i="8"/>
  <c r="I261" i="8"/>
  <c r="I260" i="8"/>
  <c r="H258" i="8"/>
  <c r="K257" i="8"/>
  <c r="H257" i="8"/>
  <c r="I254" i="8"/>
  <c r="I253" i="8"/>
  <c r="I252" i="8"/>
  <c r="I251" i="8"/>
  <c r="I250" i="8"/>
  <c r="I249" i="8"/>
  <c r="I248" i="8"/>
  <c r="I247" i="8"/>
  <c r="I246" i="8"/>
  <c r="I245" i="8"/>
  <c r="H243" i="8"/>
  <c r="K242" i="8"/>
  <c r="H242" i="8"/>
  <c r="I239" i="8"/>
  <c r="I238" i="8"/>
  <c r="I237" i="8"/>
  <c r="I236" i="8"/>
  <c r="I235" i="8"/>
  <c r="I234" i="8"/>
  <c r="I233" i="8"/>
  <c r="I232" i="8"/>
  <c r="I231" i="8"/>
  <c r="I230" i="8"/>
  <c r="H228" i="8"/>
  <c r="K227" i="8"/>
  <c r="H227" i="8"/>
  <c r="I224" i="8"/>
  <c r="I223" i="8"/>
  <c r="I222" i="8"/>
  <c r="I221" i="8"/>
  <c r="I220" i="8"/>
  <c r="I219" i="8"/>
  <c r="I218" i="8"/>
  <c r="I217" i="8"/>
  <c r="I216" i="8"/>
  <c r="I215" i="8"/>
  <c r="H213" i="8"/>
  <c r="K212" i="8"/>
  <c r="H212" i="8"/>
  <c r="I209" i="8"/>
  <c r="I208" i="8"/>
  <c r="I207" i="8"/>
  <c r="I206" i="8"/>
  <c r="I205" i="8"/>
  <c r="I204" i="8"/>
  <c r="I203" i="8"/>
  <c r="I202" i="8"/>
  <c r="I201" i="8"/>
  <c r="I200" i="8"/>
  <c r="H198" i="8"/>
  <c r="K197" i="8"/>
  <c r="H197" i="8"/>
  <c r="I194" i="8"/>
  <c r="I193" i="8"/>
  <c r="I192" i="8"/>
  <c r="I191" i="8"/>
  <c r="I190" i="8"/>
  <c r="I189" i="8"/>
  <c r="I188" i="8"/>
  <c r="I187" i="8"/>
  <c r="I186" i="8"/>
  <c r="I185" i="8"/>
  <c r="H183" i="8"/>
  <c r="K182" i="8"/>
  <c r="H182" i="8"/>
  <c r="I179" i="8"/>
  <c r="I178" i="8"/>
  <c r="I177" i="8"/>
  <c r="I176" i="8"/>
  <c r="I175" i="8"/>
  <c r="I174" i="8"/>
  <c r="I173" i="8"/>
  <c r="I172" i="8"/>
  <c r="I171" i="8"/>
  <c r="I170" i="8"/>
  <c r="H168" i="8"/>
  <c r="K167" i="8"/>
  <c r="H167" i="8"/>
  <c r="I164" i="8"/>
  <c r="I163" i="8"/>
  <c r="I162" i="8"/>
  <c r="I161" i="8"/>
  <c r="I160" i="8"/>
  <c r="I159" i="8"/>
  <c r="I158" i="8"/>
  <c r="I157" i="8"/>
  <c r="I156" i="8"/>
  <c r="I155" i="8"/>
  <c r="H153" i="8"/>
  <c r="K152" i="8"/>
  <c r="H152" i="8"/>
  <c r="I149" i="8"/>
  <c r="I148" i="8"/>
  <c r="I147" i="8"/>
  <c r="I146" i="8"/>
  <c r="I145" i="8"/>
  <c r="I144" i="8"/>
  <c r="I143" i="8"/>
  <c r="I142" i="8"/>
  <c r="I141" i="8"/>
  <c r="I140" i="8"/>
  <c r="H138" i="8"/>
  <c r="K137" i="8"/>
  <c r="H137" i="8"/>
  <c r="I134" i="8"/>
  <c r="I133" i="8"/>
  <c r="I132" i="8"/>
  <c r="I131" i="8"/>
  <c r="I130" i="8"/>
  <c r="I129" i="8"/>
  <c r="I128" i="8"/>
  <c r="I127" i="8"/>
  <c r="I126" i="8"/>
  <c r="I125" i="8"/>
  <c r="H123" i="8"/>
  <c r="K122" i="8"/>
  <c r="H122" i="8"/>
  <c r="I119" i="8"/>
  <c r="I118" i="8"/>
  <c r="I117" i="8"/>
  <c r="I116" i="8"/>
  <c r="I115" i="8"/>
  <c r="I114" i="8"/>
  <c r="I113" i="8"/>
  <c r="I112" i="8"/>
  <c r="I111" i="8"/>
  <c r="I110" i="8"/>
  <c r="H108" i="8"/>
  <c r="K107" i="8"/>
  <c r="H107" i="8"/>
  <c r="I104" i="8"/>
  <c r="I103" i="8"/>
  <c r="I102" i="8"/>
  <c r="I101" i="8"/>
  <c r="I100" i="8"/>
  <c r="I99" i="8"/>
  <c r="I98" i="8"/>
  <c r="I97" i="8"/>
  <c r="I96" i="8"/>
  <c r="I95" i="8"/>
  <c r="H93" i="8"/>
  <c r="K92" i="8"/>
  <c r="H92" i="8"/>
  <c r="I89" i="8"/>
  <c r="I88" i="8"/>
  <c r="I87" i="8"/>
  <c r="I86" i="8"/>
  <c r="I85" i="8"/>
  <c r="I84" i="8"/>
  <c r="I83" i="8"/>
  <c r="I82" i="8"/>
  <c r="I81" i="8"/>
  <c r="I80" i="8"/>
  <c r="H78" i="8"/>
  <c r="K77" i="8"/>
  <c r="H77" i="8"/>
  <c r="I74" i="8"/>
  <c r="I73" i="8"/>
  <c r="I72" i="8"/>
  <c r="I71" i="8"/>
  <c r="I70" i="8"/>
  <c r="I69" i="8"/>
  <c r="I68" i="8"/>
  <c r="I67" i="8"/>
  <c r="I66" i="8"/>
  <c r="I65" i="8"/>
  <c r="H63" i="8"/>
  <c r="K62" i="8"/>
  <c r="H62" i="8"/>
  <c r="I59" i="8"/>
  <c r="I58" i="8"/>
  <c r="I57" i="8"/>
  <c r="I56" i="8"/>
  <c r="I55" i="8"/>
  <c r="I54" i="8"/>
  <c r="I53" i="8"/>
  <c r="I52" i="8"/>
  <c r="I51" i="8"/>
  <c r="I50" i="8"/>
  <c r="H48" i="8"/>
  <c r="K47" i="8"/>
  <c r="H47" i="8"/>
  <c r="I44" i="8"/>
  <c r="I43" i="8"/>
  <c r="I42" i="8"/>
  <c r="I41" i="8"/>
  <c r="I40" i="8"/>
  <c r="I39" i="8"/>
  <c r="I38" i="8"/>
  <c r="I37" i="8"/>
  <c r="I36" i="8"/>
  <c r="I35" i="8"/>
  <c r="H33" i="8"/>
  <c r="K32" i="8"/>
  <c r="H32" i="8"/>
  <c r="I29" i="8"/>
  <c r="I28" i="8"/>
  <c r="I27" i="8"/>
  <c r="I26" i="8"/>
  <c r="I25" i="8"/>
  <c r="I24" i="8"/>
  <c r="I23" i="8"/>
  <c r="I22" i="8"/>
  <c r="I21" i="8"/>
  <c r="I20" i="8"/>
  <c r="H18" i="8"/>
  <c r="K17" i="8"/>
  <c r="H17" i="8"/>
  <c r="I314" i="7"/>
  <c r="I313" i="7"/>
  <c r="I312" i="7"/>
  <c r="I311" i="7"/>
  <c r="I310" i="7"/>
  <c r="I309" i="7"/>
  <c r="I308" i="7"/>
  <c r="I307" i="7"/>
  <c r="I306" i="7"/>
  <c r="I305" i="7"/>
  <c r="H303" i="7"/>
  <c r="K302" i="7"/>
  <c r="H302" i="7"/>
  <c r="I299" i="7"/>
  <c r="I298" i="7"/>
  <c r="I297" i="7"/>
  <c r="I296" i="7"/>
  <c r="I295" i="7"/>
  <c r="I294" i="7"/>
  <c r="I293" i="7"/>
  <c r="I292" i="7"/>
  <c r="I291" i="7"/>
  <c r="I290" i="7"/>
  <c r="H288" i="7"/>
  <c r="K287" i="7"/>
  <c r="H287" i="7"/>
  <c r="I284" i="7"/>
  <c r="I283" i="7"/>
  <c r="I282" i="7"/>
  <c r="I281" i="7"/>
  <c r="I280" i="7"/>
  <c r="I279" i="7"/>
  <c r="I278" i="7"/>
  <c r="I277" i="7"/>
  <c r="I276" i="7"/>
  <c r="I275" i="7"/>
  <c r="H273" i="7"/>
  <c r="K272" i="7"/>
  <c r="H272" i="7"/>
  <c r="I269" i="7"/>
  <c r="I268" i="7"/>
  <c r="I267" i="7"/>
  <c r="I266" i="7"/>
  <c r="I265" i="7"/>
  <c r="I264" i="7"/>
  <c r="I263" i="7"/>
  <c r="I262" i="7"/>
  <c r="I261" i="7"/>
  <c r="I260" i="7"/>
  <c r="H258" i="7"/>
  <c r="K257" i="7"/>
  <c r="H257" i="7"/>
  <c r="I254" i="7"/>
  <c r="I253" i="7"/>
  <c r="I252" i="7"/>
  <c r="I251" i="7"/>
  <c r="I250" i="7"/>
  <c r="I249" i="7"/>
  <c r="I248" i="7"/>
  <c r="I247" i="7"/>
  <c r="I246" i="7"/>
  <c r="I245" i="7"/>
  <c r="H243" i="7"/>
  <c r="K242" i="7"/>
  <c r="H242" i="7"/>
  <c r="I239" i="7"/>
  <c r="I238" i="7"/>
  <c r="I237" i="7"/>
  <c r="I236" i="7"/>
  <c r="I235" i="7"/>
  <c r="I234" i="7"/>
  <c r="I233" i="7"/>
  <c r="I232" i="7"/>
  <c r="I231" i="7"/>
  <c r="I230" i="7"/>
  <c r="H228" i="7"/>
  <c r="K227" i="7"/>
  <c r="H227" i="7"/>
  <c r="I224" i="7"/>
  <c r="I223" i="7"/>
  <c r="I222" i="7"/>
  <c r="I221" i="7"/>
  <c r="I220" i="7"/>
  <c r="I219" i="7"/>
  <c r="I218" i="7"/>
  <c r="I217" i="7"/>
  <c r="I216" i="7"/>
  <c r="I215" i="7"/>
  <c r="H213" i="7"/>
  <c r="K212" i="7"/>
  <c r="H212" i="7"/>
  <c r="I209" i="7"/>
  <c r="I208" i="7"/>
  <c r="I207" i="7"/>
  <c r="I206" i="7"/>
  <c r="I205" i="7"/>
  <c r="I204" i="7"/>
  <c r="I203" i="7"/>
  <c r="I202" i="7"/>
  <c r="I201" i="7"/>
  <c r="I200" i="7"/>
  <c r="H198" i="7"/>
  <c r="K197" i="7"/>
  <c r="H197" i="7"/>
  <c r="I194" i="7"/>
  <c r="I193" i="7"/>
  <c r="I192" i="7"/>
  <c r="I191" i="7"/>
  <c r="I190" i="7"/>
  <c r="I189" i="7"/>
  <c r="I188" i="7"/>
  <c r="I187" i="7"/>
  <c r="I186" i="7"/>
  <c r="I185" i="7"/>
  <c r="H183" i="7"/>
  <c r="K182" i="7"/>
  <c r="H182" i="7"/>
  <c r="I179" i="7"/>
  <c r="I178" i="7"/>
  <c r="I177" i="7"/>
  <c r="I176" i="7"/>
  <c r="I175" i="7"/>
  <c r="I174" i="7"/>
  <c r="I173" i="7"/>
  <c r="I172" i="7"/>
  <c r="I171" i="7"/>
  <c r="I170" i="7"/>
  <c r="H168" i="7"/>
  <c r="K167" i="7"/>
  <c r="H167" i="7"/>
  <c r="I164" i="7"/>
  <c r="I163" i="7"/>
  <c r="I162" i="7"/>
  <c r="I161" i="7"/>
  <c r="I160" i="7"/>
  <c r="I159" i="7"/>
  <c r="I158" i="7"/>
  <c r="I157" i="7"/>
  <c r="I156" i="7"/>
  <c r="I155" i="7"/>
  <c r="H153" i="7"/>
  <c r="K152" i="7"/>
  <c r="H152" i="7"/>
  <c r="I149" i="7"/>
  <c r="I148" i="7"/>
  <c r="I147" i="7"/>
  <c r="I146" i="7"/>
  <c r="I145" i="7"/>
  <c r="I144" i="7"/>
  <c r="I143" i="7"/>
  <c r="I142" i="7"/>
  <c r="I141" i="7"/>
  <c r="I140" i="7"/>
  <c r="H138" i="7"/>
  <c r="K137" i="7"/>
  <c r="H137" i="7"/>
  <c r="I134" i="7"/>
  <c r="I133" i="7"/>
  <c r="I132" i="7"/>
  <c r="I131" i="7"/>
  <c r="I130" i="7"/>
  <c r="I129" i="7"/>
  <c r="I128" i="7"/>
  <c r="I127" i="7"/>
  <c r="I126" i="7"/>
  <c r="I125" i="7"/>
  <c r="H123" i="7"/>
  <c r="K122" i="7"/>
  <c r="H122" i="7"/>
  <c r="I119" i="7"/>
  <c r="I118" i="7"/>
  <c r="I117" i="7"/>
  <c r="I116" i="7"/>
  <c r="I115" i="7"/>
  <c r="I114" i="7"/>
  <c r="I113" i="7"/>
  <c r="I112" i="7"/>
  <c r="I111" i="7"/>
  <c r="I110" i="7"/>
  <c r="H108" i="7"/>
  <c r="K107" i="7"/>
  <c r="H107" i="7"/>
  <c r="I104" i="7"/>
  <c r="I103" i="7"/>
  <c r="I102" i="7"/>
  <c r="I101" i="7"/>
  <c r="I100" i="7"/>
  <c r="I99" i="7"/>
  <c r="I98" i="7"/>
  <c r="I97" i="7"/>
  <c r="I96" i="7"/>
  <c r="I95" i="7"/>
  <c r="H93" i="7"/>
  <c r="K92" i="7"/>
  <c r="H92" i="7"/>
  <c r="I89" i="7"/>
  <c r="I88" i="7"/>
  <c r="I87" i="7"/>
  <c r="I86" i="7"/>
  <c r="I85" i="7"/>
  <c r="I84" i="7"/>
  <c r="I83" i="7"/>
  <c r="I82" i="7"/>
  <c r="I81" i="7"/>
  <c r="I80" i="7"/>
  <c r="H78" i="7"/>
  <c r="K77" i="7"/>
  <c r="H77" i="7"/>
  <c r="I74" i="7"/>
  <c r="I73" i="7"/>
  <c r="I72" i="7"/>
  <c r="I71" i="7"/>
  <c r="I70" i="7"/>
  <c r="I69" i="7"/>
  <c r="I68" i="7"/>
  <c r="I67" i="7"/>
  <c r="I66" i="7"/>
  <c r="I65" i="7"/>
  <c r="H63" i="7"/>
  <c r="K62" i="7"/>
  <c r="H62" i="7"/>
  <c r="I59" i="7"/>
  <c r="I58" i="7"/>
  <c r="I57" i="7"/>
  <c r="I56" i="7"/>
  <c r="I55" i="7"/>
  <c r="I54" i="7"/>
  <c r="I53" i="7"/>
  <c r="I52" i="7"/>
  <c r="I51" i="7"/>
  <c r="I50" i="7"/>
  <c r="H48" i="7"/>
  <c r="K47" i="7"/>
  <c r="H47" i="7"/>
  <c r="I44" i="7"/>
  <c r="I43" i="7"/>
  <c r="I42" i="7"/>
  <c r="I41" i="7"/>
  <c r="I40" i="7"/>
  <c r="I39" i="7"/>
  <c r="I38" i="7"/>
  <c r="I37" i="7"/>
  <c r="I36" i="7"/>
  <c r="I35" i="7"/>
  <c r="H33" i="7"/>
  <c r="K32" i="7"/>
  <c r="H32" i="7"/>
  <c r="I29" i="7"/>
  <c r="I28" i="7"/>
  <c r="I27" i="7"/>
  <c r="I26" i="7"/>
  <c r="I25" i="7"/>
  <c r="I24" i="7"/>
  <c r="I23" i="7"/>
  <c r="I22" i="7"/>
  <c r="I21" i="7"/>
  <c r="I20" i="7"/>
  <c r="H18" i="7"/>
  <c r="K17" i="7"/>
  <c r="H17" i="7"/>
  <c r="I314" i="6"/>
  <c r="I313" i="6"/>
  <c r="I312" i="6"/>
  <c r="I311" i="6"/>
  <c r="I310" i="6"/>
  <c r="I309" i="6"/>
  <c r="I308" i="6"/>
  <c r="I307" i="6"/>
  <c r="I306" i="6"/>
  <c r="I305" i="6"/>
  <c r="H303" i="6"/>
  <c r="K302" i="6"/>
  <c r="H302" i="6"/>
  <c r="I299" i="6"/>
  <c r="I298" i="6"/>
  <c r="I297" i="6"/>
  <c r="I296" i="6"/>
  <c r="I295" i="6"/>
  <c r="I294" i="6"/>
  <c r="I293" i="6"/>
  <c r="I292" i="6"/>
  <c r="I291" i="6"/>
  <c r="I290" i="6"/>
  <c r="H288" i="6"/>
  <c r="K287" i="6"/>
  <c r="H287" i="6"/>
  <c r="I284" i="6"/>
  <c r="I283" i="6"/>
  <c r="I282" i="6"/>
  <c r="I281" i="6"/>
  <c r="I280" i="6"/>
  <c r="I279" i="6"/>
  <c r="I278" i="6"/>
  <c r="I277" i="6"/>
  <c r="I276" i="6"/>
  <c r="I275" i="6"/>
  <c r="H273" i="6"/>
  <c r="K272" i="6"/>
  <c r="H272" i="6"/>
  <c r="I269" i="6"/>
  <c r="I268" i="6"/>
  <c r="I267" i="6"/>
  <c r="I266" i="6"/>
  <c r="I265" i="6"/>
  <c r="I264" i="6"/>
  <c r="I263" i="6"/>
  <c r="I262" i="6"/>
  <c r="I261" i="6"/>
  <c r="I260" i="6"/>
  <c r="H258" i="6"/>
  <c r="K257" i="6"/>
  <c r="H257" i="6"/>
  <c r="I254" i="6"/>
  <c r="I253" i="6"/>
  <c r="I252" i="6"/>
  <c r="I251" i="6"/>
  <c r="I250" i="6"/>
  <c r="I249" i="6"/>
  <c r="I248" i="6"/>
  <c r="I247" i="6"/>
  <c r="I246" i="6"/>
  <c r="I245" i="6"/>
  <c r="H243" i="6"/>
  <c r="K242" i="6"/>
  <c r="H242" i="6"/>
  <c r="I239" i="6"/>
  <c r="I238" i="6"/>
  <c r="I237" i="6"/>
  <c r="I236" i="6"/>
  <c r="I235" i="6"/>
  <c r="I234" i="6"/>
  <c r="I233" i="6"/>
  <c r="I232" i="6"/>
  <c r="I231" i="6"/>
  <c r="I230" i="6"/>
  <c r="H228" i="6"/>
  <c r="K227" i="6"/>
  <c r="H227" i="6"/>
  <c r="I224" i="6"/>
  <c r="I223" i="6"/>
  <c r="I222" i="6"/>
  <c r="I221" i="6"/>
  <c r="I220" i="6"/>
  <c r="I219" i="6"/>
  <c r="I218" i="6"/>
  <c r="I217" i="6"/>
  <c r="I216" i="6"/>
  <c r="I215" i="6"/>
  <c r="H213" i="6"/>
  <c r="K212" i="6"/>
  <c r="H212" i="6"/>
  <c r="I209" i="6"/>
  <c r="I208" i="6"/>
  <c r="I207" i="6"/>
  <c r="I206" i="6"/>
  <c r="I205" i="6"/>
  <c r="I204" i="6"/>
  <c r="I203" i="6"/>
  <c r="I202" i="6"/>
  <c r="I201" i="6"/>
  <c r="I200" i="6"/>
  <c r="H198" i="6"/>
  <c r="K197" i="6"/>
  <c r="H197" i="6"/>
  <c r="I194" i="6"/>
  <c r="I193" i="6"/>
  <c r="I192" i="6"/>
  <c r="I191" i="6"/>
  <c r="I190" i="6"/>
  <c r="I189" i="6"/>
  <c r="I188" i="6"/>
  <c r="I187" i="6"/>
  <c r="I186" i="6"/>
  <c r="I185" i="6"/>
  <c r="H183" i="6"/>
  <c r="K182" i="6"/>
  <c r="H182" i="6"/>
  <c r="I179" i="6"/>
  <c r="I178" i="6"/>
  <c r="I177" i="6"/>
  <c r="I176" i="6"/>
  <c r="I175" i="6"/>
  <c r="I174" i="6"/>
  <c r="I173" i="6"/>
  <c r="I172" i="6"/>
  <c r="I171" i="6"/>
  <c r="I170" i="6"/>
  <c r="H168" i="6"/>
  <c r="K167" i="6"/>
  <c r="H167" i="6"/>
  <c r="I164" i="6"/>
  <c r="I163" i="6"/>
  <c r="I162" i="6"/>
  <c r="I161" i="6"/>
  <c r="I160" i="6"/>
  <c r="I159" i="6"/>
  <c r="I158" i="6"/>
  <c r="I157" i="6"/>
  <c r="I156" i="6"/>
  <c r="I155" i="6"/>
  <c r="H153" i="6"/>
  <c r="K152" i="6"/>
  <c r="H152" i="6"/>
  <c r="I149" i="6"/>
  <c r="I148" i="6"/>
  <c r="I147" i="6"/>
  <c r="I146" i="6"/>
  <c r="I145" i="6"/>
  <c r="I144" i="6"/>
  <c r="I143" i="6"/>
  <c r="I142" i="6"/>
  <c r="I141" i="6"/>
  <c r="I140" i="6"/>
  <c r="H138" i="6"/>
  <c r="K137" i="6"/>
  <c r="H137" i="6"/>
  <c r="I134" i="6"/>
  <c r="I133" i="6"/>
  <c r="I132" i="6"/>
  <c r="I131" i="6"/>
  <c r="I130" i="6"/>
  <c r="I129" i="6"/>
  <c r="I128" i="6"/>
  <c r="I127" i="6"/>
  <c r="I126" i="6"/>
  <c r="I125" i="6"/>
  <c r="H123" i="6"/>
  <c r="K122" i="6"/>
  <c r="H122" i="6"/>
  <c r="I119" i="6"/>
  <c r="I118" i="6"/>
  <c r="I117" i="6"/>
  <c r="I116" i="6"/>
  <c r="I115" i="6"/>
  <c r="I114" i="6"/>
  <c r="I113" i="6"/>
  <c r="I112" i="6"/>
  <c r="I111" i="6"/>
  <c r="I110" i="6"/>
  <c r="H108" i="6"/>
  <c r="K107" i="6"/>
  <c r="H107" i="6"/>
  <c r="I104" i="6"/>
  <c r="I103" i="6"/>
  <c r="I102" i="6"/>
  <c r="I101" i="6"/>
  <c r="I100" i="6"/>
  <c r="I99" i="6"/>
  <c r="I98" i="6"/>
  <c r="I97" i="6"/>
  <c r="I96" i="6"/>
  <c r="I95" i="6"/>
  <c r="H93" i="6"/>
  <c r="K92" i="6"/>
  <c r="H92" i="6"/>
  <c r="I89" i="6"/>
  <c r="I88" i="6"/>
  <c r="I87" i="6"/>
  <c r="I86" i="6"/>
  <c r="I85" i="6"/>
  <c r="I84" i="6"/>
  <c r="I83" i="6"/>
  <c r="I82" i="6"/>
  <c r="I81" i="6"/>
  <c r="I80" i="6"/>
  <c r="H78" i="6"/>
  <c r="K77" i="6"/>
  <c r="H77" i="6"/>
  <c r="I74" i="6"/>
  <c r="I73" i="6"/>
  <c r="I72" i="6"/>
  <c r="I71" i="6"/>
  <c r="I70" i="6"/>
  <c r="I69" i="6"/>
  <c r="I68" i="6"/>
  <c r="I67" i="6"/>
  <c r="I66" i="6"/>
  <c r="I65" i="6"/>
  <c r="H63" i="6"/>
  <c r="K62" i="6"/>
  <c r="H62" i="6"/>
  <c r="I59" i="6"/>
  <c r="I58" i="6"/>
  <c r="I57" i="6"/>
  <c r="I56" i="6"/>
  <c r="I55" i="6"/>
  <c r="I54" i="6"/>
  <c r="I53" i="6"/>
  <c r="I52" i="6"/>
  <c r="I51" i="6"/>
  <c r="I50" i="6"/>
  <c r="H48" i="6"/>
  <c r="K47" i="6"/>
  <c r="H47" i="6"/>
  <c r="I44" i="6"/>
  <c r="I43" i="6"/>
  <c r="I42" i="6"/>
  <c r="I41" i="6"/>
  <c r="I40" i="6"/>
  <c r="I39" i="6"/>
  <c r="I38" i="6"/>
  <c r="I37" i="6"/>
  <c r="I36" i="6"/>
  <c r="I35" i="6"/>
  <c r="H33" i="6"/>
  <c r="K32" i="6"/>
  <c r="H32" i="6"/>
  <c r="I29" i="6"/>
  <c r="I28" i="6"/>
  <c r="I27" i="6"/>
  <c r="I26" i="6"/>
  <c r="I25" i="6"/>
  <c r="I24" i="6"/>
  <c r="I23" i="6"/>
  <c r="I22" i="6"/>
  <c r="I21" i="6"/>
  <c r="I20" i="6"/>
  <c r="H18" i="6"/>
  <c r="K17" i="6"/>
  <c r="H17" i="6"/>
  <c r="I314" i="5"/>
  <c r="I313" i="5"/>
  <c r="I312" i="5"/>
  <c r="I311" i="5"/>
  <c r="I310" i="5"/>
  <c r="I309" i="5"/>
  <c r="I308" i="5"/>
  <c r="I307" i="5"/>
  <c r="I306" i="5"/>
  <c r="I305" i="5"/>
  <c r="K302" i="5"/>
  <c r="I299" i="5"/>
  <c r="I298" i="5"/>
  <c r="I297" i="5"/>
  <c r="I296" i="5"/>
  <c r="I295" i="5"/>
  <c r="I294" i="5"/>
  <c r="I293" i="5"/>
  <c r="I292" i="5"/>
  <c r="I291" i="5"/>
  <c r="I290" i="5"/>
  <c r="K287" i="5"/>
  <c r="I284" i="5"/>
  <c r="I283" i="5"/>
  <c r="I282" i="5"/>
  <c r="I281" i="5"/>
  <c r="I280" i="5"/>
  <c r="I279" i="5"/>
  <c r="I278" i="5"/>
  <c r="I277" i="5"/>
  <c r="I276" i="5"/>
  <c r="I275" i="5"/>
  <c r="K272" i="5"/>
  <c r="I269" i="5"/>
  <c r="I268" i="5"/>
  <c r="I267" i="5"/>
  <c r="I266" i="5"/>
  <c r="I265" i="5"/>
  <c r="I264" i="5"/>
  <c r="I263" i="5"/>
  <c r="I262" i="5"/>
  <c r="I261" i="5"/>
  <c r="I260" i="5"/>
  <c r="K257" i="5"/>
  <c r="I254" i="5"/>
  <c r="I253" i="5"/>
  <c r="I252" i="5"/>
  <c r="I251" i="5"/>
  <c r="I250" i="5"/>
  <c r="I249" i="5"/>
  <c r="I248" i="5"/>
  <c r="I247" i="5"/>
  <c r="I246" i="5"/>
  <c r="I245" i="5"/>
  <c r="K242" i="5"/>
  <c r="I239" i="5"/>
  <c r="I238" i="5"/>
  <c r="I237" i="5"/>
  <c r="I236" i="5"/>
  <c r="I235" i="5"/>
  <c r="I234" i="5"/>
  <c r="I233" i="5"/>
  <c r="I232" i="5"/>
  <c r="I231" i="5"/>
  <c r="I230" i="5"/>
  <c r="K227" i="5"/>
  <c r="I224" i="5"/>
  <c r="I223" i="5"/>
  <c r="I222" i="5"/>
  <c r="I221" i="5"/>
  <c r="I220" i="5"/>
  <c r="I219" i="5"/>
  <c r="I218" i="5"/>
  <c r="I217" i="5"/>
  <c r="I216" i="5"/>
  <c r="I215" i="5"/>
  <c r="K212" i="5"/>
  <c r="I209" i="5"/>
  <c r="I208" i="5"/>
  <c r="I207" i="5"/>
  <c r="I206" i="5"/>
  <c r="I205" i="5"/>
  <c r="I204" i="5"/>
  <c r="I203" i="5"/>
  <c r="I202" i="5"/>
  <c r="I201" i="5"/>
  <c r="I200" i="5"/>
  <c r="K197" i="5"/>
  <c r="I194" i="5"/>
  <c r="I193" i="5"/>
  <c r="I192" i="5"/>
  <c r="I191" i="5"/>
  <c r="I190" i="5"/>
  <c r="I189" i="5"/>
  <c r="I188" i="5"/>
  <c r="I187" i="5"/>
  <c r="I186" i="5"/>
  <c r="I185" i="5"/>
  <c r="K182" i="5"/>
  <c r="I179" i="5"/>
  <c r="I178" i="5"/>
  <c r="I177" i="5"/>
  <c r="I176" i="5"/>
  <c r="I175" i="5"/>
  <c r="I174" i="5"/>
  <c r="I173" i="5"/>
  <c r="I172" i="5"/>
  <c r="I171" i="5"/>
  <c r="I170" i="5"/>
  <c r="K167" i="5"/>
  <c r="I164" i="5"/>
  <c r="I163" i="5"/>
  <c r="I162" i="5"/>
  <c r="I161" i="5"/>
  <c r="I160" i="5"/>
  <c r="I159" i="5"/>
  <c r="I158" i="5"/>
  <c r="I157" i="5"/>
  <c r="I156" i="5"/>
  <c r="I155" i="5"/>
  <c r="K152" i="5"/>
  <c r="I149" i="5"/>
  <c r="I148" i="5"/>
  <c r="I147" i="5"/>
  <c r="I146" i="5"/>
  <c r="I145" i="5"/>
  <c r="I144" i="5"/>
  <c r="I143" i="5"/>
  <c r="I142" i="5"/>
  <c r="I141" i="5"/>
  <c r="I140" i="5"/>
  <c r="K137" i="5"/>
  <c r="I134" i="5"/>
  <c r="I133" i="5"/>
  <c r="I132" i="5"/>
  <c r="I131" i="5"/>
  <c r="I130" i="5"/>
  <c r="I129" i="5"/>
  <c r="I128" i="5"/>
  <c r="I127" i="5"/>
  <c r="I126" i="5"/>
  <c r="I125" i="5"/>
  <c r="K122" i="5"/>
  <c r="I119" i="5"/>
  <c r="I118" i="5"/>
  <c r="I117" i="5"/>
  <c r="I116" i="5"/>
  <c r="I115" i="5"/>
  <c r="I114" i="5"/>
  <c r="I113" i="5"/>
  <c r="I112" i="5"/>
  <c r="I111" i="5"/>
  <c r="I110" i="5"/>
  <c r="K107" i="5"/>
  <c r="I104" i="5"/>
  <c r="I103" i="5"/>
  <c r="I102" i="5"/>
  <c r="I101" i="5"/>
  <c r="I100" i="5"/>
  <c r="I99" i="5"/>
  <c r="I98" i="5"/>
  <c r="I97" i="5"/>
  <c r="I96" i="5"/>
  <c r="I95" i="5"/>
  <c r="K92" i="5"/>
  <c r="I89" i="5"/>
  <c r="I88" i="5"/>
  <c r="I87" i="5"/>
  <c r="I86" i="5"/>
  <c r="I85" i="5"/>
  <c r="I84" i="5"/>
  <c r="I83" i="5"/>
  <c r="I82" i="5"/>
  <c r="I81" i="5"/>
  <c r="I80" i="5"/>
  <c r="K77" i="5"/>
  <c r="I74" i="5"/>
  <c r="I73" i="5"/>
  <c r="I72" i="5"/>
  <c r="I71" i="5"/>
  <c r="I70" i="5"/>
  <c r="I69" i="5"/>
  <c r="I68" i="5"/>
  <c r="I67" i="5"/>
  <c r="I66" i="5"/>
  <c r="I65" i="5"/>
  <c r="K62" i="5"/>
  <c r="I59" i="5"/>
  <c r="I58" i="5"/>
  <c r="I57" i="5"/>
  <c r="I56" i="5"/>
  <c r="I55" i="5"/>
  <c r="I54" i="5"/>
  <c r="I53" i="5"/>
  <c r="I52" i="5"/>
  <c r="I51" i="5"/>
  <c r="I50" i="5"/>
  <c r="K47" i="5"/>
  <c r="I44" i="5"/>
  <c r="I43" i="5"/>
  <c r="I42" i="5"/>
  <c r="I41" i="5"/>
  <c r="I40" i="5"/>
  <c r="I39" i="5"/>
  <c r="I38" i="5"/>
  <c r="I37" i="5"/>
  <c r="I36" i="5"/>
  <c r="I35" i="5"/>
  <c r="K32" i="5"/>
  <c r="I29" i="5"/>
  <c r="I28" i="5"/>
  <c r="I27" i="5"/>
  <c r="I26" i="5"/>
  <c r="I25" i="5"/>
  <c r="I24" i="5"/>
  <c r="I23" i="5"/>
  <c r="I22" i="5"/>
  <c r="I21" i="5"/>
  <c r="I20" i="5"/>
  <c r="K17" i="5"/>
  <c r="G2" i="4"/>
  <c r="K4" i="4"/>
  <c r="B6" i="12" s="1"/>
  <c r="E4" i="4"/>
  <c r="I314" i="4"/>
  <c r="I313" i="4"/>
  <c r="I312" i="4"/>
  <c r="I311" i="4"/>
  <c r="I310" i="4"/>
  <c r="I309" i="4"/>
  <c r="I308" i="4"/>
  <c r="I307" i="4"/>
  <c r="I306" i="4"/>
  <c r="I305" i="4"/>
  <c r="H303" i="4"/>
  <c r="K302" i="4"/>
  <c r="H302" i="4"/>
  <c r="I299" i="4"/>
  <c r="I298" i="4"/>
  <c r="I297" i="4"/>
  <c r="I296" i="4"/>
  <c r="I295" i="4"/>
  <c r="I294" i="4"/>
  <c r="I293" i="4"/>
  <c r="I292" i="4"/>
  <c r="I291" i="4"/>
  <c r="I290" i="4"/>
  <c r="H288" i="4"/>
  <c r="K287" i="4"/>
  <c r="H287" i="4"/>
  <c r="I284" i="4"/>
  <c r="I283" i="4"/>
  <c r="I282" i="4"/>
  <c r="I281" i="4"/>
  <c r="I280" i="4"/>
  <c r="I279" i="4"/>
  <c r="I278" i="4"/>
  <c r="I277" i="4"/>
  <c r="I276" i="4"/>
  <c r="I275" i="4"/>
  <c r="H273" i="4"/>
  <c r="K272" i="4"/>
  <c r="H272" i="4"/>
  <c r="I269" i="4"/>
  <c r="I268" i="4"/>
  <c r="I267" i="4"/>
  <c r="I266" i="4"/>
  <c r="I265" i="4"/>
  <c r="I264" i="4"/>
  <c r="I263" i="4"/>
  <c r="I262" i="4"/>
  <c r="I261" i="4"/>
  <c r="I260" i="4"/>
  <c r="H258" i="4"/>
  <c r="K257" i="4"/>
  <c r="H257" i="4"/>
  <c r="I254" i="4"/>
  <c r="I253" i="4"/>
  <c r="I252" i="4"/>
  <c r="I251" i="4"/>
  <c r="I250" i="4"/>
  <c r="I249" i="4"/>
  <c r="I248" i="4"/>
  <c r="I247" i="4"/>
  <c r="I246" i="4"/>
  <c r="I245" i="4"/>
  <c r="H243" i="4"/>
  <c r="K242" i="4"/>
  <c r="H242" i="4"/>
  <c r="I239" i="4"/>
  <c r="I238" i="4"/>
  <c r="I237" i="4"/>
  <c r="I236" i="4"/>
  <c r="I235" i="4"/>
  <c r="I234" i="4"/>
  <c r="I233" i="4"/>
  <c r="I232" i="4"/>
  <c r="I231" i="4"/>
  <c r="I230" i="4"/>
  <c r="H228" i="4"/>
  <c r="K227" i="4"/>
  <c r="H227" i="4"/>
  <c r="I224" i="4"/>
  <c r="I223" i="4"/>
  <c r="I222" i="4"/>
  <c r="I221" i="4"/>
  <c r="I220" i="4"/>
  <c r="I219" i="4"/>
  <c r="I218" i="4"/>
  <c r="I217" i="4"/>
  <c r="I216" i="4"/>
  <c r="I215" i="4"/>
  <c r="H213" i="4"/>
  <c r="K212" i="4"/>
  <c r="H212" i="4"/>
  <c r="I209" i="4"/>
  <c r="I208" i="4"/>
  <c r="I207" i="4"/>
  <c r="I206" i="4"/>
  <c r="I205" i="4"/>
  <c r="I204" i="4"/>
  <c r="I203" i="4"/>
  <c r="I202" i="4"/>
  <c r="I201" i="4"/>
  <c r="I200" i="4"/>
  <c r="H198" i="4"/>
  <c r="K197" i="4"/>
  <c r="H197" i="4"/>
  <c r="I194" i="4"/>
  <c r="I193" i="4"/>
  <c r="I192" i="4"/>
  <c r="I191" i="4"/>
  <c r="I190" i="4"/>
  <c r="I189" i="4"/>
  <c r="I188" i="4"/>
  <c r="I187" i="4"/>
  <c r="I186" i="4"/>
  <c r="I185" i="4"/>
  <c r="H183" i="4"/>
  <c r="K182" i="4"/>
  <c r="H182" i="4"/>
  <c r="I179" i="4"/>
  <c r="I178" i="4"/>
  <c r="I177" i="4"/>
  <c r="I176" i="4"/>
  <c r="I175" i="4"/>
  <c r="I174" i="4"/>
  <c r="I173" i="4"/>
  <c r="I172" i="4"/>
  <c r="I171" i="4"/>
  <c r="I170" i="4"/>
  <c r="H168" i="4"/>
  <c r="K167" i="4"/>
  <c r="H167" i="4"/>
  <c r="I164" i="4"/>
  <c r="I163" i="4"/>
  <c r="I162" i="4"/>
  <c r="I161" i="4"/>
  <c r="I160" i="4"/>
  <c r="I159" i="4"/>
  <c r="I158" i="4"/>
  <c r="I157" i="4"/>
  <c r="I156" i="4"/>
  <c r="I155" i="4"/>
  <c r="H153" i="4"/>
  <c r="K152" i="4"/>
  <c r="H152" i="4"/>
  <c r="I149" i="4"/>
  <c r="I148" i="4"/>
  <c r="I147" i="4"/>
  <c r="I146" i="4"/>
  <c r="I145" i="4"/>
  <c r="I144" i="4"/>
  <c r="I143" i="4"/>
  <c r="I142" i="4"/>
  <c r="I141" i="4"/>
  <c r="I140" i="4"/>
  <c r="H138" i="4"/>
  <c r="K137" i="4"/>
  <c r="H137" i="4"/>
  <c r="I134" i="4"/>
  <c r="I133" i="4"/>
  <c r="I132" i="4"/>
  <c r="I131" i="4"/>
  <c r="I130" i="4"/>
  <c r="I129" i="4"/>
  <c r="I128" i="4"/>
  <c r="I127" i="4"/>
  <c r="I126" i="4"/>
  <c r="I125" i="4"/>
  <c r="H123" i="4"/>
  <c r="K122" i="4"/>
  <c r="H122" i="4"/>
  <c r="I119" i="4"/>
  <c r="I118" i="4"/>
  <c r="I117" i="4"/>
  <c r="I116" i="4"/>
  <c r="I115" i="4"/>
  <c r="I114" i="4"/>
  <c r="I113" i="4"/>
  <c r="I112" i="4"/>
  <c r="I111" i="4"/>
  <c r="I110" i="4"/>
  <c r="H108" i="4"/>
  <c r="K107" i="4"/>
  <c r="H107" i="4"/>
  <c r="I104" i="4"/>
  <c r="I103" i="4"/>
  <c r="I102" i="4"/>
  <c r="I101" i="4"/>
  <c r="I100" i="4"/>
  <c r="I99" i="4"/>
  <c r="I98" i="4"/>
  <c r="I97" i="4"/>
  <c r="I96" i="4"/>
  <c r="I95" i="4"/>
  <c r="H93" i="4"/>
  <c r="K92" i="4"/>
  <c r="H92" i="4"/>
  <c r="I89" i="4"/>
  <c r="I88" i="4"/>
  <c r="I87" i="4"/>
  <c r="I86" i="4"/>
  <c r="I85" i="4"/>
  <c r="I84" i="4"/>
  <c r="I83" i="4"/>
  <c r="I82" i="4"/>
  <c r="I81" i="4"/>
  <c r="I80" i="4"/>
  <c r="H78" i="4"/>
  <c r="K77" i="4"/>
  <c r="H77" i="4"/>
  <c r="I74" i="4"/>
  <c r="I73" i="4"/>
  <c r="I72" i="4"/>
  <c r="I71" i="4"/>
  <c r="I70" i="4"/>
  <c r="I69" i="4"/>
  <c r="I68" i="4"/>
  <c r="I67" i="4"/>
  <c r="I66" i="4"/>
  <c r="I65" i="4"/>
  <c r="H63" i="4"/>
  <c r="K62" i="4"/>
  <c r="H62" i="4"/>
  <c r="I59" i="4"/>
  <c r="I58" i="4"/>
  <c r="I57" i="4"/>
  <c r="I56" i="4"/>
  <c r="I55" i="4"/>
  <c r="I54" i="4"/>
  <c r="I53" i="4"/>
  <c r="I52" i="4"/>
  <c r="I51" i="4"/>
  <c r="I50" i="4"/>
  <c r="H48" i="4"/>
  <c r="K47" i="4"/>
  <c r="H47" i="4"/>
  <c r="I44" i="4"/>
  <c r="I43" i="4"/>
  <c r="I42" i="4"/>
  <c r="I41" i="4"/>
  <c r="I40" i="4"/>
  <c r="I39" i="4"/>
  <c r="I38" i="4"/>
  <c r="I37" i="4"/>
  <c r="I36" i="4"/>
  <c r="I35" i="4"/>
  <c r="H33" i="4"/>
  <c r="K32" i="4"/>
  <c r="H32" i="4"/>
  <c r="I29" i="4"/>
  <c r="I28" i="4"/>
  <c r="I27" i="4"/>
  <c r="I26" i="4"/>
  <c r="I25" i="4"/>
  <c r="I24" i="4"/>
  <c r="I23" i="4"/>
  <c r="I22" i="4"/>
  <c r="I21" i="4"/>
  <c r="I20" i="4"/>
  <c r="H18" i="4"/>
  <c r="K17" i="4"/>
  <c r="H17" i="4"/>
  <c r="G2" i="3"/>
  <c r="I314" i="3"/>
  <c r="I313" i="3"/>
  <c r="I312" i="3"/>
  <c r="I311" i="3"/>
  <c r="I310" i="3"/>
  <c r="I309" i="3"/>
  <c r="I308" i="3"/>
  <c r="I307" i="3"/>
  <c r="I306" i="3"/>
  <c r="I305" i="3"/>
  <c r="H303" i="3"/>
  <c r="K302" i="3"/>
  <c r="H302" i="3"/>
  <c r="I299" i="3"/>
  <c r="I298" i="3"/>
  <c r="I297" i="3"/>
  <c r="I296" i="3"/>
  <c r="I295" i="3"/>
  <c r="I294" i="3"/>
  <c r="I293" i="3"/>
  <c r="I292" i="3"/>
  <c r="I291" i="3"/>
  <c r="I290" i="3"/>
  <c r="H288" i="3"/>
  <c r="K287" i="3"/>
  <c r="H287" i="3"/>
  <c r="I284" i="3"/>
  <c r="I283" i="3"/>
  <c r="I282" i="3"/>
  <c r="I281" i="3"/>
  <c r="I280" i="3"/>
  <c r="I279" i="3"/>
  <c r="I278" i="3"/>
  <c r="I277" i="3"/>
  <c r="I276" i="3"/>
  <c r="I275" i="3"/>
  <c r="H273" i="3"/>
  <c r="K272" i="3"/>
  <c r="H272" i="3"/>
  <c r="I269" i="3"/>
  <c r="I268" i="3"/>
  <c r="I267" i="3"/>
  <c r="I266" i="3"/>
  <c r="I265" i="3"/>
  <c r="I264" i="3"/>
  <c r="I263" i="3"/>
  <c r="I262" i="3"/>
  <c r="I261" i="3"/>
  <c r="I260" i="3"/>
  <c r="H258" i="3"/>
  <c r="K257" i="3"/>
  <c r="H257" i="3"/>
  <c r="I254" i="3"/>
  <c r="I253" i="3"/>
  <c r="I252" i="3"/>
  <c r="I251" i="3"/>
  <c r="I250" i="3"/>
  <c r="I249" i="3"/>
  <c r="I248" i="3"/>
  <c r="I247" i="3"/>
  <c r="I246" i="3"/>
  <c r="I245" i="3"/>
  <c r="H243" i="3"/>
  <c r="K242" i="3"/>
  <c r="H242" i="3"/>
  <c r="I239" i="3"/>
  <c r="I238" i="3"/>
  <c r="I237" i="3"/>
  <c r="I236" i="3"/>
  <c r="I235" i="3"/>
  <c r="I234" i="3"/>
  <c r="I233" i="3"/>
  <c r="I232" i="3"/>
  <c r="I231" i="3"/>
  <c r="I230" i="3"/>
  <c r="H228" i="3"/>
  <c r="K227" i="3"/>
  <c r="H227" i="3"/>
  <c r="I224" i="3"/>
  <c r="I223" i="3"/>
  <c r="I222" i="3"/>
  <c r="I221" i="3"/>
  <c r="I220" i="3"/>
  <c r="I219" i="3"/>
  <c r="I218" i="3"/>
  <c r="I217" i="3"/>
  <c r="I216" i="3"/>
  <c r="I215" i="3"/>
  <c r="H213" i="3"/>
  <c r="K212" i="3"/>
  <c r="H212" i="3"/>
  <c r="I209" i="3"/>
  <c r="I208" i="3"/>
  <c r="I207" i="3"/>
  <c r="I206" i="3"/>
  <c r="I205" i="3"/>
  <c r="I204" i="3"/>
  <c r="I203" i="3"/>
  <c r="I202" i="3"/>
  <c r="I201" i="3"/>
  <c r="I200" i="3"/>
  <c r="H198" i="3"/>
  <c r="K197" i="3"/>
  <c r="H197" i="3"/>
  <c r="I194" i="3"/>
  <c r="I193" i="3"/>
  <c r="I192" i="3"/>
  <c r="I191" i="3"/>
  <c r="I190" i="3"/>
  <c r="I189" i="3"/>
  <c r="I188" i="3"/>
  <c r="I187" i="3"/>
  <c r="I186" i="3"/>
  <c r="I185" i="3"/>
  <c r="H183" i="3"/>
  <c r="K182" i="3"/>
  <c r="H182" i="3"/>
  <c r="I179" i="3"/>
  <c r="I178" i="3"/>
  <c r="I177" i="3"/>
  <c r="I176" i="3"/>
  <c r="I175" i="3"/>
  <c r="I174" i="3"/>
  <c r="I173" i="3"/>
  <c r="I172" i="3"/>
  <c r="I171" i="3"/>
  <c r="I170" i="3"/>
  <c r="H168" i="3"/>
  <c r="K167" i="3"/>
  <c r="H167" i="3"/>
  <c r="I35" i="3"/>
  <c r="I36" i="3"/>
  <c r="I37" i="3"/>
  <c r="I38" i="3"/>
  <c r="I39" i="3"/>
  <c r="I40" i="3"/>
  <c r="I41" i="3"/>
  <c r="I42" i="3"/>
  <c r="I43" i="3"/>
  <c r="I44" i="3"/>
  <c r="I50" i="3"/>
  <c r="I51" i="3"/>
  <c r="I52" i="3"/>
  <c r="I53" i="3"/>
  <c r="I54" i="3"/>
  <c r="I55" i="3"/>
  <c r="I56" i="3"/>
  <c r="I57" i="3"/>
  <c r="I58" i="3"/>
  <c r="I59" i="3"/>
  <c r="I65" i="3"/>
  <c r="I66" i="3"/>
  <c r="I67" i="3"/>
  <c r="I68" i="3"/>
  <c r="I69" i="3"/>
  <c r="I70" i="3"/>
  <c r="I71" i="3"/>
  <c r="I72" i="3"/>
  <c r="I73" i="3"/>
  <c r="I74" i="3"/>
  <c r="H153" i="3"/>
  <c r="H152" i="3"/>
  <c r="H138" i="3"/>
  <c r="H137" i="3"/>
  <c r="H123" i="3"/>
  <c r="H122" i="3"/>
  <c r="H108" i="3"/>
  <c r="H107" i="3"/>
  <c r="H93" i="3"/>
  <c r="H92" i="3"/>
  <c r="H78" i="3"/>
  <c r="H77" i="3"/>
  <c r="H63" i="3"/>
  <c r="H62" i="3"/>
  <c r="H48" i="3"/>
  <c r="H47" i="3"/>
  <c r="H33" i="3"/>
  <c r="H32" i="3"/>
  <c r="K32" i="3"/>
  <c r="H18" i="3"/>
  <c r="H17" i="3"/>
  <c r="I164" i="3"/>
  <c r="I163" i="3"/>
  <c r="I162" i="3"/>
  <c r="I161" i="3"/>
  <c r="I160" i="3"/>
  <c r="I159" i="3"/>
  <c r="I158" i="3"/>
  <c r="I157" i="3"/>
  <c r="I156" i="3"/>
  <c r="I155" i="3"/>
  <c r="K152" i="3"/>
  <c r="I149" i="3"/>
  <c r="I148" i="3"/>
  <c r="I147" i="3"/>
  <c r="I146" i="3"/>
  <c r="I145" i="3"/>
  <c r="I144" i="3"/>
  <c r="I143" i="3"/>
  <c r="I142" i="3"/>
  <c r="I141" i="3"/>
  <c r="I140" i="3"/>
  <c r="K137" i="3"/>
  <c r="I134" i="3"/>
  <c r="I133" i="3"/>
  <c r="I132" i="3"/>
  <c r="I131" i="3"/>
  <c r="I130" i="3"/>
  <c r="I129" i="3"/>
  <c r="I128" i="3"/>
  <c r="I127" i="3"/>
  <c r="I126" i="3"/>
  <c r="I125" i="3"/>
  <c r="K122" i="3"/>
  <c r="I119" i="3"/>
  <c r="I118" i="3"/>
  <c r="I117" i="3"/>
  <c r="I116" i="3"/>
  <c r="I115" i="3"/>
  <c r="I114" i="3"/>
  <c r="I113" i="3"/>
  <c r="I112" i="3"/>
  <c r="I111" i="3"/>
  <c r="I110" i="3"/>
  <c r="K107" i="3"/>
  <c r="I104" i="3"/>
  <c r="I103" i="3"/>
  <c r="I102" i="3"/>
  <c r="I101" i="3"/>
  <c r="I100" i="3"/>
  <c r="I99" i="3"/>
  <c r="I98" i="3"/>
  <c r="I97" i="3"/>
  <c r="I96" i="3"/>
  <c r="I95" i="3"/>
  <c r="K92" i="3"/>
  <c r="I89" i="3"/>
  <c r="I88" i="3"/>
  <c r="I87" i="3"/>
  <c r="I86" i="3"/>
  <c r="I85" i="3"/>
  <c r="I84" i="3"/>
  <c r="I83" i="3"/>
  <c r="I82" i="3"/>
  <c r="I81" i="3"/>
  <c r="I80" i="3"/>
  <c r="K77" i="3"/>
  <c r="K62" i="3"/>
  <c r="K47" i="3"/>
  <c r="B4" i="12"/>
  <c r="K17" i="3"/>
  <c r="C3" i="9"/>
  <c r="C303" i="9" s="1"/>
  <c r="C2" i="9"/>
  <c r="C1" i="9"/>
  <c r="C301" i="9" s="1"/>
  <c r="C3" i="8"/>
  <c r="C303" i="8" s="1"/>
  <c r="C2" i="8"/>
  <c r="C302" i="8" s="1"/>
  <c r="C1" i="8"/>
  <c r="C301" i="8" s="1"/>
  <c r="C3" i="7"/>
  <c r="C303" i="7" s="1"/>
  <c r="C2" i="7"/>
  <c r="C1" i="7"/>
  <c r="C286" i="7" s="1"/>
  <c r="C3" i="6"/>
  <c r="C303" i="6" s="1"/>
  <c r="C2" i="6"/>
  <c r="C242" i="6" s="1"/>
  <c r="C1" i="6"/>
  <c r="C241" i="6" s="1"/>
  <c r="C3" i="5"/>
  <c r="C303" i="5" s="1"/>
  <c r="C2" i="5"/>
  <c r="C1" i="5"/>
  <c r="C301" i="5" s="1"/>
  <c r="C3" i="4"/>
  <c r="C303" i="4" s="1"/>
  <c r="C2" i="4"/>
  <c r="C302" i="4" s="1"/>
  <c r="C1" i="4"/>
  <c r="C301" i="4" s="1"/>
  <c r="C3" i="3"/>
  <c r="C138" i="3" s="1"/>
  <c r="C2" i="3"/>
  <c r="C152" i="3" s="1"/>
  <c r="C1" i="3"/>
  <c r="C301" i="3" s="1"/>
  <c r="K2" i="4" l="1"/>
  <c r="B16" i="12"/>
  <c r="C33" i="3"/>
  <c r="C93" i="3"/>
  <c r="C153" i="3"/>
  <c r="C168" i="3"/>
  <c r="C183" i="3"/>
  <c r="C198" i="3"/>
  <c r="C213" i="3"/>
  <c r="C228" i="3"/>
  <c r="C243" i="3"/>
  <c r="C258" i="3"/>
  <c r="C273" i="3"/>
  <c r="C288" i="3"/>
  <c r="C303" i="3"/>
  <c r="C47" i="4"/>
  <c r="C107" i="4"/>
  <c r="C242" i="4"/>
  <c r="C18" i="5"/>
  <c r="C33" i="5"/>
  <c r="C48" i="5"/>
  <c r="C63" i="5"/>
  <c r="C78" i="5"/>
  <c r="C93" i="5"/>
  <c r="C108" i="5"/>
  <c r="C123" i="5"/>
  <c r="C138" i="5"/>
  <c r="C153" i="5"/>
  <c r="C168" i="5"/>
  <c r="C183" i="5"/>
  <c r="C198" i="5"/>
  <c r="C213" i="5"/>
  <c r="C228" i="5"/>
  <c r="C243" i="5"/>
  <c r="C258" i="5"/>
  <c r="C273" i="5"/>
  <c r="C288" i="5"/>
  <c r="C62" i="6"/>
  <c r="C182" i="6"/>
  <c r="C302" i="6"/>
  <c r="C18" i="7"/>
  <c r="C33" i="7"/>
  <c r="C48" i="7"/>
  <c r="C63" i="7"/>
  <c r="C78" i="7"/>
  <c r="C93" i="7"/>
  <c r="C108" i="7"/>
  <c r="C123" i="7"/>
  <c r="C138" i="7"/>
  <c r="C153" i="7"/>
  <c r="C168" i="7"/>
  <c r="C183" i="7"/>
  <c r="C198" i="7"/>
  <c r="C213" i="7"/>
  <c r="C228" i="7"/>
  <c r="C243" i="7"/>
  <c r="C258" i="7"/>
  <c r="C273" i="7"/>
  <c r="C288" i="7"/>
  <c r="C122" i="8"/>
  <c r="C242" i="8"/>
  <c r="K2" i="5"/>
  <c r="B5" i="12"/>
  <c r="B7" i="12" s="1"/>
  <c r="C63" i="3"/>
  <c r="C123" i="3"/>
  <c r="C17" i="4"/>
  <c r="C77" i="4"/>
  <c r="C137" i="4"/>
  <c r="C182" i="4"/>
  <c r="C122" i="6"/>
  <c r="C62" i="8"/>
  <c r="C182" i="8"/>
  <c r="C18" i="9"/>
  <c r="C33" i="9"/>
  <c r="C48" i="9"/>
  <c r="C63" i="9"/>
  <c r="C78" i="9"/>
  <c r="C93" i="9"/>
  <c r="C108" i="9"/>
  <c r="C123" i="9"/>
  <c r="C138" i="9"/>
  <c r="C153" i="9"/>
  <c r="C168" i="9"/>
  <c r="C183" i="9"/>
  <c r="C198" i="9"/>
  <c r="C213" i="9"/>
  <c r="C228" i="9"/>
  <c r="C243" i="9"/>
  <c r="C258" i="9"/>
  <c r="C273" i="9"/>
  <c r="C288" i="9"/>
  <c r="H17" i="5"/>
  <c r="H47" i="5"/>
  <c r="H77" i="5"/>
  <c r="H107" i="5"/>
  <c r="H137" i="5"/>
  <c r="H167" i="5"/>
  <c r="H197" i="5"/>
  <c r="H227" i="5"/>
  <c r="H257" i="5"/>
  <c r="H287" i="5"/>
  <c r="H32" i="5"/>
  <c r="H62" i="5"/>
  <c r="H92" i="5"/>
  <c r="H122" i="5"/>
  <c r="H152" i="5"/>
  <c r="H182" i="5"/>
  <c r="H212" i="5"/>
  <c r="H242" i="5"/>
  <c r="H272" i="5"/>
  <c r="H18" i="5"/>
  <c r="H33" i="5"/>
  <c r="H48" i="5"/>
  <c r="H63" i="5"/>
  <c r="H78" i="5"/>
  <c r="H93" i="5"/>
  <c r="H108" i="5"/>
  <c r="H123" i="5"/>
  <c r="H138" i="5"/>
  <c r="H153" i="5"/>
  <c r="H168" i="5"/>
  <c r="H183" i="5"/>
  <c r="H198" i="5"/>
  <c r="H213" i="5"/>
  <c r="H228" i="5"/>
  <c r="H243" i="5"/>
  <c r="H258" i="5"/>
  <c r="H273" i="5"/>
  <c r="H288" i="5"/>
  <c r="B32" i="12"/>
  <c r="C16" i="3"/>
  <c r="C31" i="3"/>
  <c r="C46" i="3"/>
  <c r="C91" i="3"/>
  <c r="C106" i="3"/>
  <c r="C151" i="3"/>
  <c r="C166" i="3"/>
  <c r="C196" i="3"/>
  <c r="C226" i="3"/>
  <c r="C256" i="3"/>
  <c r="C286" i="3"/>
  <c r="C16" i="4"/>
  <c r="C61" i="4"/>
  <c r="C76" i="4"/>
  <c r="C121" i="4"/>
  <c r="C136" i="4"/>
  <c r="C196" i="4"/>
  <c r="C211" i="4"/>
  <c r="C226" i="4"/>
  <c r="C241" i="4"/>
  <c r="C16" i="5"/>
  <c r="C46" i="5"/>
  <c r="C76" i="5"/>
  <c r="C106" i="5"/>
  <c r="C136" i="5"/>
  <c r="C166" i="5"/>
  <c r="C196" i="5"/>
  <c r="C226" i="5"/>
  <c r="C256" i="5"/>
  <c r="C286" i="5"/>
  <c r="C16" i="6"/>
  <c r="C31" i="6"/>
  <c r="C46" i="6"/>
  <c r="C61" i="6"/>
  <c r="C136" i="6"/>
  <c r="C151" i="6"/>
  <c r="C166" i="6"/>
  <c r="C181" i="6"/>
  <c r="C256" i="6"/>
  <c r="C271" i="6"/>
  <c r="C286" i="6"/>
  <c r="C301" i="6"/>
  <c r="C31" i="7"/>
  <c r="C61" i="7"/>
  <c r="C91" i="7"/>
  <c r="C121" i="7"/>
  <c r="C151" i="7"/>
  <c r="C181" i="7"/>
  <c r="C211" i="7"/>
  <c r="C241" i="7"/>
  <c r="C271" i="7"/>
  <c r="C301" i="7"/>
  <c r="C76" i="8"/>
  <c r="C91" i="8"/>
  <c r="C106" i="8"/>
  <c r="C121" i="8"/>
  <c r="C196" i="8"/>
  <c r="C211" i="8"/>
  <c r="C226" i="8"/>
  <c r="C241" i="8"/>
  <c r="C16" i="9"/>
  <c r="C46" i="9"/>
  <c r="C76" i="9"/>
  <c r="C106" i="9"/>
  <c r="C136" i="9"/>
  <c r="C166" i="9"/>
  <c r="C196" i="9"/>
  <c r="C226" i="9"/>
  <c r="C256" i="9"/>
  <c r="C286" i="9"/>
  <c r="C61" i="3"/>
  <c r="C76" i="3"/>
  <c r="C121" i="3"/>
  <c r="C136" i="3"/>
  <c r="C181" i="3"/>
  <c r="C211" i="3"/>
  <c r="C241" i="3"/>
  <c r="C271" i="3"/>
  <c r="C31" i="4"/>
  <c r="C46" i="4"/>
  <c r="C91" i="4"/>
  <c r="C106" i="4"/>
  <c r="C151" i="4"/>
  <c r="C166" i="4"/>
  <c r="C181" i="4"/>
  <c r="C256" i="4"/>
  <c r="C271" i="4"/>
  <c r="C286" i="4"/>
  <c r="C31" i="5"/>
  <c r="C61" i="5"/>
  <c r="C91" i="5"/>
  <c r="C121" i="5"/>
  <c r="C151" i="5"/>
  <c r="C181" i="5"/>
  <c r="C211" i="5"/>
  <c r="C241" i="5"/>
  <c r="C271" i="5"/>
  <c r="C76" i="6"/>
  <c r="C91" i="6"/>
  <c r="C106" i="6"/>
  <c r="C121" i="6"/>
  <c r="C196" i="6"/>
  <c r="C211" i="6"/>
  <c r="C226" i="6"/>
  <c r="C16" i="7"/>
  <c r="C46" i="7"/>
  <c r="C76" i="7"/>
  <c r="C106" i="7"/>
  <c r="C136" i="7"/>
  <c r="C166" i="7"/>
  <c r="C196" i="7"/>
  <c r="C226" i="7"/>
  <c r="C256" i="7"/>
  <c r="C16" i="8"/>
  <c r="C31" i="8"/>
  <c r="C46" i="8"/>
  <c r="C61" i="8"/>
  <c r="C136" i="8"/>
  <c r="C151" i="8"/>
  <c r="C166" i="8"/>
  <c r="C181" i="8"/>
  <c r="C256" i="8"/>
  <c r="C271" i="8"/>
  <c r="C286" i="8"/>
  <c r="C31" i="9"/>
  <c r="C61" i="9"/>
  <c r="C91" i="9"/>
  <c r="C121" i="9"/>
  <c r="C151" i="9"/>
  <c r="C181" i="9"/>
  <c r="C211" i="9"/>
  <c r="C241" i="9"/>
  <c r="C271" i="9"/>
  <c r="C302" i="5"/>
  <c r="C287" i="5"/>
  <c r="C272" i="5"/>
  <c r="C257" i="5"/>
  <c r="C242" i="5"/>
  <c r="C227" i="5"/>
  <c r="C212" i="5"/>
  <c r="C197" i="5"/>
  <c r="C182" i="5"/>
  <c r="C167" i="5"/>
  <c r="C152" i="5"/>
  <c r="C137" i="5"/>
  <c r="C122" i="5"/>
  <c r="C107" i="5"/>
  <c r="C92" i="5"/>
  <c r="C77" i="5"/>
  <c r="C62" i="5"/>
  <c r="C47" i="5"/>
  <c r="C32" i="5"/>
  <c r="C17" i="5"/>
  <c r="C302" i="7"/>
  <c r="C287" i="7"/>
  <c r="C272" i="7"/>
  <c r="C257" i="7"/>
  <c r="C242" i="7"/>
  <c r="C227" i="7"/>
  <c r="C212" i="7"/>
  <c r="C197" i="7"/>
  <c r="C182" i="7"/>
  <c r="C167" i="7"/>
  <c r="C152" i="7"/>
  <c r="C137" i="7"/>
  <c r="C122" i="7"/>
  <c r="C107" i="7"/>
  <c r="C92" i="7"/>
  <c r="C77" i="7"/>
  <c r="C62" i="7"/>
  <c r="C47" i="7"/>
  <c r="C32" i="7"/>
  <c r="C17" i="7"/>
  <c r="C302" i="9"/>
  <c r="C287" i="9"/>
  <c r="C272" i="9"/>
  <c r="C257" i="9"/>
  <c r="C242" i="9"/>
  <c r="C227" i="9"/>
  <c r="C212" i="9"/>
  <c r="C197" i="9"/>
  <c r="C182" i="9"/>
  <c r="C167" i="9"/>
  <c r="C152" i="9"/>
  <c r="C137" i="9"/>
  <c r="C122" i="9"/>
  <c r="C107" i="9"/>
  <c r="C92" i="9"/>
  <c r="C77" i="9"/>
  <c r="C62" i="9"/>
  <c r="C47" i="9"/>
  <c r="C32" i="9"/>
  <c r="C17" i="9"/>
  <c r="C17" i="3"/>
  <c r="C47" i="3"/>
  <c r="C62" i="3"/>
  <c r="C107" i="3"/>
  <c r="C122" i="3"/>
  <c r="C167" i="3"/>
  <c r="C182" i="3"/>
  <c r="C197" i="3"/>
  <c r="C212" i="3"/>
  <c r="C227" i="3"/>
  <c r="C242" i="3"/>
  <c r="C257" i="3"/>
  <c r="C272" i="3"/>
  <c r="C287" i="3"/>
  <c r="C302" i="3"/>
  <c r="C287" i="4"/>
  <c r="C257" i="4"/>
  <c r="C227" i="4"/>
  <c r="C197" i="4"/>
  <c r="C167" i="4"/>
  <c r="C287" i="6"/>
  <c r="C257" i="6"/>
  <c r="C227" i="6"/>
  <c r="C197" i="6"/>
  <c r="C167" i="6"/>
  <c r="C137" i="6"/>
  <c r="C107" i="6"/>
  <c r="C77" i="6"/>
  <c r="C47" i="6"/>
  <c r="C17" i="6"/>
  <c r="C287" i="8"/>
  <c r="C257" i="8"/>
  <c r="C227" i="8"/>
  <c r="C197" i="8"/>
  <c r="C167" i="8"/>
  <c r="C137" i="8"/>
  <c r="C107" i="8"/>
  <c r="C77" i="8"/>
  <c r="C47" i="8"/>
  <c r="C17" i="8"/>
  <c r="C32" i="3"/>
  <c r="C77" i="3"/>
  <c r="C92" i="3"/>
  <c r="C137" i="3"/>
  <c r="C32" i="4"/>
  <c r="C62" i="4"/>
  <c r="C92" i="4"/>
  <c r="C122" i="4"/>
  <c r="C152" i="4"/>
  <c r="C212" i="4"/>
  <c r="C272" i="4"/>
  <c r="C32" i="6"/>
  <c r="C92" i="6"/>
  <c r="C152" i="6"/>
  <c r="C212" i="6"/>
  <c r="C272" i="6"/>
  <c r="C32" i="8"/>
  <c r="C92" i="8"/>
  <c r="C152" i="8"/>
  <c r="C212" i="8"/>
  <c r="C272" i="8"/>
  <c r="C18" i="4"/>
  <c r="C33" i="4"/>
  <c r="C48" i="4"/>
  <c r="C63" i="4"/>
  <c r="C78" i="4"/>
  <c r="C93" i="4"/>
  <c r="C108" i="4"/>
  <c r="C123" i="4"/>
  <c r="C138" i="4"/>
  <c r="C153" i="4"/>
  <c r="C168" i="4"/>
  <c r="C183" i="4"/>
  <c r="C198" i="4"/>
  <c r="C213" i="4"/>
  <c r="C228" i="4"/>
  <c r="C243" i="4"/>
  <c r="C258" i="4"/>
  <c r="C273" i="4"/>
  <c r="C288" i="4"/>
  <c r="C18" i="6"/>
  <c r="C33" i="6"/>
  <c r="C48" i="6"/>
  <c r="C63" i="6"/>
  <c r="C78" i="6"/>
  <c r="C93" i="6"/>
  <c r="C108" i="6"/>
  <c r="C123" i="6"/>
  <c r="C138" i="6"/>
  <c r="C153" i="6"/>
  <c r="C168" i="6"/>
  <c r="C183" i="6"/>
  <c r="C198" i="6"/>
  <c r="C213" i="6"/>
  <c r="C228" i="6"/>
  <c r="C243" i="6"/>
  <c r="C258" i="6"/>
  <c r="C273" i="6"/>
  <c r="C288" i="6"/>
  <c r="C18" i="8"/>
  <c r="C33" i="8"/>
  <c r="C48" i="8"/>
  <c r="C63" i="8"/>
  <c r="C78" i="8"/>
  <c r="C93" i="8"/>
  <c r="C108" i="8"/>
  <c r="C123" i="8"/>
  <c r="C138" i="8"/>
  <c r="C153" i="8"/>
  <c r="C168" i="8"/>
  <c r="C183" i="8"/>
  <c r="C198" i="8"/>
  <c r="C213" i="8"/>
  <c r="C228" i="8"/>
  <c r="C243" i="8"/>
  <c r="C258" i="8"/>
  <c r="C273" i="8"/>
  <c r="C288" i="8"/>
  <c r="C18" i="3"/>
  <c r="C48" i="3"/>
  <c r="C78" i="3"/>
  <c r="C108" i="3"/>
  <c r="E23" i="12"/>
  <c r="E13" i="12"/>
  <c r="K2" i="7"/>
  <c r="K2" i="6"/>
  <c r="B24" i="12"/>
  <c r="B3" i="12" l="1"/>
  <c r="I21" i="3"/>
  <c r="I22" i="3"/>
  <c r="I23" i="3"/>
  <c r="I24" i="3"/>
  <c r="I25" i="3"/>
  <c r="I26" i="3"/>
  <c r="I27" i="3"/>
  <c r="I28" i="3"/>
  <c r="I29" i="3"/>
  <c r="I20" i="3"/>
</calcChain>
</file>

<file path=xl/sharedStrings.xml><?xml version="1.0" encoding="utf-8"?>
<sst xmlns="http://schemas.openxmlformats.org/spreadsheetml/2006/main" count="4242" uniqueCount="76">
  <si>
    <t>Disease Mitigation Training</t>
  </si>
  <si>
    <t>Rental Assistance</t>
  </si>
  <si>
    <t>Hazard Pay</t>
  </si>
  <si>
    <t>Landlord Incentives</t>
  </si>
  <si>
    <t>Volunteer Incentives</t>
  </si>
  <si>
    <t>Financial Assistance</t>
  </si>
  <si>
    <t>Essential Services</t>
  </si>
  <si>
    <t>Operations</t>
  </si>
  <si>
    <t>Vaccine Incentives</t>
  </si>
  <si>
    <t>Date</t>
  </si>
  <si>
    <t>Grant Number</t>
  </si>
  <si>
    <t>Agency Name</t>
  </si>
  <si>
    <t>Reporting Range</t>
  </si>
  <si>
    <t>Start</t>
  </si>
  <si>
    <t>End</t>
  </si>
  <si>
    <t>Administration</t>
  </si>
  <si>
    <t>Instructions</t>
  </si>
  <si>
    <t>Centralized or Coordinated Assessment</t>
  </si>
  <si>
    <t>Hygiene Services</t>
  </si>
  <si>
    <t>Vaccine and Testing Transportation</t>
  </si>
  <si>
    <t>Expense Type</t>
  </si>
  <si>
    <t>Incurred Period Start Date</t>
  </si>
  <si>
    <t>Incurred Period End Date</t>
  </si>
  <si>
    <t>Paid Date</t>
  </si>
  <si>
    <t>Check Number</t>
  </si>
  <si>
    <t>Vendor</t>
  </si>
  <si>
    <t>Total Amount</t>
  </si>
  <si>
    <t>Amount Paid by ESG-CV</t>
  </si>
  <si>
    <t>Detail Description</t>
  </si>
  <si>
    <t>Housing Relocation and Stabilization Services</t>
  </si>
  <si>
    <t>Normal HMIS</t>
  </si>
  <si>
    <t>ESG-CV %</t>
  </si>
  <si>
    <t>#</t>
  </si>
  <si>
    <t>Page Total</t>
  </si>
  <si>
    <t>DATE</t>
  </si>
  <si>
    <t>GRANT NUMBER</t>
  </si>
  <si>
    <t>AGENCY NAME</t>
  </si>
  <si>
    <t>Total Administration</t>
  </si>
  <si>
    <t>Total Street Outreach</t>
  </si>
  <si>
    <t>Total HMIS</t>
  </si>
  <si>
    <t>Total Standard Emergency Shelter</t>
  </si>
  <si>
    <t>Total Temporary Emergency Shelter</t>
  </si>
  <si>
    <t>Total Homelessness Prevention</t>
  </si>
  <si>
    <t>Total Rapid Rehousing</t>
  </si>
  <si>
    <t>By signing this report, I certify to the best of my knowledge and belief that the report is true, complete, and accurate, and the expenditures, disbursements and cash receipts are for the purposes and objectives set forth in the terms and conditions of the Federal award. Additionally I certify that (1) all of the expenses in this form were used to prevent, prepare for, and respond to coronavirus, among individuals and families who are homeless or receiving homeless assistance and to support additional homeless assistance and homelessness prevention activities to mitigate the impacts created by coronavirus (2) none of these expenses violate the prohibition on duplication of benefits as outlined in Section 312 42 U.S.C 5155 of the Robert T. Stafford Disaste Relief and Emergency Assistance Act (3)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*NOTE: If information is missing or incorrect, this form will be discarded.*</t>
  </si>
  <si>
    <t>Total RRH</t>
  </si>
  <si>
    <t>Total SO</t>
  </si>
  <si>
    <t>Total SES</t>
  </si>
  <si>
    <t>Total TES</t>
  </si>
  <si>
    <t>Total HP</t>
  </si>
  <si>
    <t>Printed Name</t>
  </si>
  <si>
    <t>Authorized Signature</t>
  </si>
  <si>
    <t>TOTAL REQUEST</t>
  </si>
  <si>
    <t>Total ADMIN</t>
  </si>
  <si>
    <t xml:space="preserve">A HMIS or comparable database direct service report is only required for Homelessness Prevention if you are requesting reimbursement for Rental Assistance and/or Financial Assistance. Unlike the reports for Street Outreach and the two Emergency Shelter components, the direct service report does not need to encompass the full Reporting Range. It should only show the Financial Assistance and Rental Assistance expenses you are requesting reimbursement for on this payment request. If you are not requesting reimbursement for all of the expenses on the attached direct service report, please highlight the specific expenses you are requesting for. If you are a Victim Service Provider, you may request the CI-110 form from the ESG-CV Grant Specialist to use for your direct service report.
Expenses for both Rental Assistance and Financial Assistance should not be listed as line items in the tables below since they are being shown with an attached direct service report.
Please enter the dollar amount you are requesting for Rental Assistance in the orange cell to the right of the “Rental Assistance” cell.  Please enter the dollar amount you are requesting for Financial Assistance in the orange cell to the right of the “Financial Assistance” cell. If you are not requesting any Rental and/or Financial Assistance in this request, please enter 0 in the corresponding orange cells. Once a number is entered into the orange cell, it will turn to white with conditional formatting. If the cells are orange and empty on your submission, this may result in a discard.
All expenses must be incurred and paid for within the grant period (3/13/2020 to 8/31/2022). Any dates outside of this range or in an inappropriate format will be underlined with conditional formatting.
All expenses must have been paid for prior to being requested for reimbursement. 
ESG-CV% may not exceed 100%. Any ESG-CV% above 100% will be underlined with conditional formatting
Amount Paid by ESG-CV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""Payment Summary"" tab for their respective subcomponents.
</t>
  </si>
  <si>
    <t xml:space="preserve">A HMIS or comparable database direct service report is only required for Rapid Rehousing if you are requesting reimbursement for Rental Assistance and/or Financial Assistance. Unlike the reports for Street Outreach and the two Emergency Shelter components, the direct service report does not need to encompass the full Reporting Range. It should only show the Financial Assistance and Rental Assistance expenses you are requesting reimbursement for on this payment request. If you are not requesting reimbursement for all of the expenses on the attached direct service report, please highlight the specific expenses you are requesting for. If you are a Victim Service Provider, you may request the CI-110 form from the ESG-CV Grant Specialist to use for your direct service report.
Expenses for both Rental Assistance and Financial Assistance should not be listed as line items in the tables below since they are being shown with an attached direct service report.
Please enter the dollar amount you are requesting for Rental Assistance in the orange cell to the right of the “Rental Assistance” cell.  Please enter the dollar amount you are requesting for Financial Assistance in the orange cell to the right of the “Financial Assistance” cell. If you are not requesting any Rental and/or Financial Assistance in this request, please enter 0 in the corresponding orange cells. Once a number is entered into the orange cell, it will turn to white with conditional formatting. If the cells are orange and empty on your submission, this may result in a discard.
All expenses must be incurred and paid for within the grant period (3/13/2020 to 8/31/2022). Any dates outside of this range or in an inappropriate format will be underlined with conditional formatting.
All expenses must have been paid for prior to being requested for reimbursement. 
ESG-CV% may not exceed 100%. Any ESG-CV% above 100% will be underlined with conditional formatting
Amount Paid by ESG-CV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""Payment Summary"" tab for their respective subcomponents.
</t>
  </si>
  <si>
    <t xml:space="preserve">A HMIS or comparable database roster report is required for Temporary Emergency Shelter. The report must include the full Reporting Range which spans from the earliest Incurred Date to the most recent Incurred Date. Your roster report should show that clients were being served for the majority of the Reporting Range. If you are funded under both Standard and Temporary Emergency Shelter, you should have separate roster reports for each component. If you are a Victim Service Provider, you may request the CI-110 form from the ESG-CV Grant Specialist to use for your roster report.
All expenses must be incurred and paid for within the grant period (3/13/2020 to 8/31/2022). Any dates outside of this range or in an inappropriate format will be underlined with conditional formatting.
All expenses must have been paid for prior to being requested for reimbursement. 
ESG-CV% may not exceed 100%. Any ESG-CV% above 100% will be underlined with conditional formatting
Amount Paid by ESG-CV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""Payment Summary"" tab for their respective subcomponents.
</t>
  </si>
  <si>
    <t xml:space="preserve">A HMIS or comparable database roster report is required for Standard Emergency Shelter. The report must include the full Reporting Range which spans from the earliest Incurred Date to the most recent Incurred Date. Your roster report should show that clients were being served for the majority of the Reporting Range. If you are funded under both Standard and Temporary Emergency Shelter, you should have separate roster reports for each component. If you are a Victim Service Provider, you may request the CI-110 form from the ESG-CV Grant Specialist to use for your roster report.
All expenses must be incurred and paid for within the grant period (3/13/2020 to 8/31/2022). Any dates outside of this range or in an inappropriate format will be underlined with conditional formatting.
All expenses must have been paid for prior to being requested for reimbursement. 
ESG-CV% may not exceed 100%. Any ESG-CV% above 100% will be underlined with conditional formatting
Amount Paid by ESG-CV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""Payment Summary"" tab for their respective subcomponents.
</t>
  </si>
  <si>
    <t xml:space="preserve">A HMIS or comparable database roster report is required for Street Outreach expenses. The report must include the full Reporting Range which spans from the earliest Incurred Date to the most recent Incurred Date. Your roster report should show that clients were being served for the majority of the Reporting Range. If you are a Victim Service Provider, you may request the CI-110 form from the ESG-CV Grant Specialist to use for your roster report. If the HMIS or comparable database report does not include any clients, you must also submit CI-113.
All expenses must be incurred and paid for within the grant period (3/13/2020 to 8/31/2022). Any dates outside of this range or in an inappropriate format will be underlined with conditional formatting.
All expenses must have been paid for prior to being requested for reimbursement. 
ESG-CV% may not exceed 100%. Any ESG-CV% above 100% will be underlined with conditional formatting
Amount Paid by ESG-CV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""Payment Summary"" tab for their respective subcomponents.
</t>
  </si>
  <si>
    <t xml:space="preserve">A HMIS or comparable database report is not required for HMIS expenses, due to these costs not being recorded within the HMIS system. For each expense indicate the corresponding Expense Type.
All expenses must be incurred and paid for within the grant period (3/13/2020 to 8/31/2022). Any dates outside of this range or in an inappropriate format will be underlined with conditional formatting.
All expenses must have been paid for prior to being requested for reimbursement. 
ESG-CV% may not exceed 100%. Any ESG-CV% above 100% will be underlined with conditional formatting
Amount Paid by ESG-CV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""Payment Summary"" tab for their respective subcomponents under ""HMIS"".
</t>
  </si>
  <si>
    <r>
      <t xml:space="preserve">A HMIS or comparable database report is not required for administrative expenses, due to these costs not being recorded within the HMIS system.
</t>
    </r>
    <r>
      <rPr>
        <sz val="14"/>
        <rFont val="Calibri"/>
        <family val="2"/>
        <scheme val="minor"/>
      </rPr>
      <t>All expenses must be incurred and paid for within the grant period (3/13/2020 to 8/31/2022). A</t>
    </r>
    <r>
      <rPr>
        <sz val="14"/>
        <color theme="1"/>
        <rFont val="Calibri"/>
        <family val="2"/>
        <scheme val="minor"/>
      </rPr>
      <t xml:space="preserve">ny dates outside of this range or in an inappropriate format will be underlined with conditional formatting.
All expenses must have been paid for prior to being requested for reimbursement. 
ESG-CV% may not exceed 100%. Any ESG-CV% above 100% will be underlined with conditional formatting
Amount Paid by ESG-CV may not exceed $5,000.00 for a single physical asset.
Please include the last four digits of the SSN for employee salary and benefits within the detail description.
Expenses listed on this form will automatically populate on the "Payment Summary" tab under "Administration."
</t>
    </r>
  </si>
  <si>
    <t>Proof of Need</t>
  </si>
  <si>
    <t>Proof of Payment</t>
  </si>
  <si>
    <t>Reviewed</t>
  </si>
  <si>
    <t>Notes</t>
  </si>
  <si>
    <t>YES</t>
  </si>
  <si>
    <t>NO</t>
  </si>
  <si>
    <t>ADMINISTRATION</t>
  </si>
  <si>
    <t>HMIS</t>
  </si>
  <si>
    <t>RAPID REHOUSING</t>
  </si>
  <si>
    <t>HOMELESSNESS PREVENTION</t>
  </si>
  <si>
    <t>TEMPORARY EMERGENCY SHELTER</t>
  </si>
  <si>
    <t>STANDARD EMERGENCY SHELTER</t>
  </si>
  <si>
    <t>STREET OUTREACH</t>
  </si>
  <si>
    <t>Page</t>
  </si>
  <si>
    <t>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</si>
</sst>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sz val="9"/>
      <color theme="1"/>
      <name val="Calibri"/>
      <family val="2"/>
      <scheme val="minor"/>
    </font>
    <font>
      <sz val="11"/>
      <name val="Calibri"/>
      <family val="2"/>
      <scheme val="minor"/>
    </font>
    <font>
      <sz val="12"/>
      <color theme="1"/>
      <name val="Calibri"/>
      <family val="2"/>
      <scheme val="minor"/>
    </font>
    <font>
      <sz val="14"/>
      <color theme="1"/>
      <name val="Calibri"/>
      <family val="2"/>
      <scheme val="minor"/>
    </font>
    <font>
      <b/>
      <sz val="9"/>
      <color theme="1"/>
      <name val="Calibri"/>
      <family val="2"/>
      <scheme val="minor"/>
    </font>
    <font>
      <sz val="14"/>
      <name val="Calibri"/>
      <family val="2"/>
      <scheme val="minor"/>
    </font>
    <font>
      <b/>
      <sz val="11"/>
      <name val="Calibri"/>
      <family val="2"/>
      <scheme val="minor"/>
    </font>
    <font>
      <b/>
      <sz val="16"/>
      <color theme="1"/>
      <name val="Calibri"/>
      <family val="2"/>
      <scheme val="minor"/>
    </font>
    <font>
      <sz val="11"/>
      <color rgb="FF000000"/>
      <name val="Calibri"/>
      <family val="2"/>
    </font>
    <font>
      <sz val="5"/>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53">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42">
    <xf numFmtId="0" fontId="0" fillId="0" borderId="0" xfId="0"/>
    <xf numFmtId="0" fontId="0" fillId="0" borderId="0" xfId="0" applyAlignment="1">
      <alignment horizontal="center" vertical="center"/>
    </xf>
    <xf numFmtId="0" fontId="3" fillId="0" borderId="11"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10" fontId="4" fillId="2" borderId="14"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0" applyFont="1" applyBorder="1" applyAlignment="1">
      <alignment vertical="center" wrapText="1"/>
    </xf>
    <xf numFmtId="0" fontId="0" fillId="0" borderId="4" xfId="0" applyBorder="1" applyAlignment="1">
      <alignment horizontal="right" vertical="center"/>
    </xf>
    <xf numFmtId="0" fontId="1" fillId="0" borderId="0" xfId="0" applyFont="1" applyAlignment="1">
      <alignment vertical="center"/>
    </xf>
    <xf numFmtId="44" fontId="0" fillId="0" borderId="11" xfId="1" applyFont="1" applyBorder="1" applyAlignment="1">
      <alignment vertical="center"/>
    </xf>
    <xf numFmtId="0" fontId="1" fillId="2" borderId="11" xfId="0" applyFont="1" applyFill="1" applyBorder="1" applyAlignment="1">
      <alignment horizontal="center" vertical="center"/>
    </xf>
    <xf numFmtId="0" fontId="5" fillId="0" borderId="0" xfId="0" applyFont="1" applyBorder="1" applyAlignment="1">
      <alignment horizontal="center" vertical="center" wrapText="1"/>
    </xf>
    <xf numFmtId="0" fontId="1" fillId="2" borderId="11" xfId="0" applyFont="1" applyFill="1" applyBorder="1" applyAlignment="1">
      <alignment horizontal="center" vertical="center" wrapText="1"/>
    </xf>
    <xf numFmtId="44" fontId="0" fillId="0" borderId="17" xfId="1" applyFont="1" applyBorder="1" applyAlignment="1">
      <alignment vertical="center"/>
    </xf>
    <xf numFmtId="44" fontId="0" fillId="0" borderId="18" xfId="1" applyFont="1" applyBorder="1" applyAlignment="1">
      <alignment vertical="center"/>
    </xf>
    <xf numFmtId="44" fontId="0" fillId="0" borderId="20" xfId="1" applyFont="1" applyBorder="1" applyAlignment="1">
      <alignment vertical="center"/>
    </xf>
    <xf numFmtId="44" fontId="1" fillId="0" borderId="20" xfId="1" applyFont="1" applyBorder="1" applyAlignment="1">
      <alignment vertical="center"/>
    </xf>
    <xf numFmtId="0" fontId="0" fillId="0" borderId="21" xfId="0" applyFont="1" applyBorder="1" applyAlignment="1">
      <alignment horizontal="right" vertical="center"/>
    </xf>
    <xf numFmtId="44" fontId="0" fillId="0" borderId="22" xfId="1" applyFont="1" applyBorder="1" applyAlignment="1">
      <alignment vertical="center"/>
    </xf>
    <xf numFmtId="0" fontId="1" fillId="0" borderId="22" xfId="0" applyFont="1" applyFill="1" applyBorder="1" applyAlignment="1">
      <alignment vertical="center"/>
    </xf>
    <xf numFmtId="49" fontId="1" fillId="2" borderId="11" xfId="0" applyNumberFormat="1" applyFont="1" applyFill="1" applyBorder="1" applyAlignment="1">
      <alignment horizontal="center" vertical="center"/>
    </xf>
    <xf numFmtId="44" fontId="1" fillId="0" borderId="23" xfId="1" applyFont="1" applyFill="1" applyBorder="1" applyAlignment="1">
      <alignment vertical="center"/>
    </xf>
    <xf numFmtId="44" fontId="1" fillId="0" borderId="16" xfId="1" applyFont="1" applyFill="1" applyBorder="1" applyAlignment="1">
      <alignment vertical="center"/>
    </xf>
    <xf numFmtId="49" fontId="3" fillId="0" borderId="3" xfId="0" applyNumberFormat="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44" fontId="2" fillId="0" borderId="11" xfId="1" applyFont="1" applyFill="1" applyBorder="1" applyAlignment="1">
      <alignment vertical="center"/>
    </xf>
    <xf numFmtId="44" fontId="6" fillId="0" borderId="11" xfId="1" applyFont="1" applyFill="1" applyBorder="1" applyAlignment="1">
      <alignment vertical="center"/>
    </xf>
    <xf numFmtId="0" fontId="1" fillId="2" borderId="26" xfId="0" applyFont="1" applyFill="1" applyBorder="1" applyAlignment="1">
      <alignment horizontal="center" vertical="center"/>
    </xf>
    <xf numFmtId="0" fontId="1" fillId="2" borderId="33" xfId="0" applyFont="1" applyFill="1" applyBorder="1" applyAlignment="1">
      <alignment horizontal="right" vertical="center"/>
    </xf>
    <xf numFmtId="44" fontId="0" fillId="0" borderId="27" xfId="1" applyFont="1" applyBorder="1" applyAlignment="1">
      <alignment vertical="center"/>
    </xf>
    <xf numFmtId="0" fontId="0" fillId="0" borderId="27" xfId="0" applyBorder="1" applyAlignment="1">
      <alignment horizontal="right" vertical="center"/>
    </xf>
    <xf numFmtId="0" fontId="0" fillId="0" borderId="11" xfId="0" applyBorder="1" applyAlignment="1">
      <alignment horizontal="right" vertical="center"/>
    </xf>
    <xf numFmtId="44" fontId="1" fillId="0" borderId="25" xfId="1" applyFont="1" applyFill="1" applyBorder="1" applyAlignment="1">
      <alignment vertical="center"/>
    </xf>
    <xf numFmtId="0" fontId="0" fillId="0" borderId="27" xfId="0" applyFont="1" applyBorder="1" applyAlignment="1">
      <alignment horizontal="right" vertical="center"/>
    </xf>
    <xf numFmtId="44" fontId="1" fillId="0" borderId="26" xfId="0" applyNumberFormat="1" applyFont="1" applyFill="1" applyBorder="1" applyAlignment="1">
      <alignment vertical="center"/>
    </xf>
    <xf numFmtId="14" fontId="0" fillId="0" borderId="11"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44" fontId="6" fillId="0" borderId="11" xfId="1" applyFont="1" applyFill="1" applyBorder="1" applyAlignment="1">
      <alignment vertical="center"/>
    </xf>
    <xf numFmtId="49" fontId="1" fillId="2" borderId="11" xfId="0" applyNumberFormat="1" applyFont="1" applyFill="1" applyBorder="1" applyAlignment="1">
      <alignment horizontal="center" vertical="center"/>
    </xf>
    <xf numFmtId="14" fontId="3" fillId="0" borderId="11" xfId="0" applyNumberFormat="1"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44" fontId="3" fillId="0" borderId="11" xfId="1" applyFont="1" applyBorder="1" applyAlignment="1" applyProtection="1">
      <alignment vertical="center" shrinkToFit="1"/>
      <protection locked="0"/>
    </xf>
    <xf numFmtId="9" fontId="3" fillId="0" borderId="11" xfId="0" applyNumberFormat="1" applyFont="1" applyBorder="1" applyAlignment="1">
      <alignment horizontal="center" vertical="center" shrinkToFit="1"/>
    </xf>
    <xf numFmtId="0" fontId="0" fillId="0" borderId="11" xfId="0" applyBorder="1"/>
    <xf numFmtId="14" fontId="0" fillId="0" borderId="11" xfId="0" applyNumberFormat="1" applyBorder="1"/>
    <xf numFmtId="44" fontId="0" fillId="0" borderId="11" xfId="1" applyFont="1" applyBorder="1"/>
    <xf numFmtId="9" fontId="0" fillId="0" borderId="11" xfId="2" applyFont="1" applyBorder="1"/>
    <xf numFmtId="0" fontId="0" fillId="0" borderId="14" xfId="0" applyBorder="1"/>
    <xf numFmtId="14" fontId="0" fillId="0" borderId="14" xfId="0" applyNumberFormat="1" applyBorder="1"/>
    <xf numFmtId="44" fontId="0" fillId="0" borderId="14" xfId="1" applyFont="1" applyBorder="1"/>
    <xf numFmtId="9" fontId="0" fillId="0" borderId="14" xfId="2" applyFont="1" applyBorder="1"/>
    <xf numFmtId="0" fontId="0" fillId="0" borderId="26" xfId="0" applyBorder="1"/>
    <xf numFmtId="14" fontId="0" fillId="0" borderId="26" xfId="0" applyNumberFormat="1" applyBorder="1"/>
    <xf numFmtId="44" fontId="0" fillId="0" borderId="26" xfId="1" applyFont="1" applyBorder="1"/>
    <xf numFmtId="9" fontId="0" fillId="0" borderId="26" xfId="2" applyFont="1" applyBorder="1"/>
    <xf numFmtId="0" fontId="0" fillId="0" borderId="13" xfId="0" applyBorder="1"/>
    <xf numFmtId="14" fontId="0" fillId="0" borderId="13" xfId="0" applyNumberFormat="1" applyBorder="1"/>
    <xf numFmtId="44" fontId="0" fillId="0" borderId="13" xfId="1" applyFont="1" applyBorder="1"/>
    <xf numFmtId="9" fontId="0" fillId="0" borderId="13" xfId="2" applyFont="1" applyBorder="1"/>
    <xf numFmtId="0" fontId="0" fillId="0" borderId="27" xfId="0" applyBorder="1"/>
    <xf numFmtId="14" fontId="0" fillId="0" borderId="27" xfId="0" applyNumberFormat="1" applyBorder="1"/>
    <xf numFmtId="44" fontId="0" fillId="0" borderId="27" xfId="1" applyFont="1" applyBorder="1"/>
    <xf numFmtId="9" fontId="0" fillId="0" borderId="27" xfId="2" applyFont="1" applyBorder="1"/>
    <xf numFmtId="44" fontId="0" fillId="0" borderId="35" xfId="1" applyFont="1" applyBorder="1"/>
    <xf numFmtId="44" fontId="0" fillId="0" borderId="3" xfId="1" applyFont="1" applyBorder="1"/>
    <xf numFmtId="44" fontId="0" fillId="0" borderId="36" xfId="1" applyFont="1" applyBorder="1"/>
    <xf numFmtId="0" fontId="0" fillId="0" borderId="17" xfId="0" applyBorder="1"/>
    <xf numFmtId="0" fontId="0" fillId="0" borderId="11" xfId="0" applyBorder="1" applyAlignment="1">
      <alignment horizontal="center"/>
    </xf>
    <xf numFmtId="0" fontId="11" fillId="3" borderId="38" xfId="0" applyFont="1" applyFill="1" applyBorder="1" applyAlignment="1">
      <alignment horizontal="center" vertical="center" wrapText="1"/>
    </xf>
    <xf numFmtId="0" fontId="11" fillId="3" borderId="33" xfId="0" applyFont="1" applyFill="1" applyBorder="1" applyAlignment="1">
      <alignment horizontal="center" vertical="center" wrapText="1"/>
    </xf>
    <xf numFmtId="10" fontId="11" fillId="3" borderId="33" xfId="0" applyNumberFormat="1" applyFont="1" applyFill="1" applyBorder="1" applyAlignment="1">
      <alignment horizontal="center" vertical="center" wrapText="1"/>
    </xf>
    <xf numFmtId="0" fontId="11" fillId="3" borderId="23" xfId="0" applyFont="1" applyFill="1" applyBorder="1" applyAlignment="1">
      <alignment horizontal="center" vertical="center" wrapText="1"/>
    </xf>
    <xf numFmtId="0" fontId="0" fillId="0" borderId="27" xfId="0" applyBorder="1" applyAlignment="1">
      <alignment horizontal="center"/>
    </xf>
    <xf numFmtId="0" fontId="0" fillId="0" borderId="18" xfId="0" applyBorder="1"/>
    <xf numFmtId="0" fontId="0" fillId="0" borderId="26" xfId="0" applyBorder="1" applyAlignment="1">
      <alignment horizontal="center"/>
    </xf>
    <xf numFmtId="0" fontId="0" fillId="0" borderId="41" xfId="0" applyBorder="1"/>
    <xf numFmtId="0" fontId="0" fillId="0" borderId="42" xfId="1" applyNumberFormat="1" applyFont="1" applyFill="1" applyBorder="1" applyAlignment="1">
      <alignment horizontal="center" vertical="center"/>
    </xf>
    <xf numFmtId="0" fontId="0" fillId="0" borderId="39" xfId="1" applyNumberFormat="1" applyFont="1" applyFill="1" applyBorder="1" applyAlignment="1">
      <alignment horizontal="center" vertical="center"/>
    </xf>
    <xf numFmtId="0" fontId="0" fillId="0" borderId="40" xfId="1" applyNumberFormat="1" applyFont="1" applyFill="1" applyBorder="1" applyAlignment="1">
      <alignment horizontal="center" vertical="center"/>
    </xf>
    <xf numFmtId="44" fontId="0" fillId="0" borderId="27" xfId="1" applyFont="1" applyBorder="1" applyAlignment="1">
      <alignment horizontal="center" vertical="center"/>
    </xf>
    <xf numFmtId="44" fontId="0" fillId="0" borderId="11" xfId="1" applyFont="1" applyBorder="1" applyAlignment="1">
      <alignment horizontal="center" vertical="center"/>
    </xf>
    <xf numFmtId="44" fontId="0" fillId="0" borderId="26" xfId="1" applyFont="1" applyBorder="1" applyAlignment="1">
      <alignment horizontal="center" vertical="center"/>
    </xf>
    <xf numFmtId="0" fontId="0" fillId="0" borderId="27" xfId="0" applyBorder="1" applyAlignment="1">
      <alignment horizontal="center" vertical="center"/>
    </xf>
    <xf numFmtId="14" fontId="0" fillId="0" borderId="27" xfId="0" applyNumberFormat="1" applyBorder="1" applyAlignment="1">
      <alignment horizontal="center" vertical="center"/>
    </xf>
    <xf numFmtId="9" fontId="0" fillId="0" borderId="27" xfId="2" applyFont="1" applyBorder="1" applyAlignment="1">
      <alignment horizontal="center" vertical="center"/>
    </xf>
    <xf numFmtId="0" fontId="0" fillId="0" borderId="11" xfId="0" applyBorder="1" applyAlignment="1">
      <alignment horizontal="center" vertical="center"/>
    </xf>
    <xf numFmtId="14" fontId="0" fillId="0" borderId="11" xfId="0" applyNumberFormat="1" applyBorder="1" applyAlignment="1">
      <alignment horizontal="center" vertical="center"/>
    </xf>
    <xf numFmtId="9" fontId="0" fillId="0" borderId="11" xfId="2" applyFont="1" applyBorder="1" applyAlignment="1">
      <alignment horizontal="center" vertical="center"/>
    </xf>
    <xf numFmtId="0" fontId="0" fillId="0" borderId="26" xfId="0" applyBorder="1" applyAlignment="1">
      <alignment horizontal="center" vertical="center"/>
    </xf>
    <xf numFmtId="14" fontId="0" fillId="0" borderId="26" xfId="0" applyNumberFormat="1" applyBorder="1" applyAlignment="1">
      <alignment horizontal="center" vertical="center"/>
    </xf>
    <xf numFmtId="9" fontId="0" fillId="0" borderId="26" xfId="2" applyFont="1" applyBorder="1" applyAlignment="1">
      <alignment horizontal="center" vertical="center"/>
    </xf>
    <xf numFmtId="0" fontId="13" fillId="0" borderId="4" xfId="1" applyNumberFormat="1" applyFont="1" applyFill="1" applyBorder="1" applyAlignment="1">
      <alignment horizontal="center" vertical="center"/>
    </xf>
    <xf numFmtId="0" fontId="13" fillId="0" borderId="6" xfId="1" applyNumberFormat="1"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13" fillId="0" borderId="8" xfId="1" applyNumberFormat="1" applyFont="1" applyFill="1" applyBorder="1" applyAlignment="1">
      <alignment horizontal="center" vertical="center"/>
    </xf>
    <xf numFmtId="0" fontId="11" fillId="3" borderId="4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7" xfId="0" applyFont="1" applyFill="1" applyBorder="1" applyAlignment="1">
      <alignment horizontal="center" vertical="center" wrapText="1"/>
    </xf>
    <xf numFmtId="44" fontId="0" fillId="0" borderId="47" xfId="1" applyFont="1" applyBorder="1"/>
    <xf numFmtId="0" fontId="0" fillId="0" borderId="34" xfId="0" applyBorder="1"/>
    <xf numFmtId="44" fontId="0" fillId="0" borderId="39" xfId="1" applyFont="1" applyBorder="1"/>
    <xf numFmtId="44" fontId="0" fillId="0" borderId="40" xfId="1" applyFont="1" applyBorder="1"/>
    <xf numFmtId="0" fontId="13" fillId="0" borderId="42" xfId="1" applyNumberFormat="1" applyFont="1" applyFill="1" applyBorder="1" applyAlignment="1">
      <alignment horizontal="center" vertical="center"/>
    </xf>
    <xf numFmtId="0" fontId="13" fillId="0" borderId="39" xfId="1" applyNumberFormat="1" applyFont="1" applyFill="1" applyBorder="1" applyAlignment="1">
      <alignment horizontal="center" vertical="center"/>
    </xf>
    <xf numFmtId="0" fontId="13" fillId="0" borderId="40" xfId="1" applyNumberFormat="1" applyFont="1" applyFill="1" applyBorder="1" applyAlignment="1">
      <alignment horizontal="center" vertical="center"/>
    </xf>
    <xf numFmtId="44" fontId="0" fillId="0" borderId="42" xfId="1" applyFont="1" applyBorder="1"/>
    <xf numFmtId="0" fontId="11" fillId="3" borderId="4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8" xfId="0" applyFont="1" applyFill="1" applyBorder="1" applyAlignment="1">
      <alignment horizontal="center" vertical="center" wrapText="1"/>
    </xf>
    <xf numFmtId="44" fontId="0" fillId="0" borderId="42" xfId="1" applyFont="1" applyBorder="1" applyAlignment="1">
      <alignment horizontal="center" vertical="center"/>
    </xf>
    <xf numFmtId="44" fontId="0" fillId="0" borderId="39" xfId="1" applyFont="1" applyBorder="1" applyAlignment="1">
      <alignment horizontal="center" vertical="center"/>
    </xf>
    <xf numFmtId="44" fontId="0" fillId="0" borderId="40" xfId="1" applyFont="1" applyBorder="1" applyAlignment="1">
      <alignment horizontal="center" vertical="center"/>
    </xf>
    <xf numFmtId="0" fontId="3" fillId="0" borderId="20" xfId="0" applyFont="1" applyBorder="1" applyAlignment="1">
      <alignment horizontal="center"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5"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24" xfId="0" applyNumberFormat="1" applyFont="1" applyFill="1" applyBorder="1" applyAlignment="1" applyProtection="1">
      <alignment horizontal="center" vertical="center" wrapText="1"/>
      <protection locked="0"/>
    </xf>
    <xf numFmtId="0" fontId="1" fillId="0" borderId="19" xfId="0" applyNumberFormat="1" applyFont="1" applyFill="1" applyBorder="1" applyAlignment="1" applyProtection="1">
      <alignment horizontal="center" vertical="center" wrapText="1"/>
      <protection locked="0"/>
    </xf>
    <xf numFmtId="0" fontId="3" fillId="0" borderId="32" xfId="0" applyFont="1" applyBorder="1" applyAlignment="1">
      <alignment horizontal="center" vertical="top"/>
    </xf>
    <xf numFmtId="0" fontId="3" fillId="0" borderId="9" xfId="0" applyFont="1" applyBorder="1" applyAlignment="1">
      <alignment horizontal="center" vertical="top"/>
    </xf>
    <xf numFmtId="0" fontId="3" fillId="0" borderId="6" xfId="0" applyFont="1" applyBorder="1" applyAlignment="1">
      <alignment horizontal="center" vertical="top"/>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44" fontId="0" fillId="0" borderId="13" xfId="1" applyFont="1" applyFill="1" applyBorder="1" applyAlignment="1">
      <alignment horizontal="center" vertical="center" wrapText="1"/>
    </xf>
    <xf numFmtId="44" fontId="0" fillId="0" borderId="14" xfId="1" applyFont="1" applyFill="1" applyBorder="1" applyAlignment="1">
      <alignment horizontal="center" vertical="center" wrapText="1"/>
    </xf>
    <xf numFmtId="14" fontId="0" fillId="0" borderId="3" xfId="0" applyNumberFormat="1" applyBorder="1" applyAlignment="1">
      <alignment horizontal="center" vertical="center" wrapText="1"/>
    </xf>
    <xf numFmtId="14" fontId="0" fillId="0" borderId="12" xfId="0" applyNumberFormat="1" applyBorder="1" applyAlignment="1">
      <alignment horizontal="center" vertical="center" wrapText="1"/>
    </xf>
    <xf numFmtId="14" fontId="0" fillId="0" borderId="4" xfId="0" applyNumberFormat="1" applyBorder="1" applyAlignment="1">
      <alignment horizontal="center" vertical="center" wrapText="1"/>
    </xf>
    <xf numFmtId="0" fontId="1" fillId="2" borderId="12" xfId="0" applyFont="1" applyFill="1" applyBorder="1" applyAlignment="1">
      <alignment horizontal="center" vertical="center" wrapText="1"/>
    </xf>
    <xf numFmtId="14" fontId="0" fillId="0" borderId="3" xfId="1" applyNumberFormat="1" applyFont="1" applyFill="1" applyBorder="1" applyAlignment="1">
      <alignment horizontal="center" vertical="center" wrapText="1"/>
    </xf>
    <xf numFmtId="14" fontId="0" fillId="0" borderId="12" xfId="1" applyNumberFormat="1" applyFont="1" applyFill="1" applyBorder="1" applyAlignment="1">
      <alignment horizontal="center" vertical="center" wrapText="1"/>
    </xf>
    <xf numFmtId="14" fontId="0" fillId="0" borderId="4" xfId="1"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14" fontId="0" fillId="0" borderId="3" xfId="0" applyNumberFormat="1" applyFont="1" applyFill="1" applyBorder="1" applyAlignment="1">
      <alignment horizontal="center" vertical="center"/>
    </xf>
    <xf numFmtId="14" fontId="0" fillId="0" borderId="4"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14" fontId="0" fillId="0" borderId="3" xfId="0" applyNumberFormat="1" applyBorder="1" applyAlignment="1">
      <alignment horizontal="center" vertical="center"/>
    </xf>
    <xf numFmtId="14" fontId="0" fillId="0" borderId="12" xfId="0" applyNumberFormat="1" applyBorder="1" applyAlignment="1">
      <alignment horizontal="center" vertical="center"/>
    </xf>
    <xf numFmtId="14" fontId="0" fillId="0" borderId="4" xfId="0" applyNumberFormat="1" applyBorder="1" applyAlignment="1">
      <alignment horizontal="center" vertical="center"/>
    </xf>
    <xf numFmtId="44" fontId="1" fillId="0" borderId="13" xfId="1" applyFont="1" applyFill="1" applyBorder="1" applyAlignment="1">
      <alignment vertical="center"/>
    </xf>
    <xf numFmtId="44" fontId="1" fillId="0" borderId="14" xfId="1" applyFont="1" applyFill="1" applyBorder="1" applyAlignment="1">
      <alignment vertical="center"/>
    </xf>
    <xf numFmtId="49" fontId="1" fillId="2" borderId="11" xfId="0" applyNumberFormat="1" applyFont="1" applyFill="1" applyBorder="1" applyAlignment="1">
      <alignment horizontal="center" vertical="center"/>
    </xf>
    <xf numFmtId="14"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44" fontId="2" fillId="0" borderId="3" xfId="1" applyFont="1" applyFill="1" applyBorder="1" applyAlignment="1">
      <alignment vertical="center"/>
    </xf>
    <xf numFmtId="44" fontId="2" fillId="0" borderId="4" xfId="1" applyFont="1" applyFill="1" applyBorder="1" applyAlignment="1">
      <alignment vertical="center"/>
    </xf>
    <xf numFmtId="44" fontId="1" fillId="0" borderId="13" xfId="0" applyNumberFormat="1" applyFont="1" applyFill="1" applyBorder="1" applyAlignment="1">
      <alignment vertical="center"/>
    </xf>
    <xf numFmtId="0" fontId="1" fillId="0" borderId="14" xfId="0" applyFont="1" applyFill="1" applyBorder="1" applyAlignment="1">
      <alignment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49" fontId="1" fillId="2" borderId="11" xfId="1"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0" borderId="15" xfId="0" applyFont="1" applyFill="1" applyBorder="1" applyAlignment="1">
      <alignment vertical="center"/>
    </xf>
    <xf numFmtId="49" fontId="1" fillId="2" borderId="3" xfId="1" applyNumberFormat="1" applyFont="1" applyFill="1" applyBorder="1" applyAlignment="1">
      <alignment horizontal="center" vertical="center"/>
    </xf>
    <xf numFmtId="49" fontId="1" fillId="2" borderId="12" xfId="1" applyNumberFormat="1" applyFont="1" applyFill="1" applyBorder="1" applyAlignment="1">
      <alignment horizontal="center" vertical="center"/>
    </xf>
    <xf numFmtId="49" fontId="1" fillId="2" borderId="4" xfId="1" applyNumberFormat="1" applyFont="1" applyFill="1" applyBorder="1" applyAlignment="1">
      <alignment horizontal="center" vertical="center"/>
    </xf>
    <xf numFmtId="49" fontId="1" fillId="2" borderId="3" xfId="1" applyNumberFormat="1" applyFont="1" applyFill="1" applyBorder="1" applyAlignment="1">
      <alignment horizontal="center" vertical="center" wrapText="1"/>
    </xf>
    <xf numFmtId="49" fontId="1" fillId="2" borderId="4" xfId="1"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4" fontId="6" fillId="0" borderId="11" xfId="1" applyFont="1" applyFill="1" applyBorder="1" applyAlignment="1">
      <alignment vertical="center"/>
    </xf>
    <xf numFmtId="44" fontId="6" fillId="0" borderId="11" xfId="1" applyFont="1" applyFill="1" applyBorder="1" applyAlignment="1" applyProtection="1">
      <alignment vertical="center"/>
      <protection locked="0"/>
    </xf>
    <xf numFmtId="0" fontId="1" fillId="2" borderId="10"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49" fontId="1" fillId="2" borderId="12" xfId="1" applyNumberFormat="1" applyFont="1" applyFill="1" applyBorder="1" applyAlignment="1">
      <alignment horizontal="center" vertical="center" wrapText="1"/>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3" xfId="0" applyFont="1" applyFill="1" applyBorder="1" applyAlignment="1">
      <alignment horizontal="center" vertical="center"/>
    </xf>
    <xf numFmtId="49" fontId="14" fillId="0" borderId="29" xfId="0" applyNumberFormat="1" applyFont="1" applyBorder="1" applyAlignment="1">
      <alignment horizontal="center" vertical="center" wrapText="1"/>
    </xf>
    <xf numFmtId="49" fontId="14" fillId="0" borderId="30" xfId="0" applyNumberFormat="1" applyFont="1" applyBorder="1" applyAlignment="1">
      <alignment horizontal="center" vertical="center" wrapText="1"/>
    </xf>
    <xf numFmtId="49" fontId="14" fillId="0" borderId="2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4" fontId="0" fillId="0" borderId="48" xfId="1" applyFont="1" applyBorder="1" applyAlignment="1" applyProtection="1">
      <alignment horizontal="center" vertical="center"/>
      <protection locked="0"/>
    </xf>
    <xf numFmtId="44" fontId="0" fillId="0" borderId="10" xfId="1" applyFont="1" applyBorder="1" applyAlignment="1" applyProtection="1">
      <alignment horizontal="center" vertical="center"/>
      <protection locked="0"/>
    </xf>
    <xf numFmtId="44" fontId="0" fillId="0" borderId="8" xfId="1" applyFont="1" applyBorder="1" applyAlignment="1" applyProtection="1">
      <alignment horizontal="center" vertical="center"/>
      <protection locked="0"/>
    </xf>
    <xf numFmtId="44" fontId="0" fillId="0" borderId="49" xfId="1" applyFont="1" applyBorder="1" applyAlignment="1">
      <alignment vertical="center"/>
    </xf>
    <xf numFmtId="0" fontId="1" fillId="2" borderId="11" xfId="0" applyFont="1" applyFill="1" applyBorder="1" applyAlignment="1">
      <alignment horizontal="right" vertical="center"/>
    </xf>
    <xf numFmtId="44" fontId="0" fillId="2" borderId="50" xfId="1" applyFont="1" applyFill="1" applyBorder="1" applyAlignment="1">
      <alignment vertical="center"/>
    </xf>
    <xf numFmtId="0" fontId="1" fillId="2" borderId="51" xfId="0" applyFont="1" applyFill="1" applyBorder="1" applyAlignment="1">
      <alignment horizontal="right" vertical="center"/>
    </xf>
    <xf numFmtId="0" fontId="0" fillId="0" borderId="8" xfId="0" applyBorder="1" applyAlignment="1">
      <alignment horizontal="right" vertical="center"/>
    </xf>
    <xf numFmtId="44" fontId="0" fillId="0" borderId="13" xfId="1" applyFont="1" applyBorder="1" applyAlignment="1">
      <alignment vertical="center"/>
    </xf>
    <xf numFmtId="44" fontId="0" fillId="0" borderId="52" xfId="1" applyFont="1" applyBorder="1" applyAlignment="1">
      <alignment vertical="center"/>
    </xf>
    <xf numFmtId="44" fontId="1" fillId="0" borderId="41" xfId="1" applyFont="1" applyFill="1" applyBorder="1" applyAlignment="1">
      <alignment vertical="center"/>
    </xf>
    <xf numFmtId="0" fontId="1" fillId="2" borderId="26" xfId="0" applyFont="1" applyFill="1" applyBorder="1" applyAlignment="1">
      <alignment horizontal="right" vertical="center"/>
    </xf>
    <xf numFmtId="44" fontId="0" fillId="0" borderId="21" xfId="1" applyFont="1" applyBorder="1" applyAlignment="1">
      <alignment vertical="center"/>
    </xf>
    <xf numFmtId="44" fontId="1" fillId="0" borderId="26" xfId="1" applyFont="1" applyFill="1" applyBorder="1" applyAlignment="1">
      <alignment vertical="center"/>
    </xf>
    <xf numFmtId="44" fontId="1" fillId="0" borderId="17" xfId="1" applyFont="1" applyFill="1" applyBorder="1" applyAlignment="1">
      <alignment vertical="center"/>
    </xf>
  </cellXfs>
  <cellStyles count="3">
    <cellStyle name="Currency" xfId="1" builtinId="4"/>
    <cellStyle name="Normal" xfId="0" builtinId="0"/>
    <cellStyle name="Percent" xfId="2" builtinId="5"/>
  </cellStyles>
  <dxfs count="2559">
    <dxf>
      <fill>
        <patternFill>
          <bgColor theme="2"/>
        </patternFill>
      </fill>
    </dxf>
    <dxf>
      <fill>
        <patternFill>
          <bgColor theme="2"/>
        </patternFill>
      </fill>
    </dxf>
    <dxf>
      <fill>
        <patternFill>
          <bgColor theme="5" tint="0.59996337778862885"/>
        </patternFill>
      </fill>
    </dxf>
    <dxf>
      <fill>
        <patternFill>
          <bgColor theme="9" tint="0.59996337778862885"/>
        </patternFill>
      </fill>
    </dxf>
    <dxf>
      <fill>
        <patternFill>
          <bgColor theme="2"/>
        </patternFill>
      </fill>
    </dxf>
    <dxf>
      <fill>
        <patternFill>
          <bgColor theme="2"/>
        </patternFill>
      </fill>
    </dxf>
    <dxf>
      <fill>
        <patternFill>
          <bgColor theme="5" tint="0.59996337778862885"/>
        </patternFill>
      </fill>
    </dxf>
    <dxf>
      <fill>
        <patternFill>
          <bgColor theme="9" tint="0.59996337778862885"/>
        </patternFill>
      </fill>
    </dxf>
    <dxf>
      <fill>
        <patternFill>
          <bgColor theme="2"/>
        </patternFill>
      </fill>
    </dxf>
    <dxf>
      <fill>
        <patternFill>
          <bgColor theme="2"/>
        </patternFill>
      </fill>
    </dxf>
    <dxf>
      <fill>
        <patternFill>
          <bgColor theme="5" tint="0.59996337778862885"/>
        </patternFill>
      </fill>
    </dxf>
    <dxf>
      <fill>
        <patternFill>
          <bgColor theme="9" tint="0.59996337778862885"/>
        </patternFill>
      </fill>
    </dxf>
    <dxf>
      <fill>
        <patternFill>
          <bgColor theme="2"/>
        </patternFill>
      </fill>
    </dxf>
    <dxf>
      <fill>
        <patternFill>
          <bgColor theme="2"/>
        </patternFill>
      </fill>
    </dxf>
    <dxf>
      <fill>
        <patternFill>
          <bgColor theme="5" tint="0.59996337778862885"/>
        </patternFill>
      </fill>
    </dxf>
    <dxf>
      <fill>
        <patternFill>
          <bgColor theme="9" tint="0.59996337778862885"/>
        </patternFill>
      </fill>
    </dxf>
    <dxf>
      <fill>
        <patternFill>
          <bgColor theme="2"/>
        </patternFill>
      </fill>
    </dxf>
    <dxf>
      <fill>
        <patternFill>
          <bgColor theme="2"/>
        </patternFill>
      </fill>
    </dxf>
    <dxf>
      <fill>
        <patternFill>
          <bgColor theme="5" tint="0.59996337778862885"/>
        </patternFill>
      </fill>
    </dxf>
    <dxf>
      <fill>
        <patternFill>
          <bgColor theme="9" tint="0.59996337778862885"/>
        </patternFill>
      </fill>
    </dxf>
    <dxf>
      <fill>
        <patternFill>
          <bgColor theme="2"/>
        </patternFill>
      </fill>
    </dxf>
    <dxf>
      <fill>
        <patternFill>
          <bgColor theme="2"/>
        </patternFill>
      </fill>
    </dxf>
    <dxf>
      <fill>
        <patternFill>
          <bgColor theme="5" tint="0.59996337778862885"/>
        </patternFill>
      </fill>
    </dxf>
    <dxf>
      <fill>
        <patternFill>
          <bgColor theme="9" tint="0.59996337778862885"/>
        </patternFill>
      </fill>
    </dxf>
    <dxf>
      <fill>
        <patternFill>
          <bgColor theme="2"/>
        </patternFill>
      </fill>
    </dxf>
    <dxf>
      <fill>
        <patternFill>
          <bgColor theme="5" tint="0.59996337778862885"/>
        </patternFill>
      </fill>
    </dxf>
    <dxf>
      <fill>
        <patternFill>
          <bgColor theme="9" tint="0.59996337778862885"/>
        </patternFill>
      </fill>
    </dxf>
    <dxf>
      <font>
        <u/>
      </font>
    </dxf>
    <dxf>
      <fill>
        <patternFill patternType="lightDown">
          <fgColor theme="5" tint="0.79998168889431442"/>
          <bgColor theme="5" tint="0.59996337778862885"/>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patternType="lightDown">
          <fgColor theme="5" tint="0.79998168889431442"/>
          <bgColor theme="5" tint="0.59996337778862885"/>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Calibri"/>
        <scheme val="none"/>
      </font>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right/>
        <top/>
        <bottom/>
        <vertical/>
        <horizontal/>
      </border>
    </dxf>
    <dxf>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Calibri"/>
        <scheme val="none"/>
      </font>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right/>
        <top/>
        <bottom/>
        <vertical/>
        <horizontal/>
      </border>
    </dxf>
    <dxf>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Calibri"/>
        <scheme val="none"/>
      </font>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right/>
        <top/>
        <bottom/>
        <vertical/>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Calibri"/>
        <scheme val="none"/>
      </font>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9" formatCode="m/d/yyyy"/>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9" formatCode="m/d/yyyy"/>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9" formatCode="m/d/yyyy"/>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Calibri"/>
        <scheme val="none"/>
      </font>
      <numFmt numFmtId="0" formatCode="Genera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Calibri"/>
        <scheme val="none"/>
      </font>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right/>
        <top/>
        <bottom/>
        <vertical/>
        <horizontal/>
      </border>
    </dxf>
    <dxf>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9" formatCode="m/d/yyyy"/>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9" formatCode="m/d/yyyy"/>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9" formatCode="m/d/yyyy"/>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000000"/>
        <name val="Calibri"/>
        <scheme val="none"/>
      </font>
      <numFmt numFmtId="0" formatCode="Genera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Calibri"/>
        <scheme val="none"/>
      </font>
    </dxf>
    <dxf>
      <border outline="0">
        <bottom style="medium">
          <color rgb="FF000000"/>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dxf>
    <dxf>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3" formatCode="0%"/>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30" formatCode="@"/>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9" formatCode="m/d/yyyy"/>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CD5FD"/>
      <color rgb="FFFB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ADMIN0" displayName="ADMIN0" ref="A19:K29" totalsRowShown="0" headerRowDxfId="2558" headerRowBorderDxfId="2557" tableBorderDxfId="2556" totalsRowBorderDxfId="2555">
  <autoFilter ref="A19:K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554"/>
    <tableColumn id="2" name="Expense Type" dataDxfId="2553"/>
    <tableColumn id="4" name="Incurred Period Start Date" dataDxfId="2552"/>
    <tableColumn id="5" name="Incurred Period End Date" dataDxfId="2551"/>
    <tableColumn id="6" name="Paid Date" dataDxfId="2550"/>
    <tableColumn id="7" name="Check Number" dataDxfId="2549"/>
    <tableColumn id="8" name="Vendor" dataDxfId="2548"/>
    <tableColumn id="9" name="Total Amount" dataDxfId="2547" dataCellStyle="Currency"/>
    <tableColumn id="10" name="ESG-CV %" dataDxfId="2546">
      <calculatedColumnFormula>IFERROR(ADMIN0[[#This Row],[Amount Paid by ESG-CV]]/ADMIN0[[#This Row],[Total Amount]],"")</calculatedColumnFormula>
    </tableColumn>
    <tableColumn id="11" name="Amount Paid by ESG-CV" dataDxfId="2545" dataCellStyle="Currency"/>
    <tableColumn id="12" name="Detail Description" dataDxfId="2544"/>
  </tableColumns>
  <tableStyleInfo name="TableStyleMedium4" showFirstColumn="0" showLastColumn="0" showRowStripes="1" showColumnStripes="0"/>
</table>
</file>

<file path=xl/tables/table10.xml><?xml version="1.0" encoding="utf-8"?>
<table xmlns="http://schemas.openxmlformats.org/spreadsheetml/2006/main" id="10" name="ADMIN9" displayName="ADMIN9" ref="A154:K164" totalsRowShown="0" headerRowDxfId="2423" headerRowBorderDxfId="2422" tableBorderDxfId="2421" totalsRowBorderDxfId="2420">
  <autoFilter ref="A154:K1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419"/>
    <tableColumn id="2" name="Expense Type" dataDxfId="2418"/>
    <tableColumn id="4" name="Incurred Period Start Date" dataDxfId="2417"/>
    <tableColumn id="5" name="Incurred Period End Date" dataDxfId="2416"/>
    <tableColumn id="6" name="Paid Date" dataDxfId="2415"/>
    <tableColumn id="7" name="Check Number" dataDxfId="2414"/>
    <tableColumn id="8" name="Vendor" dataDxfId="2413"/>
    <tableColumn id="9" name="Total Amount" dataDxfId="2412" dataCellStyle="Currency"/>
    <tableColumn id="10" name="ESG-CV %" dataDxfId="2411">
      <calculatedColumnFormula>IFERROR(ADMIN9[[#This Row],[Amount Paid by ESG-CV]]/ADMIN9[[#This Row],[Total Amount]],"")</calculatedColumnFormula>
    </tableColumn>
    <tableColumn id="11" name="Amount Paid by ESG-CV" dataDxfId="2410" dataCellStyle="Currency"/>
    <tableColumn id="12" name="Detail Description" dataDxfId="2409"/>
  </tableColumns>
  <tableStyleInfo name="TableStyleMedium4" showFirstColumn="0" showLastColumn="0" showRowStripes="1" showColumnStripes="0"/>
</table>
</file>

<file path=xl/tables/table100.xml><?xml version="1.0" encoding="utf-8"?>
<table xmlns="http://schemas.openxmlformats.org/spreadsheetml/2006/main" id="110" name="TEMP19" displayName="TEMP19" ref="A304:K314" totalsRowShown="0" headerRowDxfId="1073" headerRowBorderDxfId="1072" tableBorderDxfId="1071" totalsRowBorderDxfId="1070">
  <autoFilter ref="A304:K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069"/>
    <tableColumn id="2" name="Expense Type" dataDxfId="1068"/>
    <tableColumn id="4" name="Incurred Period Start Date" dataDxfId="1067"/>
    <tableColumn id="5" name="Incurred Period End Date" dataDxfId="1066"/>
    <tableColumn id="6" name="Paid Date" dataDxfId="1065"/>
    <tableColumn id="7" name="Check Number" dataDxfId="1064"/>
    <tableColumn id="8" name="Vendor" dataDxfId="1063"/>
    <tableColumn id="9" name="Total Amount" dataDxfId="1062" dataCellStyle="Currency"/>
    <tableColumn id="10" name="ESG-CV %" dataDxfId="1061">
      <calculatedColumnFormula>IFERROR(TEMP19[[#This Row],[Amount Paid by ESG-CV]]/TEMP19[[#This Row],[Total Amount]],"")</calculatedColumnFormula>
    </tableColumn>
    <tableColumn id="11" name="Amount Paid by ESG-CV" dataDxfId="1060" dataCellStyle="Currency"/>
    <tableColumn id="12" name="Detail Description" dataDxfId="1059"/>
  </tableColumns>
  <tableStyleInfo name="TableStyleMedium4" showFirstColumn="0" showLastColumn="0" showRowStripes="1" showColumnStripes="0"/>
</table>
</file>

<file path=xl/tables/table101.xml><?xml version="1.0" encoding="utf-8"?>
<table xmlns="http://schemas.openxmlformats.org/spreadsheetml/2006/main" id="111" name="HOMEP0" displayName="HOMEP0" ref="A19:K29" totalsRowShown="0" headerRowDxfId="1058" headerRowBorderDxfId="1057" tableBorderDxfId="1056" totalsRowBorderDxfId="1055">
  <autoFilter ref="A19:K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054"/>
    <tableColumn id="2" name="Expense Type" dataDxfId="1053"/>
    <tableColumn id="4" name="Incurred Period Start Date" dataDxfId="1052"/>
    <tableColumn id="5" name="Incurred Period End Date" dataDxfId="1051"/>
    <tableColumn id="6" name="Paid Date" dataDxfId="1050"/>
    <tableColumn id="7" name="Check Number" dataDxfId="1049"/>
    <tableColumn id="8" name="Vendor" dataDxfId="1048"/>
    <tableColumn id="9" name="Total Amount" dataDxfId="1047" dataCellStyle="Currency"/>
    <tableColumn id="10" name="ESG-CV %" dataDxfId="1046">
      <calculatedColumnFormula>IFERROR(HOMEP0[[#This Row],[Amount Paid by ESG-CV]]/HOMEP0[[#This Row],[Total Amount]],"")</calculatedColumnFormula>
    </tableColumn>
    <tableColumn id="11" name="Amount Paid by ESG-CV" dataDxfId="1045" dataCellStyle="Currency"/>
    <tableColumn id="12" name="Detail Description" dataDxfId="1044"/>
  </tableColumns>
  <tableStyleInfo name="TableStyleMedium4" showFirstColumn="0" showLastColumn="0" showRowStripes="1" showColumnStripes="0"/>
</table>
</file>

<file path=xl/tables/table102.xml><?xml version="1.0" encoding="utf-8"?>
<table xmlns="http://schemas.openxmlformats.org/spreadsheetml/2006/main" id="112" name="HOMEP1" displayName="HOMEP1" ref="A34:K44" totalsRowShown="0" headerRowDxfId="1043" headerRowBorderDxfId="1042" tableBorderDxfId="1041" totalsRowBorderDxfId="1040">
  <autoFilter ref="A3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039"/>
    <tableColumn id="2" name="Expense Type" dataDxfId="1038"/>
    <tableColumn id="4" name="Incurred Period Start Date" dataDxfId="1037"/>
    <tableColumn id="5" name="Incurred Period End Date" dataDxfId="1036"/>
    <tableColumn id="6" name="Paid Date" dataDxfId="1035"/>
    <tableColumn id="7" name="Check Number" dataDxfId="1034"/>
    <tableColumn id="8" name="Vendor" dataDxfId="1033"/>
    <tableColumn id="9" name="Total Amount" dataDxfId="1032" dataCellStyle="Currency"/>
    <tableColumn id="10" name="ESG-CV %" dataDxfId="1031">
      <calculatedColumnFormula>IFERROR(HOMEP1[[#This Row],[Amount Paid by ESG-CV]]/HOMEP1[[#This Row],[Total Amount]],"")</calculatedColumnFormula>
    </tableColumn>
    <tableColumn id="11" name="Amount Paid by ESG-CV" dataDxfId="1030" dataCellStyle="Currency"/>
    <tableColumn id="12" name="Detail Description" dataDxfId="1029"/>
  </tableColumns>
  <tableStyleInfo name="TableStyleMedium4" showFirstColumn="0" showLastColumn="0" showRowStripes="1" showColumnStripes="0"/>
</table>
</file>

<file path=xl/tables/table103.xml><?xml version="1.0" encoding="utf-8"?>
<table xmlns="http://schemas.openxmlformats.org/spreadsheetml/2006/main" id="113" name="HOMEP2" displayName="HOMEP2" ref="A49:K59" totalsRowShown="0" headerRowDxfId="1028" headerRowBorderDxfId="1027" tableBorderDxfId="1026" totalsRowBorderDxfId="1025">
  <autoFilter ref="A49:K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024"/>
    <tableColumn id="2" name="Expense Type" dataDxfId="1023"/>
    <tableColumn id="4" name="Incurred Period Start Date" dataDxfId="1022"/>
    <tableColumn id="5" name="Incurred Period End Date" dataDxfId="1021"/>
    <tableColumn id="6" name="Paid Date" dataDxfId="1020"/>
    <tableColumn id="7" name="Check Number" dataDxfId="1019"/>
    <tableColumn id="8" name="Vendor" dataDxfId="1018"/>
    <tableColumn id="9" name="Total Amount" dataDxfId="1017" dataCellStyle="Currency"/>
    <tableColumn id="10" name="ESG-CV %" dataDxfId="1016">
      <calculatedColumnFormula>IFERROR(HOMEP2[[#This Row],[Amount Paid by ESG-CV]]/HOMEP2[[#This Row],[Total Amount]],"")</calculatedColumnFormula>
    </tableColumn>
    <tableColumn id="11" name="Amount Paid by ESG-CV" dataDxfId="1015" dataCellStyle="Currency"/>
    <tableColumn id="12" name="Detail Description" dataDxfId="1014"/>
  </tableColumns>
  <tableStyleInfo name="TableStyleMedium4" showFirstColumn="0" showLastColumn="0" showRowStripes="1" showColumnStripes="0"/>
</table>
</file>

<file path=xl/tables/table104.xml><?xml version="1.0" encoding="utf-8"?>
<table xmlns="http://schemas.openxmlformats.org/spreadsheetml/2006/main" id="114" name="HOMEP3" displayName="HOMEP3" ref="A64:K74" totalsRowShown="0" headerRowDxfId="1013" headerRowBorderDxfId="1012" tableBorderDxfId="1011" totalsRowBorderDxfId="1010">
  <autoFilter ref="A64:K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009"/>
    <tableColumn id="2" name="Expense Type" dataDxfId="1008"/>
    <tableColumn id="4" name="Incurred Period Start Date" dataDxfId="1007"/>
    <tableColumn id="5" name="Incurred Period End Date" dataDxfId="1006"/>
    <tableColumn id="6" name="Paid Date" dataDxfId="1005"/>
    <tableColumn id="7" name="Check Number" dataDxfId="1004"/>
    <tableColumn id="8" name="Vendor" dataDxfId="1003"/>
    <tableColumn id="9" name="Total Amount" dataDxfId="1002" dataCellStyle="Currency"/>
    <tableColumn id="10" name="ESG-CV %" dataDxfId="1001">
      <calculatedColumnFormula>IFERROR(HOMEP3[[#This Row],[Amount Paid by ESG-CV]]/HOMEP3[[#This Row],[Total Amount]],"")</calculatedColumnFormula>
    </tableColumn>
    <tableColumn id="11" name="Amount Paid by ESG-CV" dataDxfId="1000" dataCellStyle="Currency"/>
    <tableColumn id="12" name="Detail Description" dataDxfId="999"/>
  </tableColumns>
  <tableStyleInfo name="TableStyleMedium4" showFirstColumn="0" showLastColumn="0" showRowStripes="1" showColumnStripes="0"/>
</table>
</file>

<file path=xl/tables/table105.xml><?xml version="1.0" encoding="utf-8"?>
<table xmlns="http://schemas.openxmlformats.org/spreadsheetml/2006/main" id="115" name="HOMEP4" displayName="HOMEP4" ref="A79:K89" totalsRowShown="0" headerRowDxfId="998" headerRowBorderDxfId="997" tableBorderDxfId="996" totalsRowBorderDxfId="995">
  <autoFilter ref="A79:K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994"/>
    <tableColumn id="2" name="Expense Type" dataDxfId="993"/>
    <tableColumn id="4" name="Incurred Period Start Date" dataDxfId="992"/>
    <tableColumn id="5" name="Incurred Period End Date" dataDxfId="991"/>
    <tableColumn id="6" name="Paid Date" dataDxfId="990"/>
    <tableColumn id="7" name="Check Number" dataDxfId="989"/>
    <tableColumn id="8" name="Vendor" dataDxfId="988"/>
    <tableColumn id="9" name="Total Amount" dataDxfId="987" dataCellStyle="Currency"/>
    <tableColumn id="10" name="ESG-CV %" dataDxfId="986">
      <calculatedColumnFormula>IFERROR(HOMEP4[[#This Row],[Amount Paid by ESG-CV]]/HOMEP4[[#This Row],[Total Amount]],"")</calculatedColumnFormula>
    </tableColumn>
    <tableColumn id="11" name="Amount Paid by ESG-CV" dataDxfId="985" dataCellStyle="Currency"/>
    <tableColumn id="12" name="Detail Description" dataDxfId="984"/>
  </tableColumns>
  <tableStyleInfo name="TableStyleMedium4" showFirstColumn="0" showLastColumn="0" showRowStripes="1" showColumnStripes="0"/>
</table>
</file>

<file path=xl/tables/table106.xml><?xml version="1.0" encoding="utf-8"?>
<table xmlns="http://schemas.openxmlformats.org/spreadsheetml/2006/main" id="116" name="HOMEP5" displayName="HOMEP5" ref="A94:K104" totalsRowShown="0" headerRowDxfId="983" headerRowBorderDxfId="982" tableBorderDxfId="981" totalsRowBorderDxfId="980">
  <autoFilter ref="A94:K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979"/>
    <tableColumn id="2" name="Expense Type" dataDxfId="978"/>
    <tableColumn id="4" name="Incurred Period Start Date" dataDxfId="977"/>
    <tableColumn id="5" name="Incurred Period End Date" dataDxfId="976"/>
    <tableColumn id="6" name="Paid Date" dataDxfId="975"/>
    <tableColumn id="7" name="Check Number" dataDxfId="974"/>
    <tableColumn id="8" name="Vendor" dataDxfId="973"/>
    <tableColumn id="9" name="Total Amount" dataDxfId="972" dataCellStyle="Currency"/>
    <tableColumn id="10" name="ESG-CV %" dataDxfId="971">
      <calculatedColumnFormula>IFERROR(HOMEP5[[#This Row],[Amount Paid by ESG-CV]]/HOMEP5[[#This Row],[Total Amount]],"")</calculatedColumnFormula>
    </tableColumn>
    <tableColumn id="11" name="Amount Paid by ESG-CV" dataDxfId="970" dataCellStyle="Currency"/>
    <tableColumn id="12" name="Detail Description" dataDxfId="969"/>
  </tableColumns>
  <tableStyleInfo name="TableStyleMedium4" showFirstColumn="0" showLastColumn="0" showRowStripes="1" showColumnStripes="0"/>
</table>
</file>

<file path=xl/tables/table107.xml><?xml version="1.0" encoding="utf-8"?>
<table xmlns="http://schemas.openxmlformats.org/spreadsheetml/2006/main" id="117" name="HOMEP6" displayName="HOMEP6" ref="A109:K119" totalsRowShown="0" headerRowDxfId="968" headerRowBorderDxfId="967" tableBorderDxfId="966" totalsRowBorderDxfId="965">
  <autoFilter ref="A109:K1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964"/>
    <tableColumn id="2" name="Expense Type" dataDxfId="963"/>
    <tableColumn id="4" name="Incurred Period Start Date" dataDxfId="962"/>
    <tableColumn id="5" name="Incurred Period End Date" dataDxfId="961"/>
    <tableColumn id="6" name="Paid Date" dataDxfId="960"/>
    <tableColumn id="7" name="Check Number" dataDxfId="959"/>
    <tableColumn id="8" name="Vendor" dataDxfId="958"/>
    <tableColumn id="9" name="Total Amount" dataDxfId="957" dataCellStyle="Currency"/>
    <tableColumn id="10" name="ESG-CV %" dataDxfId="956">
      <calculatedColumnFormula>IFERROR(HOMEP6[[#This Row],[Amount Paid by ESG-CV]]/HOMEP6[[#This Row],[Total Amount]],"")</calculatedColumnFormula>
    </tableColumn>
    <tableColumn id="11" name="Amount Paid by ESG-CV" dataDxfId="955" dataCellStyle="Currency"/>
    <tableColumn id="12" name="Detail Description" dataDxfId="954"/>
  </tableColumns>
  <tableStyleInfo name="TableStyleMedium4" showFirstColumn="0" showLastColumn="0" showRowStripes="1" showColumnStripes="0"/>
</table>
</file>

<file path=xl/tables/table108.xml><?xml version="1.0" encoding="utf-8"?>
<table xmlns="http://schemas.openxmlformats.org/spreadsheetml/2006/main" id="118" name="HOMEP7" displayName="HOMEP7" ref="A124:K134" totalsRowShown="0" headerRowDxfId="953" headerRowBorderDxfId="952" tableBorderDxfId="951" totalsRowBorderDxfId="950">
  <autoFilter ref="A124:K1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949"/>
    <tableColumn id="2" name="Expense Type" dataDxfId="948"/>
    <tableColumn id="4" name="Incurred Period Start Date" dataDxfId="947"/>
    <tableColumn id="5" name="Incurred Period End Date" dataDxfId="946"/>
    <tableColumn id="6" name="Paid Date" dataDxfId="945"/>
    <tableColumn id="7" name="Check Number" dataDxfId="944"/>
    <tableColumn id="8" name="Vendor" dataDxfId="943"/>
    <tableColumn id="9" name="Total Amount" dataDxfId="942" dataCellStyle="Currency"/>
    <tableColumn id="10" name="ESG-CV %" dataDxfId="941">
      <calculatedColumnFormula>IFERROR(HOMEP7[[#This Row],[Amount Paid by ESG-CV]]/HOMEP7[[#This Row],[Total Amount]],"")</calculatedColumnFormula>
    </tableColumn>
    <tableColumn id="11" name="Amount Paid by ESG-CV" dataDxfId="940" dataCellStyle="Currency"/>
    <tableColumn id="12" name="Detail Description" dataDxfId="939"/>
  </tableColumns>
  <tableStyleInfo name="TableStyleMedium4" showFirstColumn="0" showLastColumn="0" showRowStripes="1" showColumnStripes="0"/>
</table>
</file>

<file path=xl/tables/table109.xml><?xml version="1.0" encoding="utf-8"?>
<table xmlns="http://schemas.openxmlformats.org/spreadsheetml/2006/main" id="119" name="HOMEP8" displayName="HOMEP8" ref="A139:K149" totalsRowShown="0" headerRowDxfId="938" headerRowBorderDxfId="937" tableBorderDxfId="936" totalsRowBorderDxfId="935">
  <autoFilter ref="A139:K1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934"/>
    <tableColumn id="2" name="Expense Type" dataDxfId="933"/>
    <tableColumn id="4" name="Incurred Period Start Date" dataDxfId="932"/>
    <tableColumn id="5" name="Incurred Period End Date" dataDxfId="931"/>
    <tableColumn id="6" name="Paid Date" dataDxfId="930"/>
    <tableColumn id="7" name="Check Number" dataDxfId="929"/>
    <tableColumn id="8" name="Vendor" dataDxfId="928"/>
    <tableColumn id="9" name="Total Amount" dataDxfId="927" dataCellStyle="Currency"/>
    <tableColumn id="10" name="ESG-CV %" dataDxfId="926">
      <calculatedColumnFormula>IFERROR(HOMEP8[[#This Row],[Amount Paid by ESG-CV]]/HOMEP8[[#This Row],[Total Amount]],"")</calculatedColumnFormula>
    </tableColumn>
    <tableColumn id="11" name="Amount Paid by ESG-CV" dataDxfId="925" dataCellStyle="Currency"/>
    <tableColumn id="12" name="Detail Description" dataDxfId="924"/>
  </tableColumns>
  <tableStyleInfo name="TableStyleMedium4" showFirstColumn="0" showLastColumn="0" showRowStripes="1" showColumnStripes="0"/>
</table>
</file>

<file path=xl/tables/table11.xml><?xml version="1.0" encoding="utf-8"?>
<table xmlns="http://schemas.openxmlformats.org/spreadsheetml/2006/main" id="21" name="ADMIN10" displayName="ADMIN10" ref="A169:K179" totalsRowShown="0" headerRowDxfId="2408" headerRowBorderDxfId="2407" tableBorderDxfId="2406" totalsRowBorderDxfId="2405">
  <autoFilter ref="A169:K179"/>
  <tableColumns count="11">
    <tableColumn id="1" name="#" dataDxfId="2404"/>
    <tableColumn id="2" name="Expense Type" dataDxfId="2403"/>
    <tableColumn id="4" name="Incurred Period Start Date" dataDxfId="2402"/>
    <tableColumn id="5" name="Incurred Period End Date" dataDxfId="2401"/>
    <tableColumn id="6" name="Paid Date" dataDxfId="2400"/>
    <tableColumn id="7" name="Check Number" dataDxfId="2399"/>
    <tableColumn id="8" name="Vendor" dataDxfId="2398"/>
    <tableColumn id="9" name="Total Amount" dataDxfId="2397" dataCellStyle="Currency"/>
    <tableColumn id="10" name="ESG-CV %" dataDxfId="2396">
      <calculatedColumnFormula>IFERROR(ADMIN10[[#This Row],[Amount Paid by ESG-CV]]/ADMIN10[[#This Row],[Total Amount]],"")</calculatedColumnFormula>
    </tableColumn>
    <tableColumn id="11" name="Amount Paid by ESG-CV" dataDxfId="2395" dataCellStyle="Currency"/>
    <tableColumn id="12" name="Detail Description" dataDxfId="2394"/>
  </tableColumns>
  <tableStyleInfo name="TableStyleMedium4" showFirstColumn="0" showLastColumn="0" showRowStripes="1" showColumnStripes="0"/>
</table>
</file>

<file path=xl/tables/table110.xml><?xml version="1.0" encoding="utf-8"?>
<table xmlns="http://schemas.openxmlformats.org/spreadsheetml/2006/main" id="120" name="HOMEP9" displayName="HOMEP9" ref="A154:K164" totalsRowShown="0" headerRowDxfId="923" headerRowBorderDxfId="922" tableBorderDxfId="921" totalsRowBorderDxfId="920">
  <autoFilter ref="A154:K1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919"/>
    <tableColumn id="2" name="Expense Type" dataDxfId="918"/>
    <tableColumn id="4" name="Incurred Period Start Date" dataDxfId="917"/>
    <tableColumn id="5" name="Incurred Period End Date" dataDxfId="916"/>
    <tableColumn id="6" name="Paid Date" dataDxfId="915"/>
    <tableColumn id="7" name="Check Number" dataDxfId="914"/>
    <tableColumn id="8" name="Vendor" dataDxfId="913"/>
    <tableColumn id="9" name="Total Amount" dataDxfId="912" dataCellStyle="Currency"/>
    <tableColumn id="10" name="ESG-CV %" dataDxfId="911">
      <calculatedColumnFormula>IFERROR(HOMEP9[[#This Row],[Amount Paid by ESG-CV]]/HOMEP9[[#This Row],[Total Amount]],"")</calculatedColumnFormula>
    </tableColumn>
    <tableColumn id="11" name="Amount Paid by ESG-CV" dataDxfId="910" dataCellStyle="Currency"/>
    <tableColumn id="12" name="Detail Description" dataDxfId="909"/>
  </tableColumns>
  <tableStyleInfo name="TableStyleMedium4" showFirstColumn="0" showLastColumn="0" showRowStripes="1" showColumnStripes="0"/>
</table>
</file>

<file path=xl/tables/table111.xml><?xml version="1.0" encoding="utf-8"?>
<table xmlns="http://schemas.openxmlformats.org/spreadsheetml/2006/main" id="121" name="HOMEP10" displayName="HOMEP10" ref="A169:K179" totalsRowShown="0" headerRowDxfId="908" headerRowBorderDxfId="907" tableBorderDxfId="906" totalsRowBorderDxfId="905">
  <autoFilter ref="A169:K1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904"/>
    <tableColumn id="2" name="Expense Type" dataDxfId="903"/>
    <tableColumn id="4" name="Incurred Period Start Date" dataDxfId="902"/>
    <tableColumn id="5" name="Incurred Period End Date" dataDxfId="901"/>
    <tableColumn id="6" name="Paid Date" dataDxfId="900"/>
    <tableColumn id="7" name="Check Number" dataDxfId="899"/>
    <tableColumn id="8" name="Vendor" dataDxfId="898"/>
    <tableColumn id="9" name="Total Amount" dataDxfId="897" dataCellStyle="Currency"/>
    <tableColumn id="10" name="ESG-CV %" dataDxfId="896">
      <calculatedColumnFormula>IFERROR(HOMEP10[[#This Row],[Amount Paid by ESG-CV]]/HOMEP10[[#This Row],[Total Amount]],"")</calculatedColumnFormula>
    </tableColumn>
    <tableColumn id="11" name="Amount Paid by ESG-CV" dataDxfId="895" dataCellStyle="Currency"/>
    <tableColumn id="12" name="Detail Description" dataDxfId="894"/>
  </tableColumns>
  <tableStyleInfo name="TableStyleMedium4" showFirstColumn="0" showLastColumn="0" showRowStripes="1" showColumnStripes="0"/>
</table>
</file>

<file path=xl/tables/table112.xml><?xml version="1.0" encoding="utf-8"?>
<table xmlns="http://schemas.openxmlformats.org/spreadsheetml/2006/main" id="122" name="HOMEP11" displayName="HOMEP11" ref="A184:K194" totalsRowShown="0" headerRowDxfId="893" headerRowBorderDxfId="892" tableBorderDxfId="891" totalsRowBorderDxfId="890">
  <autoFilter ref="A184:K1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889"/>
    <tableColumn id="2" name="Expense Type" dataDxfId="888"/>
    <tableColumn id="4" name="Incurred Period Start Date" dataDxfId="887"/>
    <tableColumn id="5" name="Incurred Period End Date" dataDxfId="886"/>
    <tableColumn id="6" name="Paid Date" dataDxfId="885"/>
    <tableColumn id="7" name="Check Number" dataDxfId="884"/>
    <tableColumn id="8" name="Vendor" dataDxfId="883"/>
    <tableColumn id="9" name="Total Amount" dataDxfId="882" dataCellStyle="Currency"/>
    <tableColumn id="10" name="ESG-CV %" dataDxfId="881">
      <calculatedColumnFormula>IFERROR(HOMEP11[[#This Row],[Amount Paid by ESG-CV]]/HOMEP11[[#This Row],[Total Amount]],"")</calculatedColumnFormula>
    </tableColumn>
    <tableColumn id="11" name="Amount Paid by ESG-CV" dataDxfId="880" dataCellStyle="Currency"/>
    <tableColumn id="12" name="Detail Description" dataDxfId="879"/>
  </tableColumns>
  <tableStyleInfo name="TableStyleMedium4" showFirstColumn="0" showLastColumn="0" showRowStripes="1" showColumnStripes="0"/>
</table>
</file>

<file path=xl/tables/table113.xml><?xml version="1.0" encoding="utf-8"?>
<table xmlns="http://schemas.openxmlformats.org/spreadsheetml/2006/main" id="123" name="HOMEP12" displayName="HOMEP12" ref="A199:K209" totalsRowShown="0" headerRowDxfId="878" headerRowBorderDxfId="877" tableBorderDxfId="876" totalsRowBorderDxfId="875">
  <autoFilter ref="A199:K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874"/>
    <tableColumn id="2" name="Expense Type" dataDxfId="873"/>
    <tableColumn id="4" name="Incurred Period Start Date" dataDxfId="872"/>
    <tableColumn id="5" name="Incurred Period End Date" dataDxfId="871"/>
    <tableColumn id="6" name="Paid Date" dataDxfId="870"/>
    <tableColumn id="7" name="Check Number" dataDxfId="869"/>
    <tableColumn id="8" name="Vendor" dataDxfId="868"/>
    <tableColumn id="9" name="Total Amount" dataDxfId="867" dataCellStyle="Currency"/>
    <tableColumn id="10" name="ESG-CV %" dataDxfId="866">
      <calculatedColumnFormula>IFERROR(HOMEP12[[#This Row],[Amount Paid by ESG-CV]]/HOMEP12[[#This Row],[Total Amount]],"")</calculatedColumnFormula>
    </tableColumn>
    <tableColumn id="11" name="Amount Paid by ESG-CV" dataDxfId="865" dataCellStyle="Currency"/>
    <tableColumn id="12" name="Detail Description" dataDxfId="864"/>
  </tableColumns>
  <tableStyleInfo name="TableStyleMedium4" showFirstColumn="0" showLastColumn="0" showRowStripes="1" showColumnStripes="0"/>
</table>
</file>

<file path=xl/tables/table114.xml><?xml version="1.0" encoding="utf-8"?>
<table xmlns="http://schemas.openxmlformats.org/spreadsheetml/2006/main" id="124" name="HOMEP13" displayName="HOMEP13" ref="A214:K224" totalsRowShown="0" headerRowDxfId="863" headerRowBorderDxfId="862" tableBorderDxfId="861" totalsRowBorderDxfId="860">
  <autoFilter ref="A214:K2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859"/>
    <tableColumn id="2" name="Expense Type" dataDxfId="858"/>
    <tableColumn id="4" name="Incurred Period Start Date" dataDxfId="857"/>
    <tableColumn id="5" name="Incurred Period End Date" dataDxfId="856"/>
    <tableColumn id="6" name="Paid Date" dataDxfId="855"/>
    <tableColumn id="7" name="Check Number" dataDxfId="854"/>
    <tableColumn id="8" name="Vendor" dataDxfId="853"/>
    <tableColumn id="9" name="Total Amount" dataDxfId="852" dataCellStyle="Currency"/>
    <tableColumn id="10" name="ESG-CV %" dataDxfId="851">
      <calculatedColumnFormula>IFERROR(HOMEP13[[#This Row],[Amount Paid by ESG-CV]]/HOMEP13[[#This Row],[Total Amount]],"")</calculatedColumnFormula>
    </tableColumn>
    <tableColumn id="11" name="Amount Paid by ESG-CV" dataDxfId="850" dataCellStyle="Currency"/>
    <tableColumn id="12" name="Detail Description" dataDxfId="849"/>
  </tableColumns>
  <tableStyleInfo name="TableStyleMedium4" showFirstColumn="0" showLastColumn="0" showRowStripes="1" showColumnStripes="0"/>
</table>
</file>

<file path=xl/tables/table115.xml><?xml version="1.0" encoding="utf-8"?>
<table xmlns="http://schemas.openxmlformats.org/spreadsheetml/2006/main" id="125" name="HOMEP14" displayName="HOMEP14" ref="A229:K239" totalsRowShown="0" headerRowDxfId="848" headerRowBorderDxfId="847" tableBorderDxfId="846" totalsRowBorderDxfId="845">
  <autoFilter ref="A229:K2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844"/>
    <tableColumn id="2" name="Expense Type" dataDxfId="843"/>
    <tableColumn id="4" name="Incurred Period Start Date" dataDxfId="842"/>
    <tableColumn id="5" name="Incurred Period End Date" dataDxfId="841"/>
    <tableColumn id="6" name="Paid Date" dataDxfId="840"/>
    <tableColumn id="7" name="Check Number" dataDxfId="839"/>
    <tableColumn id="8" name="Vendor" dataDxfId="838"/>
    <tableColumn id="9" name="Total Amount" dataDxfId="837" dataCellStyle="Currency"/>
    <tableColumn id="10" name="ESG-CV %" dataDxfId="836">
      <calculatedColumnFormula>IFERROR(HOMEP14[[#This Row],[Amount Paid by ESG-CV]]/HOMEP14[[#This Row],[Total Amount]],"")</calculatedColumnFormula>
    </tableColumn>
    <tableColumn id="11" name="Amount Paid by ESG-CV" dataDxfId="835" dataCellStyle="Currency"/>
    <tableColumn id="12" name="Detail Description" dataDxfId="834"/>
  </tableColumns>
  <tableStyleInfo name="TableStyleMedium4" showFirstColumn="0" showLastColumn="0" showRowStripes="1" showColumnStripes="0"/>
</table>
</file>

<file path=xl/tables/table116.xml><?xml version="1.0" encoding="utf-8"?>
<table xmlns="http://schemas.openxmlformats.org/spreadsheetml/2006/main" id="126" name="HOMEP15" displayName="HOMEP15" ref="A244:K254" totalsRowShown="0" headerRowDxfId="833" headerRowBorderDxfId="832" tableBorderDxfId="831" totalsRowBorderDxfId="830">
  <autoFilter ref="A244:K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829"/>
    <tableColumn id="2" name="Expense Type" dataDxfId="828"/>
    <tableColumn id="4" name="Incurred Period Start Date" dataDxfId="827"/>
    <tableColumn id="5" name="Incurred Period End Date" dataDxfId="826"/>
    <tableColumn id="6" name="Paid Date" dataDxfId="825"/>
    <tableColumn id="7" name="Check Number" dataDxfId="824"/>
    <tableColumn id="8" name="Vendor" dataDxfId="823"/>
    <tableColumn id="9" name="Total Amount" dataDxfId="822" dataCellStyle="Currency"/>
    <tableColumn id="10" name="ESG-CV %" dataDxfId="821">
      <calculatedColumnFormula>IFERROR(HOMEP15[[#This Row],[Amount Paid by ESG-CV]]/HOMEP15[[#This Row],[Total Amount]],"")</calculatedColumnFormula>
    </tableColumn>
    <tableColumn id="11" name="Amount Paid by ESG-CV" dataDxfId="820" dataCellStyle="Currency"/>
    <tableColumn id="12" name="Detail Description" dataDxfId="819"/>
  </tableColumns>
  <tableStyleInfo name="TableStyleMedium4" showFirstColumn="0" showLastColumn="0" showRowStripes="1" showColumnStripes="0"/>
</table>
</file>

<file path=xl/tables/table117.xml><?xml version="1.0" encoding="utf-8"?>
<table xmlns="http://schemas.openxmlformats.org/spreadsheetml/2006/main" id="127" name="HOMEP16" displayName="HOMEP16" ref="A259:K269" totalsRowShown="0" headerRowDxfId="818" headerRowBorderDxfId="817" tableBorderDxfId="816" totalsRowBorderDxfId="815">
  <autoFilter ref="A259:K2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814"/>
    <tableColumn id="2" name="Expense Type" dataDxfId="813"/>
    <tableColumn id="4" name="Incurred Period Start Date" dataDxfId="812"/>
    <tableColumn id="5" name="Incurred Period End Date" dataDxfId="811"/>
    <tableColumn id="6" name="Paid Date" dataDxfId="810"/>
    <tableColumn id="7" name="Check Number" dataDxfId="809"/>
    <tableColumn id="8" name="Vendor" dataDxfId="808"/>
    <tableColumn id="9" name="Total Amount" dataDxfId="807" dataCellStyle="Currency"/>
    <tableColumn id="10" name="ESG-CV %" dataDxfId="806">
      <calculatedColumnFormula>IFERROR(HOMEP16[[#This Row],[Amount Paid by ESG-CV]]/HOMEP16[[#This Row],[Total Amount]],"")</calculatedColumnFormula>
    </tableColumn>
    <tableColumn id="11" name="Amount Paid by ESG-CV" dataDxfId="805" dataCellStyle="Currency"/>
    <tableColumn id="12" name="Detail Description" dataDxfId="804"/>
  </tableColumns>
  <tableStyleInfo name="TableStyleMedium4" showFirstColumn="0" showLastColumn="0" showRowStripes="1" showColumnStripes="0"/>
</table>
</file>

<file path=xl/tables/table118.xml><?xml version="1.0" encoding="utf-8"?>
<table xmlns="http://schemas.openxmlformats.org/spreadsheetml/2006/main" id="128" name="HOMEP17" displayName="HOMEP17" ref="A274:K284" totalsRowShown="0" headerRowDxfId="803" headerRowBorderDxfId="802" tableBorderDxfId="801" totalsRowBorderDxfId="800">
  <autoFilter ref="A274:K2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799"/>
    <tableColumn id="2" name="Expense Type" dataDxfId="798"/>
    <tableColumn id="4" name="Incurred Period Start Date" dataDxfId="797"/>
    <tableColumn id="5" name="Incurred Period End Date" dataDxfId="796"/>
    <tableColumn id="6" name="Paid Date" dataDxfId="795"/>
    <tableColumn id="7" name="Check Number" dataDxfId="794"/>
    <tableColumn id="8" name="Vendor" dataDxfId="793"/>
    <tableColumn id="9" name="Total Amount" dataDxfId="792" dataCellStyle="Currency"/>
    <tableColumn id="10" name="ESG-CV %" dataDxfId="791">
      <calculatedColumnFormula>IFERROR(HOMEP17[[#This Row],[Amount Paid by ESG-CV]]/HOMEP17[[#This Row],[Total Amount]],"")</calculatedColumnFormula>
    </tableColumn>
    <tableColumn id="11" name="Amount Paid by ESG-CV" dataDxfId="790" dataCellStyle="Currency"/>
    <tableColumn id="12" name="Detail Description" dataDxfId="789"/>
  </tableColumns>
  <tableStyleInfo name="TableStyleMedium4" showFirstColumn="0" showLastColumn="0" showRowStripes="1" showColumnStripes="0"/>
</table>
</file>

<file path=xl/tables/table119.xml><?xml version="1.0" encoding="utf-8"?>
<table xmlns="http://schemas.openxmlformats.org/spreadsheetml/2006/main" id="129" name="HOMEP18" displayName="HOMEP18" ref="A289:K299" totalsRowShown="0" headerRowDxfId="788" headerRowBorderDxfId="787" tableBorderDxfId="786" totalsRowBorderDxfId="785">
  <autoFilter ref="A289:K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784"/>
    <tableColumn id="2" name="Expense Type" dataDxfId="783"/>
    <tableColumn id="4" name="Incurred Period Start Date" dataDxfId="782"/>
    <tableColumn id="5" name="Incurred Period End Date" dataDxfId="781"/>
    <tableColumn id="6" name="Paid Date" dataDxfId="780"/>
    <tableColumn id="7" name="Check Number" dataDxfId="779"/>
    <tableColumn id="8" name="Vendor" dataDxfId="778"/>
    <tableColumn id="9" name="Total Amount" dataDxfId="777" dataCellStyle="Currency"/>
    <tableColumn id="10" name="ESG-CV %" dataDxfId="776">
      <calculatedColumnFormula>IFERROR(HOMEP18[[#This Row],[Amount Paid by ESG-CV]]/HOMEP18[[#This Row],[Total Amount]],"")</calculatedColumnFormula>
    </tableColumn>
    <tableColumn id="11" name="Amount Paid by ESG-CV" dataDxfId="775" dataCellStyle="Currency"/>
    <tableColumn id="12" name="Detail Description" dataDxfId="774"/>
  </tableColumns>
  <tableStyleInfo name="TableStyleMedium4" showFirstColumn="0" showLastColumn="0" showRowStripes="1" showColumnStripes="0"/>
</table>
</file>

<file path=xl/tables/table12.xml><?xml version="1.0" encoding="utf-8"?>
<table xmlns="http://schemas.openxmlformats.org/spreadsheetml/2006/main" id="22" name="ADMIN11" displayName="ADMIN11" ref="A184:K194" totalsRowShown="0" headerRowDxfId="2393" headerRowBorderDxfId="2392" tableBorderDxfId="2391" totalsRowBorderDxfId="2390">
  <autoFilter ref="A184:K1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389"/>
    <tableColumn id="2" name="Expense Type" dataDxfId="2388"/>
    <tableColumn id="4" name="Incurred Period Start Date" dataDxfId="2387"/>
    <tableColumn id="5" name="Incurred Period End Date" dataDxfId="2386"/>
    <tableColumn id="6" name="Paid Date" dataDxfId="2385"/>
    <tableColumn id="7" name="Check Number" dataDxfId="2384"/>
    <tableColumn id="8" name="Vendor" dataDxfId="2383"/>
    <tableColumn id="9" name="Total Amount" dataDxfId="2382" dataCellStyle="Currency"/>
    <tableColumn id="10" name="ESG-CV %" dataDxfId="2381">
      <calculatedColumnFormula>IFERROR(ADMIN11[[#This Row],[Amount Paid by ESG-CV]]/ADMIN11[[#This Row],[Total Amount]],"")</calculatedColumnFormula>
    </tableColumn>
    <tableColumn id="11" name="Amount Paid by ESG-CV" dataDxfId="2380" dataCellStyle="Currency"/>
    <tableColumn id="12" name="Detail Description" dataDxfId="2379"/>
  </tableColumns>
  <tableStyleInfo name="TableStyleMedium4" showFirstColumn="0" showLastColumn="0" showRowStripes="1" showColumnStripes="0"/>
</table>
</file>

<file path=xl/tables/table120.xml><?xml version="1.0" encoding="utf-8"?>
<table xmlns="http://schemas.openxmlformats.org/spreadsheetml/2006/main" id="130" name="HOMEP19" displayName="HOMEP19" ref="A304:K314" totalsRowShown="0" headerRowDxfId="773" headerRowBorderDxfId="772" tableBorderDxfId="771" totalsRowBorderDxfId="770">
  <autoFilter ref="A304:K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769"/>
    <tableColumn id="2" name="Expense Type" dataDxfId="768"/>
    <tableColumn id="4" name="Incurred Period Start Date" dataDxfId="767"/>
    <tableColumn id="5" name="Incurred Period End Date" dataDxfId="766"/>
    <tableColumn id="6" name="Paid Date" dataDxfId="765"/>
    <tableColumn id="7" name="Check Number" dataDxfId="764"/>
    <tableColumn id="8" name="Vendor" dataDxfId="763"/>
    <tableColumn id="9" name="Total Amount" dataDxfId="762" dataCellStyle="Currency"/>
    <tableColumn id="10" name="ESG-CV %" dataDxfId="761">
      <calculatedColumnFormula>IFERROR(HOMEP19[[#This Row],[Amount Paid by ESG-CV]]/HOMEP19[[#This Row],[Total Amount]],"")</calculatedColumnFormula>
    </tableColumn>
    <tableColumn id="11" name="Amount Paid by ESG-CV" dataDxfId="760" dataCellStyle="Currency"/>
    <tableColumn id="12" name="Detail Description" dataDxfId="759"/>
  </tableColumns>
  <tableStyleInfo name="TableStyleMedium4" showFirstColumn="0" showLastColumn="0" showRowStripes="1" showColumnStripes="0"/>
</table>
</file>

<file path=xl/tables/table121.xml><?xml version="1.0" encoding="utf-8"?>
<table xmlns="http://schemas.openxmlformats.org/spreadsheetml/2006/main" id="131" name="RAPID0" displayName="RAPID0" ref="A19:K29" totalsRowShown="0" headerRowDxfId="758" headerRowBorderDxfId="757" tableBorderDxfId="756" totalsRowBorderDxfId="755">
  <autoFilter ref="A19:K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754"/>
    <tableColumn id="2" name="Expense Type" dataDxfId="753"/>
    <tableColumn id="4" name="Incurred Period Start Date" dataDxfId="752"/>
    <tableColumn id="5" name="Incurred Period End Date" dataDxfId="751"/>
    <tableColumn id="6" name="Paid Date" dataDxfId="750"/>
    <tableColumn id="7" name="Check Number" dataDxfId="749"/>
    <tableColumn id="8" name="Vendor" dataDxfId="748"/>
    <tableColumn id="9" name="Total Amount" dataDxfId="747" dataCellStyle="Currency"/>
    <tableColumn id="10" name="ESG-CV %" dataDxfId="746">
      <calculatedColumnFormula>IFERROR(RAPID0[[#This Row],[Amount Paid by ESG-CV]]/RAPID0[[#This Row],[Total Amount]],"")</calculatedColumnFormula>
    </tableColumn>
    <tableColumn id="11" name="Amount Paid by ESG-CV" dataDxfId="745" dataCellStyle="Currency"/>
    <tableColumn id="12" name="Detail Description" dataDxfId="744"/>
  </tableColumns>
  <tableStyleInfo name="TableStyleMedium4" showFirstColumn="0" showLastColumn="0" showRowStripes="1" showColumnStripes="0"/>
</table>
</file>

<file path=xl/tables/table122.xml><?xml version="1.0" encoding="utf-8"?>
<table xmlns="http://schemas.openxmlformats.org/spreadsheetml/2006/main" id="132" name="RAPID1" displayName="RAPID1" ref="A34:K44" totalsRowShown="0" headerRowDxfId="743" headerRowBorderDxfId="742" tableBorderDxfId="741" totalsRowBorderDxfId="740">
  <autoFilter ref="A3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739"/>
    <tableColumn id="2" name="Expense Type" dataDxfId="738"/>
    <tableColumn id="4" name="Incurred Period Start Date" dataDxfId="737"/>
    <tableColumn id="5" name="Incurred Period End Date" dataDxfId="736"/>
    <tableColumn id="6" name="Paid Date" dataDxfId="735"/>
    <tableColumn id="7" name="Check Number" dataDxfId="734"/>
    <tableColumn id="8" name="Vendor" dataDxfId="733"/>
    <tableColumn id="9" name="Total Amount" dataDxfId="732" dataCellStyle="Currency"/>
    <tableColumn id="10" name="ESG-CV %" dataDxfId="731">
      <calculatedColumnFormula>IFERROR(RAPID1[[#This Row],[Amount Paid by ESG-CV]]/RAPID1[[#This Row],[Total Amount]],"")</calculatedColumnFormula>
    </tableColumn>
    <tableColumn id="11" name="Amount Paid by ESG-CV" dataDxfId="730" dataCellStyle="Currency"/>
    <tableColumn id="12" name="Detail Description" dataDxfId="729"/>
  </tableColumns>
  <tableStyleInfo name="TableStyleMedium4" showFirstColumn="0" showLastColumn="0" showRowStripes="1" showColumnStripes="0"/>
</table>
</file>

<file path=xl/tables/table123.xml><?xml version="1.0" encoding="utf-8"?>
<table xmlns="http://schemas.openxmlformats.org/spreadsheetml/2006/main" id="133" name="RAPID2" displayName="RAPID2" ref="A49:K59" totalsRowShown="0" headerRowDxfId="728" headerRowBorderDxfId="727" tableBorderDxfId="726" totalsRowBorderDxfId="725">
  <autoFilter ref="A49:K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724"/>
    <tableColumn id="2" name="Expense Type" dataDxfId="723"/>
    <tableColumn id="4" name="Incurred Period Start Date" dataDxfId="722"/>
    <tableColumn id="5" name="Incurred Period End Date" dataDxfId="721"/>
    <tableColumn id="6" name="Paid Date" dataDxfId="720"/>
    <tableColumn id="7" name="Check Number" dataDxfId="719"/>
    <tableColumn id="8" name="Vendor" dataDxfId="718"/>
    <tableColumn id="9" name="Total Amount" dataDxfId="717" dataCellStyle="Currency"/>
    <tableColumn id="10" name="ESG-CV %" dataDxfId="716">
      <calculatedColumnFormula>IFERROR(RAPID2[[#This Row],[Amount Paid by ESG-CV]]/RAPID2[[#This Row],[Total Amount]],"")</calculatedColumnFormula>
    </tableColumn>
    <tableColumn id="11" name="Amount Paid by ESG-CV" dataDxfId="715" dataCellStyle="Currency"/>
    <tableColumn id="12" name="Detail Description" dataDxfId="714"/>
  </tableColumns>
  <tableStyleInfo name="TableStyleMedium4" showFirstColumn="0" showLastColumn="0" showRowStripes="1" showColumnStripes="0"/>
</table>
</file>

<file path=xl/tables/table124.xml><?xml version="1.0" encoding="utf-8"?>
<table xmlns="http://schemas.openxmlformats.org/spreadsheetml/2006/main" id="134" name="RAPID3" displayName="RAPID3" ref="A64:K74" totalsRowShown="0" headerRowDxfId="713" headerRowBorderDxfId="712" tableBorderDxfId="711" totalsRowBorderDxfId="710">
  <autoFilter ref="A64:K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709"/>
    <tableColumn id="2" name="Expense Type" dataDxfId="708"/>
    <tableColumn id="4" name="Incurred Period Start Date" dataDxfId="707"/>
    <tableColumn id="5" name="Incurred Period End Date" dataDxfId="706"/>
    <tableColumn id="6" name="Paid Date" dataDxfId="705"/>
    <tableColumn id="7" name="Check Number" dataDxfId="704"/>
    <tableColumn id="8" name="Vendor" dataDxfId="703"/>
    <tableColumn id="9" name="Total Amount" dataDxfId="702" dataCellStyle="Currency"/>
    <tableColumn id="10" name="ESG-CV %" dataDxfId="701">
      <calculatedColumnFormula>IFERROR(RAPID3[[#This Row],[Amount Paid by ESG-CV]]/RAPID3[[#This Row],[Total Amount]],"")</calculatedColumnFormula>
    </tableColumn>
    <tableColumn id="11" name="Amount Paid by ESG-CV" dataDxfId="700" dataCellStyle="Currency"/>
    <tableColumn id="12" name="Detail Description" dataDxfId="699"/>
  </tableColumns>
  <tableStyleInfo name="TableStyleMedium4" showFirstColumn="0" showLastColumn="0" showRowStripes="1" showColumnStripes="0"/>
</table>
</file>

<file path=xl/tables/table125.xml><?xml version="1.0" encoding="utf-8"?>
<table xmlns="http://schemas.openxmlformats.org/spreadsheetml/2006/main" id="135" name="RAPID4" displayName="RAPID4" ref="A79:K89" totalsRowShown="0" headerRowDxfId="698" headerRowBorderDxfId="697" tableBorderDxfId="696" totalsRowBorderDxfId="695">
  <autoFilter ref="A79:K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694"/>
    <tableColumn id="2" name="Expense Type" dataDxfId="693"/>
    <tableColumn id="4" name="Incurred Period Start Date" dataDxfId="692"/>
    <tableColumn id="5" name="Incurred Period End Date" dataDxfId="691"/>
    <tableColumn id="6" name="Paid Date" dataDxfId="690"/>
    <tableColumn id="7" name="Check Number" dataDxfId="689"/>
    <tableColumn id="8" name="Vendor" dataDxfId="688"/>
    <tableColumn id="9" name="Total Amount" dataDxfId="687" dataCellStyle="Currency"/>
    <tableColumn id="10" name="ESG-CV %" dataDxfId="686">
      <calculatedColumnFormula>IFERROR(RAPID4[[#This Row],[Amount Paid by ESG-CV]]/RAPID4[[#This Row],[Total Amount]],"")</calculatedColumnFormula>
    </tableColumn>
    <tableColumn id="11" name="Amount Paid by ESG-CV" dataDxfId="685" dataCellStyle="Currency"/>
    <tableColumn id="12" name="Detail Description" dataDxfId="684"/>
  </tableColumns>
  <tableStyleInfo name="TableStyleMedium4" showFirstColumn="0" showLastColumn="0" showRowStripes="1" showColumnStripes="0"/>
</table>
</file>

<file path=xl/tables/table126.xml><?xml version="1.0" encoding="utf-8"?>
<table xmlns="http://schemas.openxmlformats.org/spreadsheetml/2006/main" id="136" name="RAPID5" displayName="RAPID5" ref="A94:K104" totalsRowShown="0" headerRowDxfId="683" headerRowBorderDxfId="682" tableBorderDxfId="681" totalsRowBorderDxfId="680">
  <autoFilter ref="A94:K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679"/>
    <tableColumn id="2" name="Expense Type" dataDxfId="678"/>
    <tableColumn id="4" name="Incurred Period Start Date" dataDxfId="677"/>
    <tableColumn id="5" name="Incurred Period End Date" dataDxfId="676"/>
    <tableColumn id="6" name="Paid Date" dataDxfId="675"/>
    <tableColumn id="7" name="Check Number" dataDxfId="674"/>
    <tableColumn id="8" name="Vendor" dataDxfId="673"/>
    <tableColumn id="9" name="Total Amount" dataDxfId="672" dataCellStyle="Currency"/>
    <tableColumn id="10" name="ESG-CV %" dataDxfId="671">
      <calculatedColumnFormula>IFERROR(RAPID5[[#This Row],[Amount Paid by ESG-CV]]/RAPID5[[#This Row],[Total Amount]],"")</calculatedColumnFormula>
    </tableColumn>
    <tableColumn id="11" name="Amount Paid by ESG-CV" dataDxfId="670" dataCellStyle="Currency"/>
    <tableColumn id="12" name="Detail Description" dataDxfId="669"/>
  </tableColumns>
  <tableStyleInfo name="TableStyleMedium4" showFirstColumn="0" showLastColumn="0" showRowStripes="1" showColumnStripes="0"/>
</table>
</file>

<file path=xl/tables/table127.xml><?xml version="1.0" encoding="utf-8"?>
<table xmlns="http://schemas.openxmlformats.org/spreadsheetml/2006/main" id="137" name="RAPID6" displayName="RAPID6" ref="A109:K119" totalsRowShown="0" headerRowDxfId="668" headerRowBorderDxfId="667" tableBorderDxfId="666" totalsRowBorderDxfId="665">
  <autoFilter ref="A109:K1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664"/>
    <tableColumn id="2" name="Expense Type" dataDxfId="663"/>
    <tableColumn id="4" name="Incurred Period Start Date" dataDxfId="662"/>
    <tableColumn id="5" name="Incurred Period End Date" dataDxfId="661"/>
    <tableColumn id="6" name="Paid Date" dataDxfId="660"/>
    <tableColumn id="7" name="Check Number" dataDxfId="659"/>
    <tableColumn id="8" name="Vendor" dataDxfId="658"/>
    <tableColumn id="9" name="Total Amount" dataDxfId="657" dataCellStyle="Currency"/>
    <tableColumn id="10" name="ESG-CV %" dataDxfId="656">
      <calculatedColumnFormula>IFERROR(RAPID6[[#This Row],[Amount Paid by ESG-CV]]/RAPID6[[#This Row],[Total Amount]],"")</calculatedColumnFormula>
    </tableColumn>
    <tableColumn id="11" name="Amount Paid by ESG-CV" dataDxfId="655" dataCellStyle="Currency"/>
    <tableColumn id="12" name="Detail Description" dataDxfId="654"/>
  </tableColumns>
  <tableStyleInfo name="TableStyleMedium4" showFirstColumn="0" showLastColumn="0" showRowStripes="1" showColumnStripes="0"/>
</table>
</file>

<file path=xl/tables/table128.xml><?xml version="1.0" encoding="utf-8"?>
<table xmlns="http://schemas.openxmlformats.org/spreadsheetml/2006/main" id="138" name="RAPID7" displayName="RAPID7" ref="A124:K134" totalsRowShown="0" headerRowDxfId="653" headerRowBorderDxfId="652" tableBorderDxfId="651" totalsRowBorderDxfId="650">
  <autoFilter ref="A124:K1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649"/>
    <tableColumn id="2" name="Expense Type" dataDxfId="648"/>
    <tableColumn id="4" name="Incurred Period Start Date" dataDxfId="647"/>
    <tableColumn id="5" name="Incurred Period End Date" dataDxfId="646"/>
    <tableColumn id="6" name="Paid Date" dataDxfId="645"/>
    <tableColumn id="7" name="Check Number" dataDxfId="644"/>
    <tableColumn id="8" name="Vendor" dataDxfId="643"/>
    <tableColumn id="9" name="Total Amount" dataDxfId="642" dataCellStyle="Currency"/>
    <tableColumn id="10" name="ESG-CV %" dataDxfId="641">
      <calculatedColumnFormula>IFERROR(RAPID7[[#This Row],[Amount Paid by ESG-CV]]/RAPID7[[#This Row],[Total Amount]],"")</calculatedColumnFormula>
    </tableColumn>
    <tableColumn id="11" name="Amount Paid by ESG-CV" dataDxfId="640" dataCellStyle="Currency"/>
    <tableColumn id="12" name="Detail Description" dataDxfId="639"/>
  </tableColumns>
  <tableStyleInfo name="TableStyleMedium4" showFirstColumn="0" showLastColumn="0" showRowStripes="1" showColumnStripes="0"/>
</table>
</file>

<file path=xl/tables/table129.xml><?xml version="1.0" encoding="utf-8"?>
<table xmlns="http://schemas.openxmlformats.org/spreadsheetml/2006/main" id="139" name="RAPID8" displayName="RAPID8" ref="A139:K149" totalsRowShown="0" headerRowDxfId="638" headerRowBorderDxfId="637" tableBorderDxfId="636" totalsRowBorderDxfId="635">
  <autoFilter ref="A139:K1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634"/>
    <tableColumn id="2" name="Expense Type" dataDxfId="633"/>
    <tableColumn id="4" name="Incurred Period Start Date" dataDxfId="632"/>
    <tableColumn id="5" name="Incurred Period End Date" dataDxfId="631"/>
    <tableColumn id="6" name="Paid Date" dataDxfId="630"/>
    <tableColumn id="7" name="Check Number" dataDxfId="629"/>
    <tableColumn id="8" name="Vendor" dataDxfId="628"/>
    <tableColumn id="9" name="Total Amount" dataDxfId="627" dataCellStyle="Currency"/>
    <tableColumn id="10" name="ESG-CV %" dataDxfId="626">
      <calculatedColumnFormula>IFERROR(RAPID8[[#This Row],[Amount Paid by ESG-CV]]/RAPID8[[#This Row],[Total Amount]],"")</calculatedColumnFormula>
    </tableColumn>
    <tableColumn id="11" name="Amount Paid by ESG-CV" dataDxfId="625" dataCellStyle="Currency"/>
    <tableColumn id="12" name="Detail Description" dataDxfId="624"/>
  </tableColumns>
  <tableStyleInfo name="TableStyleMedium4" showFirstColumn="0" showLastColumn="0" showRowStripes="1" showColumnStripes="0"/>
</table>
</file>

<file path=xl/tables/table13.xml><?xml version="1.0" encoding="utf-8"?>
<table xmlns="http://schemas.openxmlformats.org/spreadsheetml/2006/main" id="23" name="ADMIN12" displayName="ADMIN12" ref="A199:K209" totalsRowShown="0" headerRowDxfId="2378" headerRowBorderDxfId="2377" tableBorderDxfId="2376" totalsRowBorderDxfId="2375">
  <autoFilter ref="A199:K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374"/>
    <tableColumn id="2" name="Expense Type" dataDxfId="2373"/>
    <tableColumn id="4" name="Incurred Period Start Date" dataDxfId="2372"/>
    <tableColumn id="5" name="Incurred Period End Date" dataDxfId="2371"/>
    <tableColumn id="6" name="Paid Date" dataDxfId="2370"/>
    <tableColumn id="7" name="Check Number" dataDxfId="2369"/>
    <tableColumn id="8" name="Vendor" dataDxfId="2368"/>
    <tableColumn id="9" name="Total Amount" dataDxfId="2367" dataCellStyle="Currency"/>
    <tableColumn id="10" name="ESG-CV %" dataDxfId="2366">
      <calculatedColumnFormula>IFERROR(ADMIN12[[#This Row],[Amount Paid by ESG-CV]]/ADMIN12[[#This Row],[Total Amount]],"")</calculatedColumnFormula>
    </tableColumn>
    <tableColumn id="11" name="Amount Paid by ESG-CV" dataDxfId="2365" dataCellStyle="Currency"/>
    <tableColumn id="12" name="Detail Description" dataDxfId="2364"/>
  </tableColumns>
  <tableStyleInfo name="TableStyleMedium4" showFirstColumn="0" showLastColumn="0" showRowStripes="1" showColumnStripes="0"/>
</table>
</file>

<file path=xl/tables/table130.xml><?xml version="1.0" encoding="utf-8"?>
<table xmlns="http://schemas.openxmlformats.org/spreadsheetml/2006/main" id="140" name="RAPID9" displayName="RAPID9" ref="A154:K164" totalsRowShown="0" headerRowDxfId="623" headerRowBorderDxfId="622" tableBorderDxfId="621" totalsRowBorderDxfId="620">
  <autoFilter ref="A154:K1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619"/>
    <tableColumn id="2" name="Expense Type" dataDxfId="618"/>
    <tableColumn id="4" name="Incurred Period Start Date" dataDxfId="617"/>
    <tableColumn id="5" name="Incurred Period End Date" dataDxfId="616"/>
    <tableColumn id="6" name="Paid Date" dataDxfId="615"/>
    <tableColumn id="7" name="Check Number" dataDxfId="614"/>
    <tableColumn id="8" name="Vendor" dataDxfId="613"/>
    <tableColumn id="9" name="Total Amount" dataDxfId="612" dataCellStyle="Currency"/>
    <tableColumn id="10" name="ESG-CV %" dataDxfId="611">
      <calculatedColumnFormula>IFERROR(RAPID9[[#This Row],[Amount Paid by ESG-CV]]/RAPID9[[#This Row],[Total Amount]],"")</calculatedColumnFormula>
    </tableColumn>
    <tableColumn id="11" name="Amount Paid by ESG-CV" dataDxfId="610" dataCellStyle="Currency"/>
    <tableColumn id="12" name="Detail Description" dataDxfId="609"/>
  </tableColumns>
  <tableStyleInfo name="TableStyleMedium4" showFirstColumn="0" showLastColumn="0" showRowStripes="1" showColumnStripes="0"/>
</table>
</file>

<file path=xl/tables/table131.xml><?xml version="1.0" encoding="utf-8"?>
<table xmlns="http://schemas.openxmlformats.org/spreadsheetml/2006/main" id="141" name="RAPID10" displayName="RAPID10" ref="A169:K179" totalsRowShown="0" headerRowDxfId="608" headerRowBorderDxfId="607" tableBorderDxfId="606" totalsRowBorderDxfId="605">
  <autoFilter ref="A169:K1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604"/>
    <tableColumn id="2" name="Expense Type" dataDxfId="603"/>
    <tableColumn id="4" name="Incurred Period Start Date" dataDxfId="602"/>
    <tableColumn id="5" name="Incurred Period End Date" dataDxfId="601"/>
    <tableColumn id="6" name="Paid Date" dataDxfId="600"/>
    <tableColumn id="7" name="Check Number" dataDxfId="599"/>
    <tableColumn id="8" name="Vendor" dataDxfId="598"/>
    <tableColumn id="9" name="Total Amount" dataDxfId="597" dataCellStyle="Currency"/>
    <tableColumn id="10" name="ESG-CV %" dataDxfId="596">
      <calculatedColumnFormula>IFERROR(RAPID10[[#This Row],[Amount Paid by ESG-CV]]/RAPID10[[#This Row],[Total Amount]],"")</calculatedColumnFormula>
    </tableColumn>
    <tableColumn id="11" name="Amount Paid by ESG-CV" dataDxfId="595" dataCellStyle="Currency"/>
    <tableColumn id="12" name="Detail Description" dataDxfId="594"/>
  </tableColumns>
  <tableStyleInfo name="TableStyleMedium4" showFirstColumn="0" showLastColumn="0" showRowStripes="1" showColumnStripes="0"/>
</table>
</file>

<file path=xl/tables/table132.xml><?xml version="1.0" encoding="utf-8"?>
<table xmlns="http://schemas.openxmlformats.org/spreadsheetml/2006/main" id="142" name="RAPID11" displayName="RAPID11" ref="A184:K194" totalsRowShown="0" headerRowDxfId="593" headerRowBorderDxfId="592" tableBorderDxfId="591" totalsRowBorderDxfId="590">
  <autoFilter ref="A184:K1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589"/>
    <tableColumn id="2" name="Expense Type" dataDxfId="588"/>
    <tableColumn id="4" name="Incurred Period Start Date" dataDxfId="587"/>
    <tableColumn id="5" name="Incurred Period End Date" dataDxfId="586"/>
    <tableColumn id="6" name="Paid Date" dataDxfId="585"/>
    <tableColumn id="7" name="Check Number" dataDxfId="584"/>
    <tableColumn id="8" name="Vendor" dataDxfId="583"/>
    <tableColumn id="9" name="Total Amount" dataDxfId="582" dataCellStyle="Currency"/>
    <tableColumn id="10" name="ESG-CV %" dataDxfId="581">
      <calculatedColumnFormula>IFERROR(RAPID11[[#This Row],[Amount Paid by ESG-CV]]/RAPID11[[#This Row],[Total Amount]],"")</calculatedColumnFormula>
    </tableColumn>
    <tableColumn id="11" name="Amount Paid by ESG-CV" dataDxfId="580" dataCellStyle="Currency"/>
    <tableColumn id="12" name="Detail Description" dataDxfId="579"/>
  </tableColumns>
  <tableStyleInfo name="TableStyleMedium4" showFirstColumn="0" showLastColumn="0" showRowStripes="1" showColumnStripes="0"/>
</table>
</file>

<file path=xl/tables/table133.xml><?xml version="1.0" encoding="utf-8"?>
<table xmlns="http://schemas.openxmlformats.org/spreadsheetml/2006/main" id="143" name="RAPID12" displayName="RAPID12" ref="A199:K209" totalsRowShown="0" headerRowDxfId="578" headerRowBorderDxfId="577" tableBorderDxfId="576" totalsRowBorderDxfId="575">
  <autoFilter ref="A199:K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574"/>
    <tableColumn id="2" name="Expense Type" dataDxfId="573"/>
    <tableColumn id="4" name="Incurred Period Start Date" dataDxfId="572"/>
    <tableColumn id="5" name="Incurred Period End Date" dataDxfId="571"/>
    <tableColumn id="6" name="Paid Date" dataDxfId="570"/>
    <tableColumn id="7" name="Check Number" dataDxfId="569"/>
    <tableColumn id="8" name="Vendor" dataDxfId="568"/>
    <tableColumn id="9" name="Total Amount" dataDxfId="567" dataCellStyle="Currency"/>
    <tableColumn id="10" name="ESG-CV %" dataDxfId="566">
      <calculatedColumnFormula>IFERROR(RAPID12[[#This Row],[Amount Paid by ESG-CV]]/RAPID12[[#This Row],[Total Amount]],"")</calculatedColumnFormula>
    </tableColumn>
    <tableColumn id="11" name="Amount Paid by ESG-CV" dataDxfId="565" dataCellStyle="Currency"/>
    <tableColumn id="12" name="Detail Description" dataDxfId="564"/>
  </tableColumns>
  <tableStyleInfo name="TableStyleMedium4" showFirstColumn="0" showLastColumn="0" showRowStripes="1" showColumnStripes="0"/>
</table>
</file>

<file path=xl/tables/table134.xml><?xml version="1.0" encoding="utf-8"?>
<table xmlns="http://schemas.openxmlformats.org/spreadsheetml/2006/main" id="144" name="RAPID13" displayName="RAPID13" ref="A214:K224" totalsRowShown="0" headerRowDxfId="563" headerRowBorderDxfId="562" tableBorderDxfId="561" totalsRowBorderDxfId="560">
  <autoFilter ref="A214:K2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559"/>
    <tableColumn id="2" name="Expense Type" dataDxfId="558"/>
    <tableColumn id="4" name="Incurred Period Start Date" dataDxfId="557"/>
    <tableColumn id="5" name="Incurred Period End Date" dataDxfId="556"/>
    <tableColumn id="6" name="Paid Date" dataDxfId="555"/>
    <tableColumn id="7" name="Check Number" dataDxfId="554"/>
    <tableColumn id="8" name="Vendor" dataDxfId="553"/>
    <tableColumn id="9" name="Total Amount" dataDxfId="552" dataCellStyle="Currency"/>
    <tableColumn id="10" name="ESG-CV %" dataDxfId="551">
      <calculatedColumnFormula>IFERROR(RAPID13[[#This Row],[Amount Paid by ESG-CV]]/RAPID13[[#This Row],[Total Amount]],"")</calculatedColumnFormula>
    </tableColumn>
    <tableColumn id="11" name="Amount Paid by ESG-CV" dataDxfId="550" dataCellStyle="Currency"/>
    <tableColumn id="12" name="Detail Description" dataDxfId="549"/>
  </tableColumns>
  <tableStyleInfo name="TableStyleMedium4" showFirstColumn="0" showLastColumn="0" showRowStripes="1" showColumnStripes="0"/>
</table>
</file>

<file path=xl/tables/table135.xml><?xml version="1.0" encoding="utf-8"?>
<table xmlns="http://schemas.openxmlformats.org/spreadsheetml/2006/main" id="145" name="RAPID14" displayName="RAPID14" ref="A229:K239" totalsRowShown="0" headerRowDxfId="548" headerRowBorderDxfId="547" tableBorderDxfId="546" totalsRowBorderDxfId="545">
  <autoFilter ref="A229:K2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544"/>
    <tableColumn id="2" name="Expense Type" dataDxfId="543"/>
    <tableColumn id="4" name="Incurred Period Start Date" dataDxfId="542"/>
    <tableColumn id="5" name="Incurred Period End Date" dataDxfId="541"/>
    <tableColumn id="6" name="Paid Date" dataDxfId="540"/>
    <tableColumn id="7" name="Check Number" dataDxfId="539"/>
    <tableColumn id="8" name="Vendor" dataDxfId="538"/>
    <tableColumn id="9" name="Total Amount" dataDxfId="537" dataCellStyle="Currency"/>
    <tableColumn id="10" name="ESG-CV %" dataDxfId="536">
      <calculatedColumnFormula>IFERROR(RAPID14[[#This Row],[Amount Paid by ESG-CV]]/RAPID14[[#This Row],[Total Amount]],"")</calculatedColumnFormula>
    </tableColumn>
    <tableColumn id="11" name="Amount Paid by ESG-CV" dataDxfId="535" dataCellStyle="Currency"/>
    <tableColumn id="12" name="Detail Description" dataDxfId="534"/>
  </tableColumns>
  <tableStyleInfo name="TableStyleMedium4" showFirstColumn="0" showLastColumn="0" showRowStripes="1" showColumnStripes="0"/>
</table>
</file>

<file path=xl/tables/table136.xml><?xml version="1.0" encoding="utf-8"?>
<table xmlns="http://schemas.openxmlformats.org/spreadsheetml/2006/main" id="146" name="RAPID15" displayName="RAPID15" ref="A244:K254" totalsRowShown="0" headerRowDxfId="533" headerRowBorderDxfId="532" tableBorderDxfId="531" totalsRowBorderDxfId="530">
  <autoFilter ref="A244:K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529"/>
    <tableColumn id="2" name="Expense Type" dataDxfId="528"/>
    <tableColumn id="4" name="Incurred Period Start Date" dataDxfId="527"/>
    <tableColumn id="5" name="Incurred Period End Date" dataDxfId="526"/>
    <tableColumn id="6" name="Paid Date" dataDxfId="525"/>
    <tableColumn id="7" name="Check Number" dataDxfId="524"/>
    <tableColumn id="8" name="Vendor" dataDxfId="523"/>
    <tableColumn id="9" name="Total Amount" dataDxfId="522" dataCellStyle="Currency"/>
    <tableColumn id="10" name="ESG-CV %" dataDxfId="521">
      <calculatedColumnFormula>IFERROR(RAPID15[[#This Row],[Amount Paid by ESG-CV]]/RAPID15[[#This Row],[Total Amount]],"")</calculatedColumnFormula>
    </tableColumn>
    <tableColumn id="11" name="Amount Paid by ESG-CV" dataDxfId="520" dataCellStyle="Currency"/>
    <tableColumn id="12" name="Detail Description" dataDxfId="519"/>
  </tableColumns>
  <tableStyleInfo name="TableStyleMedium4" showFirstColumn="0" showLastColumn="0" showRowStripes="1" showColumnStripes="0"/>
</table>
</file>

<file path=xl/tables/table137.xml><?xml version="1.0" encoding="utf-8"?>
<table xmlns="http://schemas.openxmlformats.org/spreadsheetml/2006/main" id="147" name="RAPID16" displayName="RAPID16" ref="A259:K269" totalsRowShown="0" headerRowDxfId="518" headerRowBorderDxfId="517" tableBorderDxfId="516" totalsRowBorderDxfId="515">
  <autoFilter ref="A259:K2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514"/>
    <tableColumn id="2" name="Expense Type" dataDxfId="513"/>
    <tableColumn id="4" name="Incurred Period Start Date" dataDxfId="512"/>
    <tableColumn id="5" name="Incurred Period End Date" dataDxfId="511"/>
    <tableColumn id="6" name="Paid Date" dataDxfId="510"/>
    <tableColumn id="7" name="Check Number" dataDxfId="509"/>
    <tableColumn id="8" name="Vendor" dataDxfId="508"/>
    <tableColumn id="9" name="Total Amount" dataDxfId="507" dataCellStyle="Currency"/>
    <tableColumn id="10" name="ESG-CV %" dataDxfId="506">
      <calculatedColumnFormula>IFERROR(RAPID16[[#This Row],[Amount Paid by ESG-CV]]/RAPID16[[#This Row],[Total Amount]],"")</calculatedColumnFormula>
    </tableColumn>
    <tableColumn id="11" name="Amount Paid by ESG-CV" dataDxfId="505" dataCellStyle="Currency"/>
    <tableColumn id="12" name="Detail Description" dataDxfId="504"/>
  </tableColumns>
  <tableStyleInfo name="TableStyleMedium4" showFirstColumn="0" showLastColumn="0" showRowStripes="1" showColumnStripes="0"/>
</table>
</file>

<file path=xl/tables/table138.xml><?xml version="1.0" encoding="utf-8"?>
<table xmlns="http://schemas.openxmlformats.org/spreadsheetml/2006/main" id="148" name="RAPID17" displayName="RAPID17" ref="A274:K284" totalsRowShown="0" headerRowDxfId="503" headerRowBorderDxfId="502" tableBorderDxfId="501" totalsRowBorderDxfId="500">
  <autoFilter ref="A274:K2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499"/>
    <tableColumn id="2" name="Expense Type" dataDxfId="498"/>
    <tableColumn id="4" name="Incurred Period Start Date" dataDxfId="497"/>
    <tableColumn id="5" name="Incurred Period End Date" dataDxfId="496"/>
    <tableColumn id="6" name="Paid Date" dataDxfId="495"/>
    <tableColumn id="7" name="Check Number" dataDxfId="494"/>
    <tableColumn id="8" name="Vendor" dataDxfId="493"/>
    <tableColumn id="9" name="Total Amount" dataDxfId="492" dataCellStyle="Currency"/>
    <tableColumn id="10" name="ESG-CV %" dataDxfId="491">
      <calculatedColumnFormula>IFERROR(RAPID17[[#This Row],[Amount Paid by ESG-CV]]/RAPID17[[#This Row],[Total Amount]],"")</calculatedColumnFormula>
    </tableColumn>
    <tableColumn id="11" name="Amount Paid by ESG-CV" dataDxfId="490" dataCellStyle="Currency"/>
    <tableColumn id="12" name="Detail Description" dataDxfId="489"/>
  </tableColumns>
  <tableStyleInfo name="TableStyleMedium4" showFirstColumn="0" showLastColumn="0" showRowStripes="1" showColumnStripes="0"/>
</table>
</file>

<file path=xl/tables/table139.xml><?xml version="1.0" encoding="utf-8"?>
<table xmlns="http://schemas.openxmlformats.org/spreadsheetml/2006/main" id="149" name="RAPID18" displayName="RAPID18" ref="A289:K299" totalsRowShown="0" headerRowDxfId="488" headerRowBorderDxfId="487" tableBorderDxfId="486" totalsRowBorderDxfId="485">
  <autoFilter ref="A289:K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484"/>
    <tableColumn id="2" name="Expense Type" dataDxfId="483"/>
    <tableColumn id="4" name="Incurred Period Start Date" dataDxfId="482"/>
    <tableColumn id="5" name="Incurred Period End Date" dataDxfId="481"/>
    <tableColumn id="6" name="Paid Date" dataDxfId="480"/>
    <tableColumn id="7" name="Check Number" dataDxfId="479"/>
    <tableColumn id="8" name="Vendor" dataDxfId="478"/>
    <tableColumn id="9" name="Total Amount" dataDxfId="477" dataCellStyle="Currency"/>
    <tableColumn id="10" name="ESG-CV %" dataDxfId="476">
      <calculatedColumnFormula>IFERROR(RAPID18[[#This Row],[Amount Paid by ESG-CV]]/RAPID18[[#This Row],[Total Amount]],"")</calculatedColumnFormula>
    </tableColumn>
    <tableColumn id="11" name="Amount Paid by ESG-CV" dataDxfId="475" dataCellStyle="Currency"/>
    <tableColumn id="12" name="Detail Description" dataDxfId="474"/>
  </tableColumns>
  <tableStyleInfo name="TableStyleMedium4" showFirstColumn="0" showLastColumn="0" showRowStripes="1" showColumnStripes="0"/>
</table>
</file>

<file path=xl/tables/table14.xml><?xml version="1.0" encoding="utf-8"?>
<table xmlns="http://schemas.openxmlformats.org/spreadsheetml/2006/main" id="24" name="ADMIN13" displayName="ADMIN13" ref="A214:K224" totalsRowShown="0" headerRowDxfId="2363" headerRowBorderDxfId="2362" tableBorderDxfId="2361" totalsRowBorderDxfId="2360">
  <autoFilter ref="A214:K2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359"/>
    <tableColumn id="2" name="Expense Type" dataDxfId="2358"/>
    <tableColumn id="4" name="Incurred Period Start Date" dataDxfId="2357"/>
    <tableColumn id="5" name="Incurred Period End Date" dataDxfId="2356"/>
    <tableColumn id="6" name="Paid Date" dataDxfId="2355"/>
    <tableColumn id="7" name="Check Number" dataDxfId="2354"/>
    <tableColumn id="8" name="Vendor" dataDxfId="2353"/>
    <tableColumn id="9" name="Total Amount" dataDxfId="2352" dataCellStyle="Currency"/>
    <tableColumn id="10" name="ESG-CV %" dataDxfId="2351">
      <calculatedColumnFormula>IFERROR(ADMIN13[[#This Row],[Amount Paid by ESG-CV]]/ADMIN13[[#This Row],[Total Amount]],"")</calculatedColumnFormula>
    </tableColumn>
    <tableColumn id="11" name="Amount Paid by ESG-CV" dataDxfId="2350" dataCellStyle="Currency"/>
    <tableColumn id="12" name="Detail Description" dataDxfId="2349"/>
  </tableColumns>
  <tableStyleInfo name="TableStyleMedium4" showFirstColumn="0" showLastColumn="0" showRowStripes="1" showColumnStripes="0"/>
</table>
</file>

<file path=xl/tables/table140.xml><?xml version="1.0" encoding="utf-8"?>
<table xmlns="http://schemas.openxmlformats.org/spreadsheetml/2006/main" id="150" name="RAPID19" displayName="RAPID19" ref="A304:K314" totalsRowShown="0" headerRowDxfId="473" headerRowBorderDxfId="472" tableBorderDxfId="471" totalsRowBorderDxfId="470">
  <autoFilter ref="A304:K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469"/>
    <tableColumn id="2" name="Expense Type" dataDxfId="468"/>
    <tableColumn id="4" name="Incurred Period Start Date" dataDxfId="467"/>
    <tableColumn id="5" name="Incurred Period End Date" dataDxfId="466"/>
    <tableColumn id="6" name="Paid Date" dataDxfId="465"/>
    <tableColumn id="7" name="Check Number" dataDxfId="464"/>
    <tableColumn id="8" name="Vendor" dataDxfId="463"/>
    <tableColumn id="9" name="Total Amount" dataDxfId="462" dataCellStyle="Currency"/>
    <tableColumn id="10" name="ESG-CV %" dataDxfId="461">
      <calculatedColumnFormula>IFERROR(RAPID19[[#This Row],[Amount Paid by ESG-CV]]/RAPID19[[#This Row],[Total Amount]],"")</calculatedColumnFormula>
    </tableColumn>
    <tableColumn id="11" name="Amount Paid by ESG-CV" dataDxfId="460" dataCellStyle="Currency"/>
    <tableColumn id="12" name="Detail Description" dataDxfId="459"/>
  </tableColumns>
  <tableStyleInfo name="TableStyleMedium4" showFirstColumn="0" showLastColumn="0" showRowStripes="1" showColumnStripes="0"/>
</table>
</file>

<file path=xl/tables/table141.xml><?xml version="1.0" encoding="utf-8"?>
<table xmlns="http://schemas.openxmlformats.org/spreadsheetml/2006/main" id="11" name="ADMIN_REVIEW" displayName="ADMIN_REVIEW" ref="A2:P202" totalsRowShown="0" headerRowDxfId="458" dataDxfId="456" headerRowBorderDxfId="457" tableBorderDxfId="455" dataCellStyle="Currency">
  <autoFilter ref="A2:P202"/>
  <tableColumns count="16">
    <tableColumn id="16" name="Page" dataDxfId="454" dataCellStyle="Currency"/>
    <tableColumn id="1" name="Row" dataDxfId="453"/>
    <tableColumn id="2" name="Expense Type" dataDxfId="452">
      <calculatedColumnFormula>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ERROR")))))))))))))))))))),2,TRUE)</calculatedColumnFormula>
    </tableColumn>
    <tableColumn id="3" name="Incurred Period Start Date" dataDxfId="451">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3,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ERROR")))))))))))))))))))),3,TRUE))</calculatedColumnFormula>
    </tableColumn>
    <tableColumn id="4" name="Incurred Period End Date" dataDxfId="450">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4,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ERROR")))))))))))))))))))),4,TRUE))</calculatedColumnFormula>
    </tableColumn>
    <tableColumn id="5" name="Paid Date" dataDxfId="449">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5,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ERROR")))))))))))))))))))),5,TRUE))</calculatedColumnFormula>
    </tableColumn>
    <tableColumn id="6" name="Check Number" dataDxfId="448">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6,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ERROR")))))))))))))))))))),6,TRUE))</calculatedColumnFormula>
    </tableColumn>
    <tableColumn id="7" name="Vendor" dataDxfId="447">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7,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ERROR")))))))))))))))))))),7,TRUE))</calculatedColumnFormula>
    </tableColumn>
    <tableColumn id="8" name="Total Amount" dataDxfId="446" dataCellStyle="Currency">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8,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ERROR")))))))))))))))))))),8,TRUE))</calculatedColumnFormula>
    </tableColumn>
    <tableColumn id="9" name="ESG-CV %" dataDxfId="445" dataCellStyle="Percent">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9,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ERROR")))))))))))))))))))),9,TRUE))</calculatedColumnFormula>
    </tableColumn>
    <tableColumn id="10" name="Amount Paid by ESG-CV" dataDxfId="444" dataCellStyle="Currency">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10,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ERROR")))))))))))))))))))),10,TRUE))</calculatedColumnFormula>
    </tableColumn>
    <tableColumn id="11" name="Detail Description" dataDxfId="443" dataCellStyle="Currency"/>
    <tableColumn id="12" name="Reviewed" dataDxfId="442" dataCellStyle="Currency"/>
    <tableColumn id="13" name="Proof of Need" dataDxfId="441" dataCellStyle="Currency"/>
    <tableColumn id="14" name="Proof of Payment" dataDxfId="440" dataCellStyle="Currency"/>
    <tableColumn id="15" name="Notes" dataDxfId="439">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11,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ERROR")))))))))))))))))))),11,TRUE))</calculatedColumnFormula>
    </tableColumn>
  </tableColumns>
  <tableStyleInfo showFirstColumn="0" showLastColumn="0" showRowStripes="1" showColumnStripes="0"/>
</table>
</file>

<file path=xl/tables/table142.xml><?xml version="1.0" encoding="utf-8"?>
<table xmlns="http://schemas.openxmlformats.org/spreadsheetml/2006/main" id="12" name="HMIS_REVIEW" displayName="HMIS_REVIEW" ref="A2:P202" totalsRowShown="0" headerRowDxfId="438" dataDxfId="436" headerRowBorderDxfId="437" tableBorderDxfId="435" dataCellStyle="Currency">
  <autoFilter ref="A2:P202"/>
  <tableColumns count="16">
    <tableColumn id="16" name="Page" dataDxfId="434" dataCellStyle="Currency"/>
    <tableColumn id="1" name="#" dataDxfId="433"/>
    <tableColumn id="2" name="Expense Type" dataDxfId="432">
      <calculatedColumnFormula>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ERROR")))))))))))))))))))),2,TRUE)</calculatedColumnFormula>
    </tableColumn>
    <tableColumn id="3" name="Incurred Period Start Date" dataDxfId="431">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3,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ERROR")))))))))))))))))))),3,TRUE))</calculatedColumnFormula>
    </tableColumn>
    <tableColumn id="4" name="Incurred Period End Date" dataDxfId="430">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4,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ERROR")))))))))))))))))))),4,TRUE))</calculatedColumnFormula>
    </tableColumn>
    <tableColumn id="5" name="Paid Date" dataDxfId="429">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5,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ERROR")))))))))))))))))))),5,TRUE))</calculatedColumnFormula>
    </tableColumn>
    <tableColumn id="6" name="Check Number" dataDxfId="428">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6,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ERROR")))))))))))))))))))),6,TRUE))</calculatedColumnFormula>
    </tableColumn>
    <tableColumn id="7" name="Vendor" dataDxfId="427">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7,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ERROR")))))))))))))))))))),7,TRUE))</calculatedColumnFormula>
    </tableColumn>
    <tableColumn id="8" name="Total Amount" dataDxfId="426" dataCellStyle="Currency">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8,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ERROR")))))))))))))))))))),8,TRUE))</calculatedColumnFormula>
    </tableColumn>
    <tableColumn id="9" name="ESG-CV %" dataDxfId="425" dataCellStyle="Percent">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9,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ERROR")))))))))))))))))))),9,TRUE))</calculatedColumnFormula>
    </tableColumn>
    <tableColumn id="10" name="Amount Paid by ESG-CV" dataDxfId="424" dataCellStyle="Currency">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10,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ERROR")))))))))))))))))))),10,TRUE))</calculatedColumnFormula>
    </tableColumn>
    <tableColumn id="11" name="Detail Description" dataDxfId="423" dataCellStyle="Currency"/>
    <tableColumn id="12" name="Reviewed" dataDxfId="422" dataCellStyle="Currency"/>
    <tableColumn id="13" name="Proof of Need" dataDxfId="421" dataCellStyle="Currency"/>
    <tableColumn id="14" name="Proof of Payment" dataDxfId="420" dataCellStyle="Currency"/>
    <tableColumn id="15" name="Notes" dataDxfId="419">
      <calculatedColumnFormula>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11,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ERROR")))))))))))))))))))),11,TRUE))</calculatedColumnFormula>
    </tableColumn>
  </tableColumns>
  <tableStyleInfo showFirstColumn="0" showLastColumn="0" showRowStripes="1" showColumnStripes="0"/>
</table>
</file>

<file path=xl/tables/table143.xml><?xml version="1.0" encoding="utf-8"?>
<table xmlns="http://schemas.openxmlformats.org/spreadsheetml/2006/main" id="13" name="SO_REVIEW" displayName="SO_REVIEW" ref="A2:P202" totalsRowShown="0" headerRowDxfId="418" dataDxfId="416" headerRowBorderDxfId="417" tableBorderDxfId="415" dataCellStyle="Currency">
  <autoFilter ref="A2:P202"/>
  <tableColumns count="16">
    <tableColumn id="16" name="Page" dataDxfId="414" dataCellStyle="Currency"/>
    <tableColumn id="1" name="#" dataDxfId="413"/>
    <tableColumn id="2" name="Expense Type" dataDxfId="412">
      <calculatedColumnFormula>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ERROR")))))))))))))))))))),2,TRUE)</calculatedColumnFormula>
    </tableColumn>
    <tableColumn id="3" name="Incurred Period Start Date" dataDxfId="411">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calculatedColumnFormula>
    </tableColumn>
    <tableColumn id="4" name="Incurred Period End Date" dataDxfId="410">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calculatedColumnFormula>
    </tableColumn>
    <tableColumn id="5" name="Paid Date" dataDxfId="409">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calculatedColumnFormula>
    </tableColumn>
    <tableColumn id="6" name="Check Number" dataDxfId="408">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calculatedColumnFormula>
    </tableColumn>
    <tableColumn id="7" name="Vendor" dataDxfId="407">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calculatedColumnFormula>
    </tableColumn>
    <tableColumn id="8" name="Total Amount" dataDxfId="406"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calculatedColumnFormula>
    </tableColumn>
    <tableColumn id="9" name="ESG-CV %" dataDxfId="405" dataCellStyle="Percent">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calculatedColumnFormula>
    </tableColumn>
    <tableColumn id="10" name="Amount Paid by ESG-CV" dataDxfId="404"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calculatedColumnFormula>
    </tableColumn>
    <tableColumn id="11" name="Detail Description" dataDxfId="403" dataCellStyle="Currency"/>
    <tableColumn id="12" name="Reviewed" dataDxfId="402" dataCellStyle="Currency"/>
    <tableColumn id="13" name="Proof of Need" dataDxfId="401" dataCellStyle="Currency"/>
    <tableColumn id="14" name="Proof of Payment" dataDxfId="400" dataCellStyle="Currency"/>
    <tableColumn id="15" name="Notes" dataDxfId="399">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calculatedColumnFormula>
    </tableColumn>
  </tableColumns>
  <tableStyleInfo showFirstColumn="0" showLastColumn="0" showRowStripes="1" showColumnStripes="0"/>
</table>
</file>

<file path=xl/tables/table144.xml><?xml version="1.0" encoding="utf-8"?>
<table xmlns="http://schemas.openxmlformats.org/spreadsheetml/2006/main" id="14" name="SES_REVIEW" displayName="SES_REVIEW" ref="A2:P202" totalsRowShown="0" headerRowDxfId="398" dataDxfId="396" headerRowBorderDxfId="397" tableBorderDxfId="395" dataCellStyle="Currency">
  <autoFilter ref="A2:P202"/>
  <tableColumns count="16">
    <tableColumn id="16" name="Page" dataDxfId="394" dataCellStyle="Currency"/>
    <tableColumn id="1" name="#" dataDxfId="393"/>
    <tableColumn id="2" name="Expense Type" dataDxfId="392">
      <calculatedColumnFormula>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ERROR")))))))))))))))))))),2,TRUE)</calculatedColumnFormula>
    </tableColumn>
    <tableColumn id="3" name="Incurred Period Start Date" dataDxfId="391">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calculatedColumnFormula>
    </tableColumn>
    <tableColumn id="4" name="Incurred Period End Date" dataDxfId="390">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calculatedColumnFormula>
    </tableColumn>
    <tableColumn id="5" name="Paid Date" dataDxfId="389">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calculatedColumnFormula>
    </tableColumn>
    <tableColumn id="6" name="Check Number" dataDxfId="388">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calculatedColumnFormula>
    </tableColumn>
    <tableColumn id="7" name="Vendor" dataDxfId="387">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calculatedColumnFormula>
    </tableColumn>
    <tableColumn id="8" name="Total Amount" dataDxfId="386"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calculatedColumnFormula>
    </tableColumn>
    <tableColumn id="9" name="ESG-CV %" dataDxfId="385" dataCellStyle="Percent">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calculatedColumnFormula>
    </tableColumn>
    <tableColumn id="10" name="Amount Paid by ESG-CV" dataDxfId="384"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calculatedColumnFormula>
    </tableColumn>
    <tableColumn id="11" name="Detail Description" dataDxfId="383" dataCellStyle="Currency"/>
    <tableColumn id="12" name="Reviewed" dataDxfId="382" dataCellStyle="Currency"/>
    <tableColumn id="13" name="Proof of Need" dataDxfId="381" dataCellStyle="Currency"/>
    <tableColumn id="14" name="Proof of Payment" dataDxfId="380" dataCellStyle="Currency"/>
    <tableColumn id="15" name="Notes" dataDxfId="379">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calculatedColumnFormula>
    </tableColumn>
  </tableColumns>
  <tableStyleInfo showFirstColumn="0" showLastColumn="0" showRowStripes="1" showColumnStripes="0"/>
</table>
</file>

<file path=xl/tables/table145.xml><?xml version="1.0" encoding="utf-8"?>
<table xmlns="http://schemas.openxmlformats.org/spreadsheetml/2006/main" id="15" name="TES_REVIEW" displayName="TES_REVIEW" ref="A2:P202" totalsRowShown="0" headerRowDxfId="378" dataDxfId="376" headerRowBorderDxfId="377" tableBorderDxfId="375" totalsRowBorderDxfId="374" dataCellStyle="Currency">
  <autoFilter ref="A2:P202"/>
  <tableColumns count="16">
    <tableColumn id="16" name="Page" dataDxfId="373" dataCellStyle="Currency"/>
    <tableColumn id="1" name="#" dataDxfId="372"/>
    <tableColumn id="2" name="Expense Type" dataDxfId="371">
      <calculatedColumnFormula>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ERROR")))))))))))))))))))),2,TRUE)</calculatedColumnFormula>
    </tableColumn>
    <tableColumn id="3" name="Incurred Period Start Date" dataDxfId="370">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calculatedColumnFormula>
    </tableColumn>
    <tableColumn id="4" name="Incurred Period End Date" dataDxfId="369">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calculatedColumnFormula>
    </tableColumn>
    <tableColumn id="5" name="Paid Date" dataDxfId="368">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calculatedColumnFormula>
    </tableColumn>
    <tableColumn id="6" name="Check Number" dataDxfId="367">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calculatedColumnFormula>
    </tableColumn>
    <tableColumn id="7" name="Vendor" dataDxfId="366">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calculatedColumnFormula>
    </tableColumn>
    <tableColumn id="8" name="Total Amount" dataDxfId="365"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calculatedColumnFormula>
    </tableColumn>
    <tableColumn id="9" name="ESG-CV %" dataDxfId="364" dataCellStyle="Percent">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calculatedColumnFormula>
    </tableColumn>
    <tableColumn id="10" name="Amount Paid by ESG-CV" dataDxfId="363"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calculatedColumnFormula>
    </tableColumn>
    <tableColumn id="11" name="Detail Description" dataDxfId="362" dataCellStyle="Currency"/>
    <tableColumn id="12" name="Reviewed" dataDxfId="361" dataCellStyle="Currency"/>
    <tableColumn id="13" name="Proof of Need" dataDxfId="360" dataCellStyle="Currency"/>
    <tableColumn id="14" name="Proof of Payment" dataDxfId="359" dataCellStyle="Currency"/>
    <tableColumn id="15" name="Notes" dataDxfId="358">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calculatedColumnFormula>
    </tableColumn>
  </tableColumns>
  <tableStyleInfo showFirstColumn="0" showLastColumn="0" showRowStripes="1" showColumnStripes="0"/>
</table>
</file>

<file path=xl/tables/table146.xml><?xml version="1.0" encoding="utf-8"?>
<table xmlns="http://schemas.openxmlformats.org/spreadsheetml/2006/main" id="16" name="HP_REVIEW" displayName="HP_REVIEW" ref="A2:P202" totalsRowShown="0" headerRowDxfId="357" dataDxfId="355" headerRowBorderDxfId="356" tableBorderDxfId="354" totalsRowBorderDxfId="353" dataCellStyle="Currency">
  <autoFilter ref="A2:P202"/>
  <tableColumns count="16">
    <tableColumn id="16" name="Page" dataDxfId="352" dataCellStyle="Currency"/>
    <tableColumn id="1" name="#" dataDxfId="351"/>
    <tableColumn id="2" name="Expense Type" dataDxfId="350">
      <calculatedColumnFormula>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ERROR")))))))))))))))))))),2,TRUE)</calculatedColumnFormula>
    </tableColumn>
    <tableColumn id="3" name="Incurred Period Start Date" dataDxfId="349">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calculatedColumnFormula>
    </tableColumn>
    <tableColumn id="4" name="Incurred Period End Date" dataDxfId="348">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calculatedColumnFormula>
    </tableColumn>
    <tableColumn id="5" name="Paid Date" dataDxfId="347">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calculatedColumnFormula>
    </tableColumn>
    <tableColumn id="6" name="Check Number" dataDxfId="346">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calculatedColumnFormula>
    </tableColumn>
    <tableColumn id="7" name="Vendor" dataDxfId="345">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calculatedColumnFormula>
    </tableColumn>
    <tableColumn id="8" name="Total Amount" dataDxfId="344"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calculatedColumnFormula>
    </tableColumn>
    <tableColumn id="9" name="ESG-CV %" dataDxfId="343" dataCellStyle="Percent">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calculatedColumnFormula>
    </tableColumn>
    <tableColumn id="10" name="Amount Paid by ESG-CV" dataDxfId="342"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calculatedColumnFormula>
    </tableColumn>
    <tableColumn id="11" name="Detail Description" dataDxfId="341" dataCellStyle="Currency"/>
    <tableColumn id="12" name="Reviewed" dataDxfId="340" dataCellStyle="Currency"/>
    <tableColumn id="13" name="Proof of Need" dataDxfId="339" dataCellStyle="Currency"/>
    <tableColumn id="14" name="Proof of Payment" dataDxfId="338" dataCellStyle="Currency"/>
    <tableColumn id="15" name="Notes" dataDxfId="337">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calculatedColumnFormula>
    </tableColumn>
  </tableColumns>
  <tableStyleInfo showFirstColumn="0" showLastColumn="0" showRowStripes="1" showColumnStripes="0"/>
</table>
</file>

<file path=xl/tables/table147.xml><?xml version="1.0" encoding="utf-8"?>
<table xmlns="http://schemas.openxmlformats.org/spreadsheetml/2006/main" id="17" name="RRH_REVIEW" displayName="RRH_REVIEW" ref="A2:P202" totalsRowShown="0" headerRowDxfId="336" dataDxfId="334" headerRowBorderDxfId="335" tableBorderDxfId="333" totalsRowBorderDxfId="332" dataCellStyle="Currency">
  <autoFilter ref="A2:P202"/>
  <tableColumns count="16">
    <tableColumn id="16" name="Page" dataDxfId="331" dataCellStyle="Currency"/>
    <tableColumn id="1" name="#" dataDxfId="330"/>
    <tableColumn id="2" name="Expense Type" dataDxfId="329">
      <calculatedColumnFormula>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ERROR")))))))))))))))))))),2,TRUE)</calculatedColumnFormula>
    </tableColumn>
    <tableColumn id="3" name="Incurred Period Start Date" dataDxfId="328">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calculatedColumnFormula>
    </tableColumn>
    <tableColumn id="4" name="Incurred Period End Date" dataDxfId="327">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calculatedColumnFormula>
    </tableColumn>
    <tableColumn id="5" name="Paid Date" dataDxfId="326">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calculatedColumnFormula>
    </tableColumn>
    <tableColumn id="6" name="Check Number" dataDxfId="325">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calculatedColumnFormula>
    </tableColumn>
    <tableColumn id="7" name="Vendor" dataDxfId="324">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calculatedColumnFormula>
    </tableColumn>
    <tableColumn id="8" name="Total Amount" dataDxfId="323"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calculatedColumnFormula>
    </tableColumn>
    <tableColumn id="9" name="ESG-CV %" dataDxfId="322" dataCellStyle="Percent">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calculatedColumnFormula>
    </tableColumn>
    <tableColumn id="10" name="Amount Paid by ESG-CV" dataDxfId="321" dataCellStyle="Currency">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calculatedColumnFormula>
    </tableColumn>
    <tableColumn id="11" name="Detail Description" dataDxfId="320" dataCellStyle="Currency"/>
    <tableColumn id="12" name="Reviewed" dataDxfId="319" dataCellStyle="Currency"/>
    <tableColumn id="13" name="Proof of Need" dataDxfId="318" dataCellStyle="Currency"/>
    <tableColumn id="14" name="Proof of Payment" dataDxfId="317" dataCellStyle="Currency"/>
    <tableColumn id="15" name="Notes" dataDxfId="316">
      <calculatedColumnFormula>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calculatedColumnFormula>
    </tableColumn>
  </tableColumns>
  <tableStyleInfo showFirstColumn="0" showLastColumn="0" showRowStripes="1" showColumnStripes="0"/>
</table>
</file>

<file path=xl/tables/table15.xml><?xml version="1.0" encoding="utf-8"?>
<table xmlns="http://schemas.openxmlformats.org/spreadsheetml/2006/main" id="25" name="ADMIN14" displayName="ADMIN14" ref="A229:K239" totalsRowShown="0" headerRowDxfId="2348" headerRowBorderDxfId="2347" tableBorderDxfId="2346" totalsRowBorderDxfId="2345">
  <autoFilter ref="A229:K2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344"/>
    <tableColumn id="2" name="Expense Type" dataDxfId="2343"/>
    <tableColumn id="4" name="Incurred Period Start Date" dataDxfId="2342"/>
    <tableColumn id="5" name="Incurred Period End Date" dataDxfId="2341"/>
    <tableColumn id="6" name="Paid Date" dataDxfId="2340"/>
    <tableColumn id="7" name="Check Number" dataDxfId="2339"/>
    <tableColumn id="8" name="Vendor" dataDxfId="2338"/>
    <tableColumn id="9" name="Total Amount" dataDxfId="2337" dataCellStyle="Currency"/>
    <tableColumn id="10" name="ESG-CV %" dataDxfId="2336">
      <calculatedColumnFormula>IFERROR(ADMIN14[[#This Row],[Amount Paid by ESG-CV]]/ADMIN14[[#This Row],[Total Amount]],"")</calculatedColumnFormula>
    </tableColumn>
    <tableColumn id="11" name="Amount Paid by ESG-CV" dataDxfId="2335" dataCellStyle="Currency"/>
    <tableColumn id="12" name="Detail Description" dataDxfId="2334"/>
  </tableColumns>
  <tableStyleInfo name="TableStyleMedium4" showFirstColumn="0" showLastColumn="0" showRowStripes="1" showColumnStripes="0"/>
</table>
</file>

<file path=xl/tables/table16.xml><?xml version="1.0" encoding="utf-8"?>
<table xmlns="http://schemas.openxmlformats.org/spreadsheetml/2006/main" id="26" name="ADMIN15" displayName="ADMIN15" ref="A244:K254" totalsRowShown="0" headerRowDxfId="2333" headerRowBorderDxfId="2332" tableBorderDxfId="2331" totalsRowBorderDxfId="2330">
  <autoFilter ref="A244:K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329"/>
    <tableColumn id="2" name="Expense Type" dataDxfId="2328"/>
    <tableColumn id="4" name="Incurred Period Start Date" dataDxfId="2327"/>
    <tableColumn id="5" name="Incurred Period End Date" dataDxfId="2326"/>
    <tableColumn id="6" name="Paid Date" dataDxfId="2325"/>
    <tableColumn id="7" name="Check Number" dataDxfId="2324"/>
    <tableColumn id="8" name="Vendor" dataDxfId="2323"/>
    <tableColumn id="9" name="Total Amount" dataDxfId="2322" dataCellStyle="Currency"/>
    <tableColumn id="10" name="ESG-CV %" dataDxfId="2321">
      <calculatedColumnFormula>IFERROR(ADMIN15[[#This Row],[Amount Paid by ESG-CV]]/ADMIN15[[#This Row],[Total Amount]],"")</calculatedColumnFormula>
    </tableColumn>
    <tableColumn id="11" name="Amount Paid by ESG-CV" dataDxfId="2320" dataCellStyle="Currency"/>
    <tableColumn id="12" name="Detail Description" dataDxfId="2319"/>
  </tableColumns>
  <tableStyleInfo name="TableStyleMedium4" showFirstColumn="0" showLastColumn="0" showRowStripes="1" showColumnStripes="0"/>
</table>
</file>

<file path=xl/tables/table17.xml><?xml version="1.0" encoding="utf-8"?>
<table xmlns="http://schemas.openxmlformats.org/spreadsheetml/2006/main" id="27" name="ADMIN16" displayName="ADMIN16" ref="A259:K269" totalsRowShown="0" headerRowDxfId="2318" headerRowBorderDxfId="2317" tableBorderDxfId="2316" totalsRowBorderDxfId="2315">
  <autoFilter ref="A259:K2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314"/>
    <tableColumn id="2" name="Expense Type" dataDxfId="2313"/>
    <tableColumn id="4" name="Incurred Period Start Date" dataDxfId="2312"/>
    <tableColumn id="5" name="Incurred Period End Date" dataDxfId="2311"/>
    <tableColumn id="6" name="Paid Date" dataDxfId="2310"/>
    <tableColumn id="7" name="Check Number" dataDxfId="2309"/>
    <tableColumn id="8" name="Vendor" dataDxfId="2308"/>
    <tableColumn id="9" name="Total Amount" dataDxfId="2307" dataCellStyle="Currency"/>
    <tableColumn id="10" name="ESG-CV %" dataDxfId="2306">
      <calculatedColumnFormula>IFERROR(ADMIN16[[#This Row],[Amount Paid by ESG-CV]]/ADMIN16[[#This Row],[Total Amount]],"")</calculatedColumnFormula>
    </tableColumn>
    <tableColumn id="11" name="Amount Paid by ESG-CV" dataDxfId="2305" dataCellStyle="Currency"/>
    <tableColumn id="12" name="Detail Description" dataDxfId="2304"/>
  </tableColumns>
  <tableStyleInfo name="TableStyleMedium4" showFirstColumn="0" showLastColumn="0" showRowStripes="1" showColumnStripes="0"/>
</table>
</file>

<file path=xl/tables/table18.xml><?xml version="1.0" encoding="utf-8"?>
<table xmlns="http://schemas.openxmlformats.org/spreadsheetml/2006/main" id="28" name="ADMIN17" displayName="ADMIN17" ref="A274:K284" totalsRowShown="0" headerRowDxfId="2303" headerRowBorderDxfId="2302" tableBorderDxfId="2301" totalsRowBorderDxfId="2300">
  <autoFilter ref="A274:K2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299"/>
    <tableColumn id="2" name="Expense Type" dataDxfId="2298"/>
    <tableColumn id="4" name="Incurred Period Start Date" dataDxfId="2297"/>
    <tableColumn id="5" name="Incurred Period End Date" dataDxfId="2296"/>
    <tableColumn id="6" name="Paid Date" dataDxfId="2295"/>
    <tableColumn id="7" name="Check Number" dataDxfId="2294"/>
    <tableColumn id="8" name="Vendor" dataDxfId="2293"/>
    <tableColumn id="9" name="Total Amount" dataDxfId="2292" dataCellStyle="Currency"/>
    <tableColumn id="10" name="ESG-CV %" dataDxfId="2291">
      <calculatedColumnFormula>IFERROR(ADMIN17[[#This Row],[Amount Paid by ESG-CV]]/ADMIN17[[#This Row],[Total Amount]],"")</calculatedColumnFormula>
    </tableColumn>
    <tableColumn id="11" name="Amount Paid by ESG-CV" dataDxfId="2290" dataCellStyle="Currency"/>
    <tableColumn id="12" name="Detail Description" dataDxfId="2289"/>
  </tableColumns>
  <tableStyleInfo name="TableStyleMedium4" showFirstColumn="0" showLastColumn="0" showRowStripes="1" showColumnStripes="0"/>
</table>
</file>

<file path=xl/tables/table19.xml><?xml version="1.0" encoding="utf-8"?>
<table xmlns="http://schemas.openxmlformats.org/spreadsheetml/2006/main" id="29" name="ADMIN18" displayName="ADMIN18" ref="A289:K299" totalsRowShown="0" headerRowDxfId="2288" headerRowBorderDxfId="2287" tableBorderDxfId="2286" totalsRowBorderDxfId="2285">
  <autoFilter ref="A289:K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284"/>
    <tableColumn id="2" name="Expense Type" dataDxfId="2283"/>
    <tableColumn id="4" name="Incurred Period Start Date" dataDxfId="2282"/>
    <tableColumn id="5" name="Incurred Period End Date" dataDxfId="2281"/>
    <tableColumn id="6" name="Paid Date" dataDxfId="2280"/>
    <tableColumn id="7" name="Check Number" dataDxfId="2279"/>
    <tableColumn id="8" name="Vendor" dataDxfId="2278"/>
    <tableColumn id="9" name="Total Amount" dataDxfId="2277" dataCellStyle="Currency"/>
    <tableColumn id="10" name="ESG-CV %" dataDxfId="2276">
      <calculatedColumnFormula>IFERROR(ADMIN18[[#This Row],[Amount Paid by ESG-CV]]/ADMIN18[[#This Row],[Total Amount]],"")</calculatedColumnFormula>
    </tableColumn>
    <tableColumn id="11" name="Amount Paid by ESG-CV" dataDxfId="2275" dataCellStyle="Currency"/>
    <tableColumn id="12" name="Detail Description" dataDxfId="2274"/>
  </tableColumns>
  <tableStyleInfo name="TableStyleMedium4" showFirstColumn="0" showLastColumn="0" showRowStripes="1" showColumnStripes="0"/>
</table>
</file>

<file path=xl/tables/table2.xml><?xml version="1.0" encoding="utf-8"?>
<table xmlns="http://schemas.openxmlformats.org/spreadsheetml/2006/main" id="1" name="ADMIN1" displayName="ADMIN1" ref="A34:K44" totalsRowShown="0" headerRowDxfId="2543" headerRowBorderDxfId="2542" tableBorderDxfId="2541" totalsRowBorderDxfId="2540">
  <autoFilter ref="A3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539"/>
    <tableColumn id="2" name="Expense Type" dataDxfId="2538"/>
    <tableColumn id="4" name="Incurred Period Start Date" dataDxfId="2537"/>
    <tableColumn id="5" name="Incurred Period End Date" dataDxfId="2536"/>
    <tableColumn id="6" name="Paid Date" dataDxfId="2535"/>
    <tableColumn id="7" name="Check Number" dataDxfId="2534"/>
    <tableColumn id="8" name="Vendor" dataDxfId="2533"/>
    <tableColumn id="9" name="Total Amount" dataDxfId="2532" dataCellStyle="Currency"/>
    <tableColumn id="10" name="ESG-CV %" dataDxfId="2531">
      <calculatedColumnFormula>IFERROR(ADMIN1[[#This Row],[Amount Paid by ESG-CV]]/ADMIN1[[#This Row],[Total Amount]],"")</calculatedColumnFormula>
    </tableColumn>
    <tableColumn id="11" name="Amount Paid by ESG-CV" dataDxfId="2530" dataCellStyle="Currency"/>
    <tableColumn id="12" name="Detail Description" dataDxfId="2529"/>
  </tableColumns>
  <tableStyleInfo name="TableStyleMedium4" showFirstColumn="0" showLastColumn="0" showRowStripes="1" showColumnStripes="0"/>
</table>
</file>

<file path=xl/tables/table20.xml><?xml version="1.0" encoding="utf-8"?>
<table xmlns="http://schemas.openxmlformats.org/spreadsheetml/2006/main" id="30" name="ADMIN19" displayName="ADMIN19" ref="A304:K314" totalsRowShown="0" headerRowDxfId="2273" headerRowBorderDxfId="2272" tableBorderDxfId="2271" totalsRowBorderDxfId="2270">
  <autoFilter ref="A304:K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269"/>
    <tableColumn id="2" name="Expense Type" dataDxfId="2268"/>
    <tableColumn id="4" name="Incurred Period Start Date" dataDxfId="2267"/>
    <tableColumn id="5" name="Incurred Period End Date" dataDxfId="2266"/>
    <tableColumn id="6" name="Paid Date" dataDxfId="2265"/>
    <tableColumn id="7" name="Check Number" dataDxfId="2264"/>
    <tableColumn id="8" name="Vendor" dataDxfId="2263"/>
    <tableColumn id="9" name="Total Amount" dataDxfId="2262" dataCellStyle="Currency"/>
    <tableColumn id="10" name="ESG-CV %" dataDxfId="2261">
      <calculatedColumnFormula>IFERROR(ADMIN19[[#This Row],[Amount Paid by ESG-CV]]/ADMIN19[[#This Row],[Total Amount]],"")</calculatedColumnFormula>
    </tableColumn>
    <tableColumn id="11" name="Amount Paid by ESG-CV" dataDxfId="2260" dataCellStyle="Currency"/>
    <tableColumn id="12" name="Detail Description" dataDxfId="2259"/>
  </tableColumns>
  <tableStyleInfo name="TableStyleMedium4" showFirstColumn="0" showLastColumn="0" showRowStripes="1" showColumnStripes="0"/>
</table>
</file>

<file path=xl/tables/table21.xml><?xml version="1.0" encoding="utf-8"?>
<table xmlns="http://schemas.openxmlformats.org/spreadsheetml/2006/main" id="31" name="HMIS0" displayName="HMIS0" ref="A19:K29" totalsRowShown="0" headerRowDxfId="2258" headerRowBorderDxfId="2257" tableBorderDxfId="2256" totalsRowBorderDxfId="2255">
  <autoFilter ref="A19:K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254"/>
    <tableColumn id="2" name="Expense Type" dataDxfId="2253"/>
    <tableColumn id="4" name="Incurred Period Start Date" dataDxfId="2252"/>
    <tableColumn id="5" name="Incurred Period End Date" dataDxfId="2251"/>
    <tableColumn id="6" name="Paid Date" dataDxfId="2250"/>
    <tableColumn id="7" name="Check Number" dataDxfId="2249"/>
    <tableColumn id="8" name="Vendor" dataDxfId="2248"/>
    <tableColumn id="9" name="Total Amount" dataDxfId="2247" dataCellStyle="Currency"/>
    <tableColumn id="10" name="ESG-CV %" dataDxfId="2246">
      <calculatedColumnFormula>IFERROR(HMIS0[[#This Row],[Amount Paid by ESG-CV]]/HMIS0[[#This Row],[Total Amount]],"")</calculatedColumnFormula>
    </tableColumn>
    <tableColumn id="11" name="Amount Paid by ESG-CV" dataDxfId="2245" dataCellStyle="Currency"/>
    <tableColumn id="12" name="Detail Description" dataDxfId="2244"/>
  </tableColumns>
  <tableStyleInfo name="TableStyleMedium4" showFirstColumn="0" showLastColumn="0" showRowStripes="1" showColumnStripes="0"/>
</table>
</file>

<file path=xl/tables/table22.xml><?xml version="1.0" encoding="utf-8"?>
<table xmlns="http://schemas.openxmlformats.org/spreadsheetml/2006/main" id="32" name="HMIS1" displayName="HMIS1" ref="A34:K44" totalsRowShown="0" headerRowDxfId="2243" headerRowBorderDxfId="2242" tableBorderDxfId="2241" totalsRowBorderDxfId="2240">
  <autoFilter ref="A3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239"/>
    <tableColumn id="2" name="Expense Type" dataDxfId="2238"/>
    <tableColumn id="4" name="Incurred Period Start Date" dataDxfId="2237"/>
    <tableColumn id="5" name="Incurred Period End Date" dataDxfId="2236"/>
    <tableColumn id="6" name="Paid Date" dataDxfId="2235"/>
    <tableColumn id="7" name="Check Number" dataDxfId="2234"/>
    <tableColumn id="8" name="Vendor" dataDxfId="2233"/>
    <tableColumn id="9" name="Total Amount" dataDxfId="2232" dataCellStyle="Currency"/>
    <tableColumn id="10" name="ESG-CV %" dataDxfId="2231">
      <calculatedColumnFormula>IFERROR(HMIS1[[#This Row],[Amount Paid by ESG-CV]]/HMIS1[[#This Row],[Total Amount]],"")</calculatedColumnFormula>
    </tableColumn>
    <tableColumn id="11" name="Amount Paid by ESG-CV" dataDxfId="2230" dataCellStyle="Currency"/>
    <tableColumn id="12" name="Detail Description" dataDxfId="2229"/>
  </tableColumns>
  <tableStyleInfo name="TableStyleMedium4" showFirstColumn="0" showLastColumn="0" showRowStripes="1" showColumnStripes="0"/>
</table>
</file>

<file path=xl/tables/table23.xml><?xml version="1.0" encoding="utf-8"?>
<table xmlns="http://schemas.openxmlformats.org/spreadsheetml/2006/main" id="33" name="HMIS2" displayName="HMIS2" ref="A49:K59" totalsRowShown="0" headerRowDxfId="2228" headerRowBorderDxfId="2227" tableBorderDxfId="2226" totalsRowBorderDxfId="2225">
  <autoFilter ref="A49:K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224"/>
    <tableColumn id="2" name="Expense Type" dataDxfId="2223"/>
    <tableColumn id="4" name="Incurred Period Start Date" dataDxfId="2222"/>
    <tableColumn id="5" name="Incurred Period End Date" dataDxfId="2221"/>
    <tableColumn id="6" name="Paid Date" dataDxfId="2220"/>
    <tableColumn id="7" name="Check Number" dataDxfId="2219"/>
    <tableColumn id="8" name="Vendor" dataDxfId="2218"/>
    <tableColumn id="9" name="Total Amount" dataDxfId="2217" dataCellStyle="Currency"/>
    <tableColumn id="10" name="ESG-CV %" dataDxfId="2216">
      <calculatedColumnFormula>IFERROR(HMIS2[[#This Row],[Amount Paid by ESG-CV]]/HMIS2[[#This Row],[Total Amount]],"")</calculatedColumnFormula>
    </tableColumn>
    <tableColumn id="11" name="Amount Paid by ESG-CV" dataDxfId="2215" dataCellStyle="Currency"/>
    <tableColumn id="12" name="Detail Description" dataDxfId="2214"/>
  </tableColumns>
  <tableStyleInfo name="TableStyleMedium4" showFirstColumn="0" showLastColumn="0" showRowStripes="1" showColumnStripes="0"/>
</table>
</file>

<file path=xl/tables/table24.xml><?xml version="1.0" encoding="utf-8"?>
<table xmlns="http://schemas.openxmlformats.org/spreadsheetml/2006/main" id="34" name="HMIS3" displayName="HMIS3" ref="A64:K74" totalsRowShown="0" headerRowDxfId="2213" headerRowBorderDxfId="2212" tableBorderDxfId="2211" totalsRowBorderDxfId="2210">
  <autoFilter ref="A64:K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209"/>
    <tableColumn id="2" name="Expense Type" dataDxfId="2208"/>
    <tableColumn id="4" name="Incurred Period Start Date" dataDxfId="2207"/>
    <tableColumn id="5" name="Incurred Period End Date" dataDxfId="2206"/>
    <tableColumn id="6" name="Paid Date" dataDxfId="2205"/>
    <tableColumn id="7" name="Check Number" dataDxfId="2204"/>
    <tableColumn id="8" name="Vendor" dataDxfId="2203"/>
    <tableColumn id="9" name="Total Amount" dataDxfId="2202" dataCellStyle="Currency"/>
    <tableColumn id="10" name="ESG-CV %" dataDxfId="2201">
      <calculatedColumnFormula>IFERROR(HMIS3[[#This Row],[Amount Paid by ESG-CV]]/HMIS3[[#This Row],[Total Amount]],"")</calculatedColumnFormula>
    </tableColumn>
    <tableColumn id="11" name="Amount Paid by ESG-CV" dataDxfId="2200" dataCellStyle="Currency"/>
    <tableColumn id="12" name="Detail Description" dataDxfId="2199"/>
  </tableColumns>
  <tableStyleInfo name="TableStyleMedium4" showFirstColumn="0" showLastColumn="0" showRowStripes="1" showColumnStripes="0"/>
</table>
</file>

<file path=xl/tables/table25.xml><?xml version="1.0" encoding="utf-8"?>
<table xmlns="http://schemas.openxmlformats.org/spreadsheetml/2006/main" id="35" name="HMIS4" displayName="HMIS4" ref="A79:K89" totalsRowShown="0" headerRowDxfId="2198" headerRowBorderDxfId="2197" tableBorderDxfId="2196" totalsRowBorderDxfId="2195">
  <autoFilter ref="A79:K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194"/>
    <tableColumn id="2" name="Expense Type" dataDxfId="2193"/>
    <tableColumn id="4" name="Incurred Period Start Date" dataDxfId="2192"/>
    <tableColumn id="5" name="Incurred Period End Date" dataDxfId="2191"/>
    <tableColumn id="6" name="Paid Date" dataDxfId="2190"/>
    <tableColumn id="7" name="Check Number" dataDxfId="2189"/>
    <tableColumn id="8" name="Vendor" dataDxfId="2188"/>
    <tableColumn id="9" name="Total Amount" dataDxfId="2187" dataCellStyle="Currency"/>
    <tableColumn id="10" name="ESG-CV %" dataDxfId="2186">
      <calculatedColumnFormula>IFERROR(HMIS4[[#This Row],[Amount Paid by ESG-CV]]/HMIS4[[#This Row],[Total Amount]],"")</calculatedColumnFormula>
    </tableColumn>
    <tableColumn id="11" name="Amount Paid by ESG-CV" dataDxfId="2185" dataCellStyle="Currency"/>
    <tableColumn id="12" name="Detail Description" dataDxfId="2184"/>
  </tableColumns>
  <tableStyleInfo name="TableStyleMedium4" showFirstColumn="0" showLastColumn="0" showRowStripes="1" showColumnStripes="0"/>
</table>
</file>

<file path=xl/tables/table26.xml><?xml version="1.0" encoding="utf-8"?>
<table xmlns="http://schemas.openxmlformats.org/spreadsheetml/2006/main" id="36" name="HMIS5" displayName="HMIS5" ref="A94:K104" totalsRowShown="0" headerRowDxfId="2183" headerRowBorderDxfId="2182" tableBorderDxfId="2181" totalsRowBorderDxfId="2180">
  <autoFilter ref="A94:K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179"/>
    <tableColumn id="2" name="Expense Type" dataDxfId="2178"/>
    <tableColumn id="4" name="Incurred Period Start Date" dataDxfId="2177"/>
    <tableColumn id="5" name="Incurred Period End Date" dataDxfId="2176"/>
    <tableColumn id="6" name="Paid Date" dataDxfId="2175"/>
    <tableColumn id="7" name="Check Number" dataDxfId="2174"/>
    <tableColumn id="8" name="Vendor" dataDxfId="2173"/>
    <tableColumn id="9" name="Total Amount" dataDxfId="2172" dataCellStyle="Currency"/>
    <tableColumn id="10" name="ESG-CV %" dataDxfId="2171">
      <calculatedColumnFormula>IFERROR(HMIS5[[#This Row],[Amount Paid by ESG-CV]]/HMIS5[[#This Row],[Total Amount]],"")</calculatedColumnFormula>
    </tableColumn>
    <tableColumn id="11" name="Amount Paid by ESG-CV" dataDxfId="2170" dataCellStyle="Currency"/>
    <tableColumn id="12" name="Detail Description" dataDxfId="2169"/>
  </tableColumns>
  <tableStyleInfo name="TableStyleMedium4" showFirstColumn="0" showLastColumn="0" showRowStripes="1" showColumnStripes="0"/>
</table>
</file>

<file path=xl/tables/table27.xml><?xml version="1.0" encoding="utf-8"?>
<table xmlns="http://schemas.openxmlformats.org/spreadsheetml/2006/main" id="37" name="HMIS6" displayName="HMIS6" ref="A109:K119" totalsRowShown="0" headerRowDxfId="2168" headerRowBorderDxfId="2167" tableBorderDxfId="2166" totalsRowBorderDxfId="2165">
  <autoFilter ref="A109:K1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164"/>
    <tableColumn id="2" name="Expense Type" dataDxfId="2163"/>
    <tableColumn id="4" name="Incurred Period Start Date" dataDxfId="2162"/>
    <tableColumn id="5" name="Incurred Period End Date" dataDxfId="2161"/>
    <tableColumn id="6" name="Paid Date" dataDxfId="2160"/>
    <tableColumn id="7" name="Check Number" dataDxfId="2159"/>
    <tableColumn id="8" name="Vendor" dataDxfId="2158"/>
    <tableColumn id="9" name="Total Amount" dataDxfId="2157" dataCellStyle="Currency"/>
    <tableColumn id="10" name="ESG-CV %" dataDxfId="2156">
      <calculatedColumnFormula>IFERROR(HMIS6[[#This Row],[Amount Paid by ESG-CV]]/HMIS6[[#This Row],[Total Amount]],"")</calculatedColumnFormula>
    </tableColumn>
    <tableColumn id="11" name="Amount Paid by ESG-CV" dataDxfId="2155" dataCellStyle="Currency"/>
    <tableColumn id="12" name="Detail Description" dataDxfId="2154"/>
  </tableColumns>
  <tableStyleInfo name="TableStyleMedium4" showFirstColumn="0" showLastColumn="0" showRowStripes="1" showColumnStripes="0"/>
</table>
</file>

<file path=xl/tables/table28.xml><?xml version="1.0" encoding="utf-8"?>
<table xmlns="http://schemas.openxmlformats.org/spreadsheetml/2006/main" id="38" name="HMIS7" displayName="HMIS7" ref="A124:K134" totalsRowShown="0" headerRowDxfId="2153" headerRowBorderDxfId="2152" tableBorderDxfId="2151" totalsRowBorderDxfId="2150">
  <autoFilter ref="A124:K1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149"/>
    <tableColumn id="2" name="Expense Type" dataDxfId="2148"/>
    <tableColumn id="4" name="Incurred Period Start Date" dataDxfId="2147"/>
    <tableColumn id="5" name="Incurred Period End Date" dataDxfId="2146"/>
    <tableColumn id="6" name="Paid Date" dataDxfId="2145"/>
    <tableColumn id="7" name="Check Number" dataDxfId="2144"/>
    <tableColumn id="8" name="Vendor" dataDxfId="2143"/>
    <tableColumn id="9" name="Total Amount" dataDxfId="2142" dataCellStyle="Currency"/>
    <tableColumn id="10" name="ESG-CV %" dataDxfId="2141">
      <calculatedColumnFormula>IFERROR(HMIS7[[#This Row],[Amount Paid by ESG-CV]]/HMIS7[[#This Row],[Total Amount]],"")</calculatedColumnFormula>
    </tableColumn>
    <tableColumn id="11" name="Amount Paid by ESG-CV" dataDxfId="2140" dataCellStyle="Currency"/>
    <tableColumn id="12" name="Detail Description" dataDxfId="2139"/>
  </tableColumns>
  <tableStyleInfo name="TableStyleMedium4" showFirstColumn="0" showLastColumn="0" showRowStripes="1" showColumnStripes="0"/>
</table>
</file>

<file path=xl/tables/table29.xml><?xml version="1.0" encoding="utf-8"?>
<table xmlns="http://schemas.openxmlformats.org/spreadsheetml/2006/main" id="39" name="HMIS8" displayName="HMIS8" ref="A139:K149" totalsRowShown="0" headerRowDxfId="2138" headerRowBorderDxfId="2137" tableBorderDxfId="2136" totalsRowBorderDxfId="2135">
  <autoFilter ref="A139:K1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134"/>
    <tableColumn id="2" name="Expense Type" dataDxfId="2133"/>
    <tableColumn id="4" name="Incurred Period Start Date" dataDxfId="2132"/>
    <tableColumn id="5" name="Incurred Period End Date" dataDxfId="2131"/>
    <tableColumn id="6" name="Paid Date" dataDxfId="2130"/>
    <tableColumn id="7" name="Check Number" dataDxfId="2129"/>
    <tableColumn id="8" name="Vendor" dataDxfId="2128"/>
    <tableColumn id="9" name="Total Amount" dataDxfId="2127" dataCellStyle="Currency"/>
    <tableColumn id="10" name="ESG-CV %" dataDxfId="2126">
      <calculatedColumnFormula>IFERROR(HMIS8[[#This Row],[Amount Paid by ESG-CV]]/HMIS8[[#This Row],[Total Amount]],"")</calculatedColumnFormula>
    </tableColumn>
    <tableColumn id="11" name="Amount Paid by ESG-CV" dataDxfId="2125" dataCellStyle="Currency"/>
    <tableColumn id="12" name="Detail Description" dataDxfId="2124"/>
  </tableColumns>
  <tableStyleInfo name="TableStyleMedium4" showFirstColumn="0" showLastColumn="0" showRowStripes="1" showColumnStripes="0"/>
</table>
</file>

<file path=xl/tables/table3.xml><?xml version="1.0" encoding="utf-8"?>
<table xmlns="http://schemas.openxmlformats.org/spreadsheetml/2006/main" id="3" name="ADMIN2" displayName="ADMIN2" ref="A49:K59" totalsRowShown="0" headerRowDxfId="2528" headerRowBorderDxfId="2527" tableBorderDxfId="2526" totalsRowBorderDxfId="2525">
  <autoFilter ref="A49:K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524"/>
    <tableColumn id="2" name="Expense Type" dataDxfId="2523"/>
    <tableColumn id="4" name="Incurred Period Start Date" dataDxfId="2522"/>
    <tableColumn id="5" name="Incurred Period End Date" dataDxfId="2521"/>
    <tableColumn id="6" name="Paid Date" dataDxfId="2520"/>
    <tableColumn id="7" name="Check Number" dataDxfId="2519"/>
    <tableColumn id="8" name="Vendor" dataDxfId="2518"/>
    <tableColumn id="9" name="Total Amount" dataDxfId="2517" dataCellStyle="Currency"/>
    <tableColumn id="10" name="ESG-CV %" dataDxfId="2516">
      <calculatedColumnFormula>IFERROR(ADMIN2[[#This Row],[Amount Paid by ESG-CV]]/ADMIN2[[#This Row],[Total Amount]],"")</calculatedColumnFormula>
    </tableColumn>
    <tableColumn id="11" name="Amount Paid by ESG-CV" dataDxfId="2515" dataCellStyle="Currency"/>
    <tableColumn id="12" name="Detail Description" dataDxfId="2514"/>
  </tableColumns>
  <tableStyleInfo name="TableStyleMedium4" showFirstColumn="0" showLastColumn="0" showRowStripes="1" showColumnStripes="0"/>
</table>
</file>

<file path=xl/tables/table30.xml><?xml version="1.0" encoding="utf-8"?>
<table xmlns="http://schemas.openxmlformats.org/spreadsheetml/2006/main" id="40" name="HMIS9" displayName="HMIS9" ref="A154:K164" totalsRowShown="0" headerRowDxfId="2123" headerRowBorderDxfId="2122" tableBorderDxfId="2121" totalsRowBorderDxfId="2120">
  <autoFilter ref="A154:K1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119"/>
    <tableColumn id="2" name="Expense Type" dataDxfId="2118"/>
    <tableColumn id="4" name="Incurred Period Start Date" dataDxfId="2117"/>
    <tableColumn id="5" name="Incurred Period End Date" dataDxfId="2116"/>
    <tableColumn id="6" name="Paid Date" dataDxfId="2115"/>
    <tableColumn id="7" name="Check Number" dataDxfId="2114"/>
    <tableColumn id="8" name="Vendor" dataDxfId="2113"/>
    <tableColumn id="9" name="Total Amount" dataDxfId="2112" dataCellStyle="Currency"/>
    <tableColumn id="10" name="ESG-CV %" dataDxfId="2111">
      <calculatedColumnFormula>IFERROR(HMIS9[[#This Row],[Amount Paid by ESG-CV]]/HMIS9[[#This Row],[Total Amount]],"")</calculatedColumnFormula>
    </tableColumn>
    <tableColumn id="11" name="Amount Paid by ESG-CV" dataDxfId="2110" dataCellStyle="Currency"/>
    <tableColumn id="12" name="Detail Description" dataDxfId="2109"/>
  </tableColumns>
  <tableStyleInfo name="TableStyleMedium4" showFirstColumn="0" showLastColumn="0" showRowStripes="1" showColumnStripes="0"/>
</table>
</file>

<file path=xl/tables/table31.xml><?xml version="1.0" encoding="utf-8"?>
<table xmlns="http://schemas.openxmlformats.org/spreadsheetml/2006/main" id="41" name="HMIS10" displayName="HMIS10" ref="A169:K179" totalsRowShown="0" headerRowDxfId="2108" headerRowBorderDxfId="2107" tableBorderDxfId="2106" totalsRowBorderDxfId="2105">
  <autoFilter ref="A169:K1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104"/>
    <tableColumn id="2" name="Expense Type" dataDxfId="2103"/>
    <tableColumn id="4" name="Incurred Period Start Date" dataDxfId="2102"/>
    <tableColumn id="5" name="Incurred Period End Date" dataDxfId="2101"/>
    <tableColumn id="6" name="Paid Date" dataDxfId="2100"/>
    <tableColumn id="7" name="Check Number" dataDxfId="2099"/>
    <tableColumn id="8" name="Vendor" dataDxfId="2098"/>
    <tableColumn id="9" name="Total Amount" dataDxfId="2097" dataCellStyle="Currency"/>
    <tableColumn id="10" name="ESG-CV %" dataDxfId="2096">
      <calculatedColumnFormula>IFERROR(HMIS10[[#This Row],[Amount Paid by ESG-CV]]/HMIS10[[#This Row],[Total Amount]],"")</calculatedColumnFormula>
    </tableColumn>
    <tableColumn id="11" name="Amount Paid by ESG-CV" dataDxfId="2095" dataCellStyle="Currency"/>
    <tableColumn id="12" name="Detail Description" dataDxfId="2094"/>
  </tableColumns>
  <tableStyleInfo name="TableStyleMedium4" showFirstColumn="0" showLastColumn="0" showRowStripes="1" showColumnStripes="0"/>
</table>
</file>

<file path=xl/tables/table32.xml><?xml version="1.0" encoding="utf-8"?>
<table xmlns="http://schemas.openxmlformats.org/spreadsheetml/2006/main" id="42" name="HMIS11" displayName="HMIS11" ref="A184:K194" totalsRowShown="0" headerRowDxfId="2093" headerRowBorderDxfId="2092" tableBorderDxfId="2091" totalsRowBorderDxfId="2090">
  <autoFilter ref="A184:K1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089"/>
    <tableColumn id="2" name="Expense Type" dataDxfId="2088"/>
    <tableColumn id="4" name="Incurred Period Start Date" dataDxfId="2087"/>
    <tableColumn id="5" name="Incurred Period End Date" dataDxfId="2086"/>
    <tableColumn id="6" name="Paid Date" dataDxfId="2085"/>
    <tableColumn id="7" name="Check Number" dataDxfId="2084"/>
    <tableColumn id="8" name="Vendor" dataDxfId="2083"/>
    <tableColumn id="9" name="Total Amount" dataDxfId="2082" dataCellStyle="Currency"/>
    <tableColumn id="10" name="ESG-CV %" dataDxfId="2081">
      <calculatedColumnFormula>IFERROR(HMIS11[[#This Row],[Amount Paid by ESG-CV]]/HMIS11[[#This Row],[Total Amount]],"")</calculatedColumnFormula>
    </tableColumn>
    <tableColumn id="11" name="Amount Paid by ESG-CV" dataDxfId="2080" dataCellStyle="Currency"/>
    <tableColumn id="12" name="Detail Description" dataDxfId="2079"/>
  </tableColumns>
  <tableStyleInfo name="TableStyleMedium4" showFirstColumn="0" showLastColumn="0" showRowStripes="1" showColumnStripes="0"/>
</table>
</file>

<file path=xl/tables/table33.xml><?xml version="1.0" encoding="utf-8"?>
<table xmlns="http://schemas.openxmlformats.org/spreadsheetml/2006/main" id="43" name="HMIS12" displayName="HMIS12" ref="A199:K209" totalsRowShown="0" headerRowDxfId="2078" headerRowBorderDxfId="2077" tableBorderDxfId="2076" totalsRowBorderDxfId="2075">
  <autoFilter ref="A199:K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074"/>
    <tableColumn id="2" name="Expense Type" dataDxfId="2073"/>
    <tableColumn id="4" name="Incurred Period Start Date" dataDxfId="2072"/>
    <tableColumn id="5" name="Incurred Period End Date" dataDxfId="2071"/>
    <tableColumn id="6" name="Paid Date" dataDxfId="2070"/>
    <tableColumn id="7" name="Check Number" dataDxfId="2069"/>
    <tableColumn id="8" name="Vendor" dataDxfId="2068"/>
    <tableColumn id="9" name="Total Amount" dataDxfId="2067" dataCellStyle="Currency"/>
    <tableColumn id="10" name="ESG-CV %" dataDxfId="2066">
      <calculatedColumnFormula>IFERROR(HMIS12[[#This Row],[Amount Paid by ESG-CV]]/HMIS12[[#This Row],[Total Amount]],"")</calculatedColumnFormula>
    </tableColumn>
    <tableColumn id="11" name="Amount Paid by ESG-CV" dataDxfId="2065" dataCellStyle="Currency"/>
    <tableColumn id="12" name="Detail Description" dataDxfId="2064"/>
  </tableColumns>
  <tableStyleInfo name="TableStyleMedium4" showFirstColumn="0" showLastColumn="0" showRowStripes="1" showColumnStripes="0"/>
</table>
</file>

<file path=xl/tables/table34.xml><?xml version="1.0" encoding="utf-8"?>
<table xmlns="http://schemas.openxmlformats.org/spreadsheetml/2006/main" id="44" name="HMIS13" displayName="HMIS13" ref="A214:K224" totalsRowShown="0" headerRowDxfId="2063" headerRowBorderDxfId="2062" tableBorderDxfId="2061" totalsRowBorderDxfId="2060">
  <autoFilter ref="A214:K2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059"/>
    <tableColumn id="2" name="Expense Type" dataDxfId="2058"/>
    <tableColumn id="4" name="Incurred Period Start Date" dataDxfId="2057"/>
    <tableColumn id="5" name="Incurred Period End Date" dataDxfId="2056"/>
    <tableColumn id="6" name="Paid Date" dataDxfId="2055"/>
    <tableColumn id="7" name="Check Number" dataDxfId="2054"/>
    <tableColumn id="8" name="Vendor" dataDxfId="2053"/>
    <tableColumn id="9" name="Total Amount" dataDxfId="2052" dataCellStyle="Currency"/>
    <tableColumn id="10" name="ESG-CV %" dataDxfId="2051">
      <calculatedColumnFormula>IFERROR(HMIS13[[#This Row],[Amount Paid by ESG-CV]]/HMIS13[[#This Row],[Total Amount]],"")</calculatedColumnFormula>
    </tableColumn>
    <tableColumn id="11" name="Amount Paid by ESG-CV" dataDxfId="2050" dataCellStyle="Currency"/>
    <tableColumn id="12" name="Detail Description" dataDxfId="2049"/>
  </tableColumns>
  <tableStyleInfo name="TableStyleMedium4" showFirstColumn="0" showLastColumn="0" showRowStripes="1" showColumnStripes="0"/>
</table>
</file>

<file path=xl/tables/table35.xml><?xml version="1.0" encoding="utf-8"?>
<table xmlns="http://schemas.openxmlformats.org/spreadsheetml/2006/main" id="45" name="HMIS14" displayName="HMIS14" ref="A229:K239" totalsRowShown="0" headerRowDxfId="2048" headerRowBorderDxfId="2047" tableBorderDxfId="2046" totalsRowBorderDxfId="2045">
  <autoFilter ref="A229:K2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044"/>
    <tableColumn id="2" name="Expense Type" dataDxfId="2043"/>
    <tableColumn id="4" name="Incurred Period Start Date" dataDxfId="2042"/>
    <tableColumn id="5" name="Incurred Period End Date" dataDxfId="2041"/>
    <tableColumn id="6" name="Paid Date" dataDxfId="2040"/>
    <tableColumn id="7" name="Check Number" dataDxfId="2039"/>
    <tableColumn id="8" name="Vendor" dataDxfId="2038"/>
    <tableColumn id="9" name="Total Amount" dataDxfId="2037" dataCellStyle="Currency"/>
    <tableColumn id="10" name="ESG-CV %" dataDxfId="2036">
      <calculatedColumnFormula>IFERROR(HMIS14[[#This Row],[Amount Paid by ESG-CV]]/HMIS14[[#This Row],[Total Amount]],"")</calculatedColumnFormula>
    </tableColumn>
    <tableColumn id="11" name="Amount Paid by ESG-CV" dataDxfId="2035" dataCellStyle="Currency"/>
    <tableColumn id="12" name="Detail Description" dataDxfId="2034"/>
  </tableColumns>
  <tableStyleInfo name="TableStyleMedium4" showFirstColumn="0" showLastColumn="0" showRowStripes="1" showColumnStripes="0"/>
</table>
</file>

<file path=xl/tables/table36.xml><?xml version="1.0" encoding="utf-8"?>
<table xmlns="http://schemas.openxmlformats.org/spreadsheetml/2006/main" id="46" name="HMIS15" displayName="HMIS15" ref="A244:K254" totalsRowShown="0" headerRowDxfId="2033" headerRowBorderDxfId="2032" tableBorderDxfId="2031" totalsRowBorderDxfId="2030">
  <autoFilter ref="A244:K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029"/>
    <tableColumn id="2" name="Expense Type" dataDxfId="2028"/>
    <tableColumn id="4" name="Incurred Period Start Date" dataDxfId="2027"/>
    <tableColumn id="5" name="Incurred Period End Date" dataDxfId="2026"/>
    <tableColumn id="6" name="Paid Date" dataDxfId="2025"/>
    <tableColumn id="7" name="Check Number" dataDxfId="2024"/>
    <tableColumn id="8" name="Vendor" dataDxfId="2023"/>
    <tableColumn id="9" name="Total Amount" dataDxfId="2022" dataCellStyle="Currency"/>
    <tableColumn id="10" name="ESG-CV %" dataDxfId="2021">
      <calculatedColumnFormula>IFERROR(HMIS15[[#This Row],[Amount Paid by ESG-CV]]/HMIS15[[#This Row],[Total Amount]],"")</calculatedColumnFormula>
    </tableColumn>
    <tableColumn id="11" name="Amount Paid by ESG-CV" dataDxfId="2020" dataCellStyle="Currency"/>
    <tableColumn id="12" name="Detail Description" dataDxfId="2019"/>
  </tableColumns>
  <tableStyleInfo name="TableStyleMedium4" showFirstColumn="0" showLastColumn="0" showRowStripes="1" showColumnStripes="0"/>
</table>
</file>

<file path=xl/tables/table37.xml><?xml version="1.0" encoding="utf-8"?>
<table xmlns="http://schemas.openxmlformats.org/spreadsheetml/2006/main" id="47" name="HMIS16" displayName="HMIS16" ref="A259:K269" totalsRowShown="0" headerRowDxfId="2018" headerRowBorderDxfId="2017" tableBorderDxfId="2016" totalsRowBorderDxfId="2015">
  <autoFilter ref="A259:K2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014"/>
    <tableColumn id="2" name="Expense Type" dataDxfId="2013"/>
    <tableColumn id="4" name="Incurred Period Start Date" dataDxfId="2012"/>
    <tableColumn id="5" name="Incurred Period End Date" dataDxfId="2011"/>
    <tableColumn id="6" name="Paid Date" dataDxfId="2010"/>
    <tableColumn id="7" name="Check Number" dataDxfId="2009"/>
    <tableColumn id="8" name="Vendor" dataDxfId="2008"/>
    <tableColumn id="9" name="Total Amount" dataDxfId="2007" dataCellStyle="Currency"/>
    <tableColumn id="10" name="ESG-CV %" dataDxfId="2006">
      <calculatedColumnFormula>IFERROR(HMIS16[[#This Row],[Amount Paid by ESG-CV]]/HMIS16[[#This Row],[Total Amount]],"")</calculatedColumnFormula>
    </tableColumn>
    <tableColumn id="11" name="Amount Paid by ESG-CV" dataDxfId="2005" dataCellStyle="Currency"/>
    <tableColumn id="12" name="Detail Description" dataDxfId="2004"/>
  </tableColumns>
  <tableStyleInfo name="TableStyleMedium4" showFirstColumn="0" showLastColumn="0" showRowStripes="1" showColumnStripes="0"/>
</table>
</file>

<file path=xl/tables/table38.xml><?xml version="1.0" encoding="utf-8"?>
<table xmlns="http://schemas.openxmlformats.org/spreadsheetml/2006/main" id="48" name="HMIS17" displayName="HMIS17" ref="A274:K284" totalsRowShown="0" headerRowDxfId="2003" headerRowBorderDxfId="2002" tableBorderDxfId="2001" totalsRowBorderDxfId="2000">
  <autoFilter ref="A274:K2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999"/>
    <tableColumn id="2" name="Expense Type" dataDxfId="1998"/>
    <tableColumn id="4" name="Incurred Period Start Date" dataDxfId="1997"/>
    <tableColumn id="5" name="Incurred Period End Date" dataDxfId="1996"/>
    <tableColumn id="6" name="Paid Date" dataDxfId="1995"/>
    <tableColumn id="7" name="Check Number" dataDxfId="1994"/>
    <tableColumn id="8" name="Vendor" dataDxfId="1993"/>
    <tableColumn id="9" name="Total Amount" dataDxfId="1992" dataCellStyle="Currency"/>
    <tableColumn id="10" name="ESG-CV %" dataDxfId="1991">
      <calculatedColumnFormula>IFERROR(HMIS17[[#This Row],[Amount Paid by ESG-CV]]/HMIS17[[#This Row],[Total Amount]],"")</calculatedColumnFormula>
    </tableColumn>
    <tableColumn id="11" name="Amount Paid by ESG-CV" dataDxfId="1990" dataCellStyle="Currency"/>
    <tableColumn id="12" name="Detail Description" dataDxfId="1989"/>
  </tableColumns>
  <tableStyleInfo name="TableStyleMedium4" showFirstColumn="0" showLastColumn="0" showRowStripes="1" showColumnStripes="0"/>
</table>
</file>

<file path=xl/tables/table39.xml><?xml version="1.0" encoding="utf-8"?>
<table xmlns="http://schemas.openxmlformats.org/spreadsheetml/2006/main" id="49" name="HMIS18" displayName="HMIS18" ref="A289:K299" totalsRowShown="0" headerRowDxfId="1988" headerRowBorderDxfId="1987" tableBorderDxfId="1986" totalsRowBorderDxfId="1985">
  <autoFilter ref="A289:K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984"/>
    <tableColumn id="2" name="Expense Type" dataDxfId="1983"/>
    <tableColumn id="4" name="Incurred Period Start Date" dataDxfId="1982"/>
    <tableColumn id="5" name="Incurred Period End Date" dataDxfId="1981"/>
    <tableColumn id="6" name="Paid Date" dataDxfId="1980"/>
    <tableColumn id="7" name="Check Number" dataDxfId="1979"/>
    <tableColumn id="8" name="Vendor" dataDxfId="1978"/>
    <tableColumn id="9" name="Total Amount" dataDxfId="1977" dataCellStyle="Currency"/>
    <tableColumn id="10" name="ESG-CV %" dataDxfId="1976">
      <calculatedColumnFormula>IFERROR(HMIS18[[#This Row],[Amount Paid by ESG-CV]]/HMIS18[[#This Row],[Total Amount]],"")</calculatedColumnFormula>
    </tableColumn>
    <tableColumn id="11" name="Amount Paid by ESG-CV" dataDxfId="1975" dataCellStyle="Currency"/>
    <tableColumn id="12" name="Detail Description" dataDxfId="1974"/>
  </tableColumns>
  <tableStyleInfo name="TableStyleMedium4" showFirstColumn="0" showLastColumn="0" showRowStripes="1" showColumnStripes="0"/>
</table>
</file>

<file path=xl/tables/table4.xml><?xml version="1.0" encoding="utf-8"?>
<table xmlns="http://schemas.openxmlformats.org/spreadsheetml/2006/main" id="4" name="ADMIN3" displayName="ADMIN3" ref="A64:K74" totalsRowShown="0" headerRowDxfId="2513" headerRowBorderDxfId="2512" tableBorderDxfId="2511" totalsRowBorderDxfId="2510">
  <autoFilter ref="A64:K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509"/>
    <tableColumn id="2" name="Expense Type" dataDxfId="2508"/>
    <tableColumn id="4" name="Incurred Period Start Date" dataDxfId="2507"/>
    <tableColumn id="5" name="Incurred Period End Date" dataDxfId="2506"/>
    <tableColumn id="6" name="Paid Date" dataDxfId="2505"/>
    <tableColumn id="7" name="Check Number" dataDxfId="2504"/>
    <tableColumn id="8" name="Vendor" dataDxfId="2503"/>
    <tableColumn id="9" name="Total Amount" dataDxfId="2502" dataCellStyle="Currency"/>
    <tableColumn id="10" name="ESG-CV %" dataDxfId="2501">
      <calculatedColumnFormula>IFERROR(ADMIN3[[#This Row],[Amount Paid by ESG-CV]]/ADMIN3[[#This Row],[Total Amount]],"")</calculatedColumnFormula>
    </tableColumn>
    <tableColumn id="11" name="Amount Paid by ESG-CV" dataDxfId="2500" dataCellStyle="Currency"/>
    <tableColumn id="12" name="Detail Description" dataDxfId="2499"/>
  </tableColumns>
  <tableStyleInfo name="TableStyleMedium4" showFirstColumn="0" showLastColumn="0" showRowStripes="1" showColumnStripes="0"/>
</table>
</file>

<file path=xl/tables/table40.xml><?xml version="1.0" encoding="utf-8"?>
<table xmlns="http://schemas.openxmlformats.org/spreadsheetml/2006/main" id="50" name="HMIS19" displayName="HMIS19" ref="A304:K314" totalsRowShown="0" headerRowDxfId="1973" headerRowBorderDxfId="1972" tableBorderDxfId="1971" totalsRowBorderDxfId="1970">
  <autoFilter ref="A304:K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969"/>
    <tableColumn id="2" name="Expense Type" dataDxfId="1968"/>
    <tableColumn id="4" name="Incurred Period Start Date" dataDxfId="1967"/>
    <tableColumn id="5" name="Incurred Period End Date" dataDxfId="1966"/>
    <tableColumn id="6" name="Paid Date" dataDxfId="1965"/>
    <tableColumn id="7" name="Check Number" dataDxfId="1964"/>
    <tableColumn id="8" name="Vendor" dataDxfId="1963"/>
    <tableColumn id="9" name="Total Amount" dataDxfId="1962" dataCellStyle="Currency"/>
    <tableColumn id="10" name="ESG-CV %" dataDxfId="1961">
      <calculatedColumnFormula>IFERROR(HMIS19[[#This Row],[Amount Paid by ESG-CV]]/HMIS19[[#This Row],[Total Amount]],"")</calculatedColumnFormula>
    </tableColumn>
    <tableColumn id="11" name="Amount Paid by ESG-CV" dataDxfId="1960" dataCellStyle="Currency"/>
    <tableColumn id="12" name="Detail Description" dataDxfId="1959"/>
  </tableColumns>
  <tableStyleInfo name="TableStyleMedium4" showFirstColumn="0" showLastColumn="0" showRowStripes="1" showColumnStripes="0"/>
</table>
</file>

<file path=xl/tables/table41.xml><?xml version="1.0" encoding="utf-8"?>
<table xmlns="http://schemas.openxmlformats.org/spreadsheetml/2006/main" id="51" name="STOUT0" displayName="STOUT0" ref="A19:K29" totalsRowShown="0" headerRowDxfId="1958" headerRowBorderDxfId="1957" tableBorderDxfId="1956" totalsRowBorderDxfId="1955">
  <autoFilter ref="A19:K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954"/>
    <tableColumn id="2" name="Expense Type" dataDxfId="1953"/>
    <tableColumn id="4" name="Incurred Period Start Date" dataDxfId="1952"/>
    <tableColumn id="5" name="Incurred Period End Date" dataDxfId="1951"/>
    <tableColumn id="6" name="Paid Date" dataDxfId="1950"/>
    <tableColumn id="7" name="Check Number" dataDxfId="1949"/>
    <tableColumn id="8" name="Vendor" dataDxfId="1948"/>
    <tableColumn id="9" name="Total Amount" dataDxfId="1947" dataCellStyle="Currency"/>
    <tableColumn id="10" name="ESG-CV %" dataDxfId="1946">
      <calculatedColumnFormula>IFERROR(STOUT0[[#This Row],[Amount Paid by ESG-CV]]/STOUT0[[#This Row],[Total Amount]],"")</calculatedColumnFormula>
    </tableColumn>
    <tableColumn id="11" name="Amount Paid by ESG-CV" dataDxfId="1945" dataCellStyle="Currency"/>
    <tableColumn id="12" name="Detail Description" dataDxfId="1944"/>
  </tableColumns>
  <tableStyleInfo name="TableStyleMedium4" showFirstColumn="0" showLastColumn="0" showRowStripes="1" showColumnStripes="0"/>
</table>
</file>

<file path=xl/tables/table42.xml><?xml version="1.0" encoding="utf-8"?>
<table xmlns="http://schemas.openxmlformats.org/spreadsheetml/2006/main" id="52" name="STOUT1" displayName="STOUT1" ref="A34:K44" totalsRowShown="0" headerRowDxfId="1943" headerRowBorderDxfId="1942" tableBorderDxfId="1941" totalsRowBorderDxfId="1940">
  <autoFilter ref="A3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939"/>
    <tableColumn id="2" name="Expense Type" dataDxfId="1938"/>
    <tableColumn id="4" name="Incurred Period Start Date" dataDxfId="1937"/>
    <tableColumn id="5" name="Incurred Period End Date" dataDxfId="1936"/>
    <tableColumn id="6" name="Paid Date" dataDxfId="1935"/>
    <tableColumn id="7" name="Check Number" dataDxfId="1934"/>
    <tableColumn id="8" name="Vendor" dataDxfId="1933"/>
    <tableColumn id="9" name="Total Amount" dataDxfId="1932" dataCellStyle="Currency"/>
    <tableColumn id="10" name="ESG-CV %" dataDxfId="1931">
      <calculatedColumnFormula>IFERROR(STOUT1[[#This Row],[Amount Paid by ESG-CV]]/STOUT1[[#This Row],[Total Amount]],"")</calculatedColumnFormula>
    </tableColumn>
    <tableColumn id="11" name="Amount Paid by ESG-CV" dataDxfId="1930" dataCellStyle="Currency"/>
    <tableColumn id="12" name="Detail Description" dataDxfId="1929"/>
  </tableColumns>
  <tableStyleInfo name="TableStyleMedium4" showFirstColumn="0" showLastColumn="0" showRowStripes="1" showColumnStripes="0"/>
</table>
</file>

<file path=xl/tables/table43.xml><?xml version="1.0" encoding="utf-8"?>
<table xmlns="http://schemas.openxmlformats.org/spreadsheetml/2006/main" id="53" name="STOUT2" displayName="STOUT2" ref="A49:K59" totalsRowShown="0" headerRowDxfId="1928" headerRowBorderDxfId="1927" tableBorderDxfId="1926" totalsRowBorderDxfId="1925">
  <autoFilter ref="A49:K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924"/>
    <tableColumn id="2" name="Expense Type" dataDxfId="1923"/>
    <tableColumn id="4" name="Incurred Period Start Date" dataDxfId="1922"/>
    <tableColumn id="5" name="Incurred Period End Date" dataDxfId="1921"/>
    <tableColumn id="6" name="Paid Date" dataDxfId="1920"/>
    <tableColumn id="7" name="Check Number" dataDxfId="1919"/>
    <tableColumn id="8" name="Vendor" dataDxfId="1918"/>
    <tableColumn id="9" name="Total Amount" dataDxfId="1917" dataCellStyle="Currency"/>
    <tableColumn id="10" name="ESG-CV %" dataDxfId="1916">
      <calculatedColumnFormula>IFERROR(STOUT2[[#This Row],[Amount Paid by ESG-CV]]/STOUT2[[#This Row],[Total Amount]],"")</calculatedColumnFormula>
    </tableColumn>
    <tableColumn id="11" name="Amount Paid by ESG-CV" dataDxfId="1915" dataCellStyle="Currency"/>
    <tableColumn id="12" name="Detail Description" dataDxfId="1914"/>
  </tableColumns>
  <tableStyleInfo name="TableStyleMedium4" showFirstColumn="0" showLastColumn="0" showRowStripes="1" showColumnStripes="0"/>
</table>
</file>

<file path=xl/tables/table44.xml><?xml version="1.0" encoding="utf-8"?>
<table xmlns="http://schemas.openxmlformats.org/spreadsheetml/2006/main" id="54" name="STOUT3" displayName="STOUT3" ref="A64:K74" totalsRowShown="0" headerRowDxfId="1913" headerRowBorderDxfId="1912" tableBorderDxfId="1911" totalsRowBorderDxfId="1910">
  <autoFilter ref="A64:K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909"/>
    <tableColumn id="2" name="Expense Type" dataDxfId="1908"/>
    <tableColumn id="4" name="Incurred Period Start Date" dataDxfId="1907"/>
    <tableColumn id="5" name="Incurred Period End Date" dataDxfId="1906"/>
    <tableColumn id="6" name="Paid Date" dataDxfId="1905"/>
    <tableColumn id="7" name="Check Number" dataDxfId="1904"/>
    <tableColumn id="8" name="Vendor" dataDxfId="1903"/>
    <tableColumn id="9" name="Total Amount" dataDxfId="1902" dataCellStyle="Currency"/>
    <tableColumn id="10" name="ESG-CV %" dataDxfId="1901">
      <calculatedColumnFormula>IFERROR(STOUT3[[#This Row],[Amount Paid by ESG-CV]]/STOUT3[[#This Row],[Total Amount]],"")</calculatedColumnFormula>
    </tableColumn>
    <tableColumn id="11" name="Amount Paid by ESG-CV" dataDxfId="1900" dataCellStyle="Currency"/>
    <tableColumn id="12" name="Detail Description" dataDxfId="1899"/>
  </tableColumns>
  <tableStyleInfo name="TableStyleMedium4" showFirstColumn="0" showLastColumn="0" showRowStripes="1" showColumnStripes="0"/>
</table>
</file>

<file path=xl/tables/table45.xml><?xml version="1.0" encoding="utf-8"?>
<table xmlns="http://schemas.openxmlformats.org/spreadsheetml/2006/main" id="55" name="STOUT4" displayName="STOUT4" ref="A79:K89" totalsRowShown="0" headerRowDxfId="1898" headerRowBorderDxfId="1897" tableBorderDxfId="1896" totalsRowBorderDxfId="1895">
  <autoFilter ref="A79:K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894"/>
    <tableColumn id="2" name="Expense Type" dataDxfId="1893"/>
    <tableColumn id="4" name="Incurred Period Start Date" dataDxfId="1892"/>
    <tableColumn id="5" name="Incurred Period End Date" dataDxfId="1891"/>
    <tableColumn id="6" name="Paid Date" dataDxfId="1890"/>
    <tableColumn id="7" name="Check Number" dataDxfId="1889"/>
    <tableColumn id="8" name="Vendor" dataDxfId="1888"/>
    <tableColumn id="9" name="Total Amount" dataDxfId="1887" dataCellStyle="Currency"/>
    <tableColumn id="10" name="ESG-CV %" dataDxfId="1886">
      <calculatedColumnFormula>IFERROR(STOUT4[[#This Row],[Amount Paid by ESG-CV]]/STOUT4[[#This Row],[Total Amount]],"")</calculatedColumnFormula>
    </tableColumn>
    <tableColumn id="11" name="Amount Paid by ESG-CV" dataDxfId="1885" dataCellStyle="Currency"/>
    <tableColumn id="12" name="Detail Description" dataDxfId="1884"/>
  </tableColumns>
  <tableStyleInfo name="TableStyleMedium4" showFirstColumn="0" showLastColumn="0" showRowStripes="1" showColumnStripes="0"/>
</table>
</file>

<file path=xl/tables/table46.xml><?xml version="1.0" encoding="utf-8"?>
<table xmlns="http://schemas.openxmlformats.org/spreadsheetml/2006/main" id="56" name="STOUT5" displayName="STOUT5" ref="A94:K104" totalsRowShown="0" headerRowDxfId="1883" headerRowBorderDxfId="1882" tableBorderDxfId="1881" totalsRowBorderDxfId="1880">
  <autoFilter ref="A94:K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879"/>
    <tableColumn id="2" name="Expense Type" dataDxfId="1878"/>
    <tableColumn id="4" name="Incurred Period Start Date" dataDxfId="1877"/>
    <tableColumn id="5" name="Incurred Period End Date" dataDxfId="1876"/>
    <tableColumn id="6" name="Paid Date" dataDxfId="1875"/>
    <tableColumn id="7" name="Check Number" dataDxfId="1874"/>
    <tableColumn id="8" name="Vendor" dataDxfId="1873"/>
    <tableColumn id="9" name="Total Amount" dataDxfId="1872" dataCellStyle="Currency"/>
    <tableColumn id="10" name="ESG-CV %" dataDxfId="1871">
      <calculatedColumnFormula>IFERROR(STOUT5[[#This Row],[Amount Paid by ESG-CV]]/STOUT5[[#This Row],[Total Amount]],"")</calculatedColumnFormula>
    </tableColumn>
    <tableColumn id="11" name="Amount Paid by ESG-CV" dataDxfId="1870" dataCellStyle="Currency"/>
    <tableColumn id="12" name="Detail Description" dataDxfId="1869"/>
  </tableColumns>
  <tableStyleInfo name="TableStyleMedium4" showFirstColumn="0" showLastColumn="0" showRowStripes="1" showColumnStripes="0"/>
</table>
</file>

<file path=xl/tables/table47.xml><?xml version="1.0" encoding="utf-8"?>
<table xmlns="http://schemas.openxmlformats.org/spreadsheetml/2006/main" id="57" name="STOUT6" displayName="STOUT6" ref="A109:K119" totalsRowShown="0" headerRowDxfId="1868" headerRowBorderDxfId="1867" tableBorderDxfId="1866" totalsRowBorderDxfId="1865">
  <autoFilter ref="A109:K1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864"/>
    <tableColumn id="2" name="Expense Type" dataDxfId="1863"/>
    <tableColumn id="4" name="Incurred Period Start Date" dataDxfId="1862"/>
    <tableColumn id="5" name="Incurred Period End Date" dataDxfId="1861"/>
    <tableColumn id="6" name="Paid Date" dataDxfId="1860"/>
    <tableColumn id="7" name="Check Number" dataDxfId="1859"/>
    <tableColumn id="8" name="Vendor" dataDxfId="1858"/>
    <tableColumn id="9" name="Total Amount" dataDxfId="1857" dataCellStyle="Currency"/>
    <tableColumn id="10" name="ESG-CV %" dataDxfId="1856">
      <calculatedColumnFormula>IFERROR(STOUT6[[#This Row],[Amount Paid by ESG-CV]]/STOUT6[[#This Row],[Total Amount]],"")</calculatedColumnFormula>
    </tableColumn>
    <tableColumn id="11" name="Amount Paid by ESG-CV" dataDxfId="1855" dataCellStyle="Currency"/>
    <tableColumn id="12" name="Detail Description" dataDxfId="1854"/>
  </tableColumns>
  <tableStyleInfo name="TableStyleMedium4" showFirstColumn="0" showLastColumn="0" showRowStripes="1" showColumnStripes="0"/>
</table>
</file>

<file path=xl/tables/table48.xml><?xml version="1.0" encoding="utf-8"?>
<table xmlns="http://schemas.openxmlformats.org/spreadsheetml/2006/main" id="58" name="STOUT7" displayName="STOUT7" ref="A124:K134" totalsRowShown="0" headerRowDxfId="1853" headerRowBorderDxfId="1852" tableBorderDxfId="1851" totalsRowBorderDxfId="1850">
  <autoFilter ref="A124:K1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849"/>
    <tableColumn id="2" name="Expense Type" dataDxfId="1848"/>
    <tableColumn id="4" name="Incurred Period Start Date" dataDxfId="1847"/>
    <tableColumn id="5" name="Incurred Period End Date" dataDxfId="1846"/>
    <tableColumn id="6" name="Paid Date" dataDxfId="1845"/>
    <tableColumn id="7" name="Check Number" dataDxfId="1844"/>
    <tableColumn id="8" name="Vendor" dataDxfId="1843"/>
    <tableColumn id="9" name="Total Amount" dataDxfId="1842" dataCellStyle="Currency"/>
    <tableColumn id="10" name="ESG-CV %" dataDxfId="1841">
      <calculatedColumnFormula>IFERROR(STOUT7[[#This Row],[Amount Paid by ESG-CV]]/STOUT7[[#This Row],[Total Amount]],"")</calculatedColumnFormula>
    </tableColumn>
    <tableColumn id="11" name="Amount Paid by ESG-CV" dataDxfId="1840" dataCellStyle="Currency"/>
    <tableColumn id="12" name="Detail Description" dataDxfId="1839"/>
  </tableColumns>
  <tableStyleInfo name="TableStyleMedium4" showFirstColumn="0" showLastColumn="0" showRowStripes="1" showColumnStripes="0"/>
</table>
</file>

<file path=xl/tables/table49.xml><?xml version="1.0" encoding="utf-8"?>
<table xmlns="http://schemas.openxmlformats.org/spreadsheetml/2006/main" id="59" name="STOUT8" displayName="STOUT8" ref="A139:K149" totalsRowShown="0" headerRowDxfId="1838" headerRowBorderDxfId="1837" tableBorderDxfId="1836" totalsRowBorderDxfId="1835">
  <autoFilter ref="A139:K1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834"/>
    <tableColumn id="2" name="Expense Type" dataDxfId="1833"/>
    <tableColumn id="4" name="Incurred Period Start Date" dataDxfId="1832"/>
    <tableColumn id="5" name="Incurred Period End Date" dataDxfId="1831"/>
    <tableColumn id="6" name="Paid Date" dataDxfId="1830"/>
    <tableColumn id="7" name="Check Number" dataDxfId="1829"/>
    <tableColumn id="8" name="Vendor" dataDxfId="1828"/>
    <tableColumn id="9" name="Total Amount" dataDxfId="1827" dataCellStyle="Currency"/>
    <tableColumn id="10" name="ESG-CV %" dataDxfId="1826">
      <calculatedColumnFormula>IFERROR(STOUT8[[#This Row],[Amount Paid by ESG-CV]]/STOUT8[[#This Row],[Total Amount]],"")</calculatedColumnFormula>
    </tableColumn>
    <tableColumn id="11" name="Amount Paid by ESG-CV" dataDxfId="1825" dataCellStyle="Currency"/>
    <tableColumn id="12" name="Detail Description" dataDxfId="1824"/>
  </tableColumns>
  <tableStyleInfo name="TableStyleMedium4" showFirstColumn="0" showLastColumn="0" showRowStripes="1" showColumnStripes="0"/>
</table>
</file>

<file path=xl/tables/table5.xml><?xml version="1.0" encoding="utf-8"?>
<table xmlns="http://schemas.openxmlformats.org/spreadsheetml/2006/main" id="5" name="ADMIN4" displayName="ADMIN4" ref="A79:K89" totalsRowShown="0" headerRowDxfId="2498" headerRowBorderDxfId="2497" tableBorderDxfId="2496" totalsRowBorderDxfId="2495">
  <autoFilter ref="A79:K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494"/>
    <tableColumn id="2" name="Expense Type" dataDxfId="2493"/>
    <tableColumn id="4" name="Incurred Period Start Date" dataDxfId="2492"/>
    <tableColumn id="5" name="Incurred Period End Date" dataDxfId="2491"/>
    <tableColumn id="6" name="Paid Date" dataDxfId="2490"/>
    <tableColumn id="7" name="Check Number" dataDxfId="2489"/>
    <tableColumn id="8" name="Vendor" dataDxfId="2488"/>
    <tableColumn id="9" name="Total Amount" dataDxfId="2487" dataCellStyle="Currency"/>
    <tableColumn id="10" name="ESG-CV %" dataDxfId="2486">
      <calculatedColumnFormula>IFERROR(ADMIN4[[#This Row],[Amount Paid by ESG-CV]]/ADMIN4[[#This Row],[Total Amount]],"")</calculatedColumnFormula>
    </tableColumn>
    <tableColumn id="11" name="Amount Paid by ESG-CV" dataDxfId="2485" dataCellStyle="Currency"/>
    <tableColumn id="12" name="Detail Description" dataDxfId="2484"/>
  </tableColumns>
  <tableStyleInfo name="TableStyleMedium4" showFirstColumn="0" showLastColumn="0" showRowStripes="1" showColumnStripes="0"/>
</table>
</file>

<file path=xl/tables/table50.xml><?xml version="1.0" encoding="utf-8"?>
<table xmlns="http://schemas.openxmlformats.org/spreadsheetml/2006/main" id="60" name="STOUT9" displayName="STOUT9" ref="A154:K164" totalsRowShown="0" headerRowDxfId="1823" headerRowBorderDxfId="1822" tableBorderDxfId="1821" totalsRowBorderDxfId="1820">
  <autoFilter ref="A154:K1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819"/>
    <tableColumn id="2" name="Expense Type" dataDxfId="1818"/>
    <tableColumn id="4" name="Incurred Period Start Date" dataDxfId="1817"/>
    <tableColumn id="5" name="Incurred Period End Date" dataDxfId="1816"/>
    <tableColumn id="6" name="Paid Date" dataDxfId="1815"/>
    <tableColumn id="7" name="Check Number" dataDxfId="1814"/>
    <tableColumn id="8" name="Vendor" dataDxfId="1813"/>
    <tableColumn id="9" name="Total Amount" dataDxfId="1812" dataCellStyle="Currency"/>
    <tableColumn id="10" name="ESG-CV %" dataDxfId="1811">
      <calculatedColumnFormula>IFERROR(STOUT9[[#This Row],[Amount Paid by ESG-CV]]/STOUT9[[#This Row],[Total Amount]],"")</calculatedColumnFormula>
    </tableColumn>
    <tableColumn id="11" name="Amount Paid by ESG-CV" dataDxfId="1810" dataCellStyle="Currency"/>
    <tableColumn id="12" name="Detail Description" dataDxfId="1809"/>
  </tableColumns>
  <tableStyleInfo name="TableStyleMedium4" showFirstColumn="0" showLastColumn="0" showRowStripes="1" showColumnStripes="0"/>
</table>
</file>

<file path=xl/tables/table51.xml><?xml version="1.0" encoding="utf-8"?>
<table xmlns="http://schemas.openxmlformats.org/spreadsheetml/2006/main" id="61" name="STOUT10" displayName="STOUT10" ref="A169:K179" totalsRowShown="0" headerRowDxfId="1808" headerRowBorderDxfId="1807" tableBorderDxfId="1806" totalsRowBorderDxfId="1805">
  <autoFilter ref="A169:K1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804"/>
    <tableColumn id="2" name="Expense Type" dataDxfId="1803"/>
    <tableColumn id="4" name="Incurred Period Start Date" dataDxfId="1802"/>
    <tableColumn id="5" name="Incurred Period End Date" dataDxfId="1801"/>
    <tableColumn id="6" name="Paid Date" dataDxfId="1800"/>
    <tableColumn id="7" name="Check Number" dataDxfId="1799"/>
    <tableColumn id="8" name="Vendor" dataDxfId="1798"/>
    <tableColumn id="9" name="Total Amount" dataDxfId="1797" dataCellStyle="Currency"/>
    <tableColumn id="10" name="ESG-CV %" dataDxfId="1796">
      <calculatedColumnFormula>IFERROR(STOUT10[[#This Row],[Amount Paid by ESG-CV]]/STOUT10[[#This Row],[Total Amount]],"")</calculatedColumnFormula>
    </tableColumn>
    <tableColumn id="11" name="Amount Paid by ESG-CV" dataDxfId="1795" dataCellStyle="Currency"/>
    <tableColumn id="12" name="Detail Description" dataDxfId="1794"/>
  </tableColumns>
  <tableStyleInfo name="TableStyleMedium4" showFirstColumn="0" showLastColumn="0" showRowStripes="1" showColumnStripes="0"/>
</table>
</file>

<file path=xl/tables/table52.xml><?xml version="1.0" encoding="utf-8"?>
<table xmlns="http://schemas.openxmlformats.org/spreadsheetml/2006/main" id="62" name="STOUT11" displayName="STOUT11" ref="A184:K194" totalsRowShown="0" headerRowDxfId="1793" headerRowBorderDxfId="1792" tableBorderDxfId="1791" totalsRowBorderDxfId="1790">
  <autoFilter ref="A184:K1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789"/>
    <tableColumn id="2" name="Expense Type" dataDxfId="1788"/>
    <tableColumn id="4" name="Incurred Period Start Date" dataDxfId="1787"/>
    <tableColumn id="5" name="Incurred Period End Date" dataDxfId="1786"/>
    <tableColumn id="6" name="Paid Date" dataDxfId="1785"/>
    <tableColumn id="7" name="Check Number" dataDxfId="1784"/>
    <tableColumn id="8" name="Vendor" dataDxfId="1783"/>
    <tableColumn id="9" name="Total Amount" dataDxfId="1782" dataCellStyle="Currency"/>
    <tableColumn id="10" name="ESG-CV %" dataDxfId="1781">
      <calculatedColumnFormula>IFERROR(STOUT11[[#This Row],[Amount Paid by ESG-CV]]/STOUT11[[#This Row],[Total Amount]],"")</calculatedColumnFormula>
    </tableColumn>
    <tableColumn id="11" name="Amount Paid by ESG-CV" dataDxfId="1780" dataCellStyle="Currency"/>
    <tableColumn id="12" name="Detail Description" dataDxfId="1779"/>
  </tableColumns>
  <tableStyleInfo name="TableStyleMedium4" showFirstColumn="0" showLastColumn="0" showRowStripes="1" showColumnStripes="0"/>
</table>
</file>

<file path=xl/tables/table53.xml><?xml version="1.0" encoding="utf-8"?>
<table xmlns="http://schemas.openxmlformats.org/spreadsheetml/2006/main" id="63" name="STOUT12" displayName="STOUT12" ref="A199:K209" totalsRowShown="0" headerRowDxfId="1778" headerRowBorderDxfId="1777" tableBorderDxfId="1776" totalsRowBorderDxfId="1775">
  <autoFilter ref="A199:K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774"/>
    <tableColumn id="2" name="Expense Type" dataDxfId="1773"/>
    <tableColumn id="4" name="Incurred Period Start Date" dataDxfId="1772"/>
    <tableColumn id="5" name="Incurred Period End Date" dataDxfId="1771"/>
    <tableColumn id="6" name="Paid Date" dataDxfId="1770"/>
    <tableColumn id="7" name="Check Number" dataDxfId="1769"/>
    <tableColumn id="8" name="Vendor" dataDxfId="1768"/>
    <tableColumn id="9" name="Total Amount" dataDxfId="1767" dataCellStyle="Currency"/>
    <tableColumn id="10" name="ESG-CV %" dataDxfId="1766">
      <calculatedColumnFormula>IFERROR(STOUT12[[#This Row],[Amount Paid by ESG-CV]]/STOUT12[[#This Row],[Total Amount]],"")</calculatedColumnFormula>
    </tableColumn>
    <tableColumn id="11" name="Amount Paid by ESG-CV" dataDxfId="1765" dataCellStyle="Currency"/>
    <tableColumn id="12" name="Detail Description" dataDxfId="1764"/>
  </tableColumns>
  <tableStyleInfo name="TableStyleMedium4" showFirstColumn="0" showLastColumn="0" showRowStripes="1" showColumnStripes="0"/>
</table>
</file>

<file path=xl/tables/table54.xml><?xml version="1.0" encoding="utf-8"?>
<table xmlns="http://schemas.openxmlformats.org/spreadsheetml/2006/main" id="64" name="STOUT13" displayName="STOUT13" ref="A214:K224" totalsRowShown="0" headerRowDxfId="1763" headerRowBorderDxfId="1762" tableBorderDxfId="1761" totalsRowBorderDxfId="1760">
  <autoFilter ref="A214:K2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759"/>
    <tableColumn id="2" name="Expense Type" dataDxfId="1758"/>
    <tableColumn id="4" name="Incurred Period Start Date" dataDxfId="1757"/>
    <tableColumn id="5" name="Incurred Period End Date" dataDxfId="1756"/>
    <tableColumn id="6" name="Paid Date" dataDxfId="1755"/>
    <tableColumn id="7" name="Check Number" dataDxfId="1754"/>
    <tableColumn id="8" name="Vendor" dataDxfId="1753"/>
    <tableColumn id="9" name="Total Amount" dataDxfId="1752" dataCellStyle="Currency"/>
    <tableColumn id="10" name="ESG-CV %" dataDxfId="1751">
      <calculatedColumnFormula>IFERROR(STOUT13[[#This Row],[Amount Paid by ESG-CV]]/STOUT13[[#This Row],[Total Amount]],"")</calculatedColumnFormula>
    </tableColumn>
    <tableColumn id="11" name="Amount Paid by ESG-CV" dataDxfId="1750" dataCellStyle="Currency"/>
    <tableColumn id="12" name="Detail Description" dataDxfId="1749"/>
  </tableColumns>
  <tableStyleInfo name="TableStyleMedium4" showFirstColumn="0" showLastColumn="0" showRowStripes="1" showColumnStripes="0"/>
</table>
</file>

<file path=xl/tables/table55.xml><?xml version="1.0" encoding="utf-8"?>
<table xmlns="http://schemas.openxmlformats.org/spreadsheetml/2006/main" id="65" name="STOUT14" displayName="STOUT14" ref="A229:K239" totalsRowShown="0" headerRowDxfId="1748" headerRowBorderDxfId="1747" tableBorderDxfId="1746" totalsRowBorderDxfId="1745">
  <autoFilter ref="A229:K2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744"/>
    <tableColumn id="2" name="Expense Type" dataDxfId="1743"/>
    <tableColumn id="4" name="Incurred Period Start Date" dataDxfId="1742"/>
    <tableColumn id="5" name="Incurred Period End Date" dataDxfId="1741"/>
    <tableColumn id="6" name="Paid Date" dataDxfId="1740"/>
    <tableColumn id="7" name="Check Number" dataDxfId="1739"/>
    <tableColumn id="8" name="Vendor" dataDxfId="1738"/>
    <tableColumn id="9" name="Total Amount" dataDxfId="1737" dataCellStyle="Currency"/>
    <tableColumn id="10" name="ESG-CV %" dataDxfId="1736">
      <calculatedColumnFormula>IFERROR(STOUT14[[#This Row],[Amount Paid by ESG-CV]]/STOUT14[[#This Row],[Total Amount]],"")</calculatedColumnFormula>
    </tableColumn>
    <tableColumn id="11" name="Amount Paid by ESG-CV" dataDxfId="1735" dataCellStyle="Currency"/>
    <tableColumn id="12" name="Detail Description" dataDxfId="1734"/>
  </tableColumns>
  <tableStyleInfo name="TableStyleMedium4" showFirstColumn="0" showLastColumn="0" showRowStripes="1" showColumnStripes="0"/>
</table>
</file>

<file path=xl/tables/table56.xml><?xml version="1.0" encoding="utf-8"?>
<table xmlns="http://schemas.openxmlformats.org/spreadsheetml/2006/main" id="66" name="STOUT15" displayName="STOUT15" ref="A244:K254" totalsRowShown="0" headerRowDxfId="1733" headerRowBorderDxfId="1732" tableBorderDxfId="1731" totalsRowBorderDxfId="1730">
  <autoFilter ref="A244:K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729"/>
    <tableColumn id="2" name="Expense Type" dataDxfId="1728"/>
    <tableColumn id="4" name="Incurred Period Start Date" dataDxfId="1727"/>
    <tableColumn id="5" name="Incurred Period End Date" dataDxfId="1726"/>
    <tableColumn id="6" name="Paid Date" dataDxfId="1725"/>
    <tableColumn id="7" name="Check Number" dataDxfId="1724"/>
    <tableColumn id="8" name="Vendor" dataDxfId="1723"/>
    <tableColumn id="9" name="Total Amount" dataDxfId="1722" dataCellStyle="Currency"/>
    <tableColumn id="10" name="ESG-CV %" dataDxfId="1721">
      <calculatedColumnFormula>IFERROR(STOUT15[[#This Row],[Amount Paid by ESG-CV]]/STOUT15[[#This Row],[Total Amount]],"")</calculatedColumnFormula>
    </tableColumn>
    <tableColumn id="11" name="Amount Paid by ESG-CV" dataDxfId="1720" dataCellStyle="Currency"/>
    <tableColumn id="12" name="Detail Description" dataDxfId="1719"/>
  </tableColumns>
  <tableStyleInfo name="TableStyleMedium4" showFirstColumn="0" showLastColumn="0" showRowStripes="1" showColumnStripes="0"/>
</table>
</file>

<file path=xl/tables/table57.xml><?xml version="1.0" encoding="utf-8"?>
<table xmlns="http://schemas.openxmlformats.org/spreadsheetml/2006/main" id="67" name="STOUT16" displayName="STOUT16" ref="A259:K269" totalsRowShown="0" headerRowDxfId="1718" headerRowBorderDxfId="1717" tableBorderDxfId="1716" totalsRowBorderDxfId="1715">
  <autoFilter ref="A259:K2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714"/>
    <tableColumn id="2" name="Expense Type" dataDxfId="1713"/>
    <tableColumn id="4" name="Incurred Period Start Date" dataDxfId="1712"/>
    <tableColumn id="5" name="Incurred Period End Date" dataDxfId="1711"/>
    <tableColumn id="6" name="Paid Date" dataDxfId="1710"/>
    <tableColumn id="7" name="Check Number" dataDxfId="1709"/>
    <tableColumn id="8" name="Vendor" dataDxfId="1708"/>
    <tableColumn id="9" name="Total Amount" dataDxfId="1707" dataCellStyle="Currency"/>
    <tableColumn id="10" name="ESG-CV %" dataDxfId="1706">
      <calculatedColumnFormula>IFERROR(STOUT16[[#This Row],[Amount Paid by ESG-CV]]/STOUT16[[#This Row],[Total Amount]],"")</calculatedColumnFormula>
    </tableColumn>
    <tableColumn id="11" name="Amount Paid by ESG-CV" dataDxfId="1705" dataCellStyle="Currency"/>
    <tableColumn id="12" name="Detail Description" dataDxfId="1704"/>
  </tableColumns>
  <tableStyleInfo name="TableStyleMedium4" showFirstColumn="0" showLastColumn="0" showRowStripes="1" showColumnStripes="0"/>
</table>
</file>

<file path=xl/tables/table58.xml><?xml version="1.0" encoding="utf-8"?>
<table xmlns="http://schemas.openxmlformats.org/spreadsheetml/2006/main" id="68" name="STOUT17" displayName="STOUT17" ref="A274:K284" totalsRowShown="0" headerRowDxfId="1703" headerRowBorderDxfId="1702" tableBorderDxfId="1701" totalsRowBorderDxfId="1700">
  <autoFilter ref="A274:K2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699"/>
    <tableColumn id="2" name="Expense Type" dataDxfId="1698"/>
    <tableColumn id="4" name="Incurred Period Start Date" dataDxfId="1697"/>
    <tableColumn id="5" name="Incurred Period End Date" dataDxfId="1696"/>
    <tableColumn id="6" name="Paid Date" dataDxfId="1695"/>
    <tableColumn id="7" name="Check Number" dataDxfId="1694"/>
    <tableColumn id="8" name="Vendor" dataDxfId="1693"/>
    <tableColumn id="9" name="Total Amount" dataDxfId="1692" dataCellStyle="Currency"/>
    <tableColumn id="10" name="ESG-CV %" dataDxfId="1691">
      <calculatedColumnFormula>IFERROR(STOUT17[[#This Row],[Amount Paid by ESG-CV]]/STOUT17[[#This Row],[Total Amount]],"")</calculatedColumnFormula>
    </tableColumn>
    <tableColumn id="11" name="Amount Paid by ESG-CV" dataDxfId="1690" dataCellStyle="Currency"/>
    <tableColumn id="12" name="Detail Description" dataDxfId="1689"/>
  </tableColumns>
  <tableStyleInfo name="TableStyleMedium4" showFirstColumn="0" showLastColumn="0" showRowStripes="1" showColumnStripes="0"/>
</table>
</file>

<file path=xl/tables/table59.xml><?xml version="1.0" encoding="utf-8"?>
<table xmlns="http://schemas.openxmlformats.org/spreadsheetml/2006/main" id="69" name="STOUT18" displayName="STOUT18" ref="A289:K299" totalsRowShown="0" headerRowDxfId="1688" headerRowBorderDxfId="1687" tableBorderDxfId="1686" totalsRowBorderDxfId="1685">
  <autoFilter ref="A289:K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684"/>
    <tableColumn id="2" name="Expense Type" dataDxfId="1683"/>
    <tableColumn id="4" name="Incurred Period Start Date" dataDxfId="1682"/>
    <tableColumn id="5" name="Incurred Period End Date" dataDxfId="1681"/>
    <tableColumn id="6" name="Paid Date" dataDxfId="1680"/>
    <tableColumn id="7" name="Check Number" dataDxfId="1679"/>
    <tableColumn id="8" name="Vendor" dataDxfId="1678"/>
    <tableColumn id="9" name="Total Amount" dataDxfId="1677" dataCellStyle="Currency"/>
    <tableColumn id="10" name="ESG-CV %" dataDxfId="1676">
      <calculatedColumnFormula>IFERROR(STOUT18[[#This Row],[Amount Paid by ESG-CV]]/STOUT18[[#This Row],[Total Amount]],"")</calculatedColumnFormula>
    </tableColumn>
    <tableColumn id="11" name="Amount Paid by ESG-CV" dataDxfId="1675" dataCellStyle="Currency"/>
    <tableColumn id="12" name="Detail Description" dataDxfId="1674"/>
  </tableColumns>
  <tableStyleInfo name="TableStyleMedium4" showFirstColumn="0" showLastColumn="0" showRowStripes="1" showColumnStripes="0"/>
</table>
</file>

<file path=xl/tables/table6.xml><?xml version="1.0" encoding="utf-8"?>
<table xmlns="http://schemas.openxmlformats.org/spreadsheetml/2006/main" id="6" name="ADMIN5" displayName="ADMIN5" ref="A94:K104" totalsRowShown="0" headerRowDxfId="2483" headerRowBorderDxfId="2482" tableBorderDxfId="2481" totalsRowBorderDxfId="2480">
  <autoFilter ref="A94:K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479"/>
    <tableColumn id="2" name="Expense Type" dataDxfId="2478"/>
    <tableColumn id="4" name="Incurred Period Start Date" dataDxfId="2477"/>
    <tableColumn id="5" name="Incurred Period End Date" dataDxfId="2476"/>
    <tableColumn id="6" name="Paid Date" dataDxfId="2475"/>
    <tableColumn id="7" name="Check Number" dataDxfId="2474"/>
    <tableColumn id="8" name="Vendor" dataDxfId="2473"/>
    <tableColumn id="9" name="Total Amount" dataDxfId="2472" dataCellStyle="Currency"/>
    <tableColumn id="10" name="ESG-CV %" dataDxfId="2471">
      <calculatedColumnFormula>IFERROR(ADMIN5[[#This Row],[Amount Paid by ESG-CV]]/ADMIN5[[#This Row],[Total Amount]],"")</calculatedColumnFormula>
    </tableColumn>
    <tableColumn id="11" name="Amount Paid by ESG-CV" dataDxfId="2470" dataCellStyle="Currency"/>
    <tableColumn id="12" name="Detail Description" dataDxfId="2469"/>
  </tableColumns>
  <tableStyleInfo name="TableStyleMedium4" showFirstColumn="0" showLastColumn="0" showRowStripes="1" showColumnStripes="0"/>
</table>
</file>

<file path=xl/tables/table60.xml><?xml version="1.0" encoding="utf-8"?>
<table xmlns="http://schemas.openxmlformats.org/spreadsheetml/2006/main" id="70" name="STOUT19" displayName="STOUT19" ref="A304:K314" totalsRowShown="0" headerRowDxfId="1673" headerRowBorderDxfId="1672" tableBorderDxfId="1671" totalsRowBorderDxfId="1670">
  <autoFilter ref="A304:K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669"/>
    <tableColumn id="2" name="Expense Type" dataDxfId="1668"/>
    <tableColumn id="4" name="Incurred Period Start Date" dataDxfId="1667"/>
    <tableColumn id="5" name="Incurred Period End Date" dataDxfId="1666"/>
    <tableColumn id="6" name="Paid Date" dataDxfId="1665"/>
    <tableColumn id="7" name="Check Number" dataDxfId="1664"/>
    <tableColumn id="8" name="Vendor" dataDxfId="1663"/>
    <tableColumn id="9" name="Total Amount" dataDxfId="1662" dataCellStyle="Currency"/>
    <tableColumn id="10" name="ESG-CV %" dataDxfId="1661">
      <calculatedColumnFormula>IFERROR(STOUT19[[#This Row],[Amount Paid by ESG-CV]]/STOUT19[[#This Row],[Total Amount]],"")</calculatedColumnFormula>
    </tableColumn>
    <tableColumn id="11" name="Amount Paid by ESG-CV" dataDxfId="1660" dataCellStyle="Currency"/>
    <tableColumn id="12" name="Detail Description" dataDxfId="1659"/>
  </tableColumns>
  <tableStyleInfo name="TableStyleMedium4" showFirstColumn="0" showLastColumn="0" showRowStripes="1" showColumnStripes="0"/>
</table>
</file>

<file path=xl/tables/table61.xml><?xml version="1.0" encoding="utf-8"?>
<table xmlns="http://schemas.openxmlformats.org/spreadsheetml/2006/main" id="71" name="STAND0" displayName="STAND0" ref="A19:K29" totalsRowShown="0" headerRowDxfId="1658" headerRowBorderDxfId="1657" tableBorderDxfId="1656" totalsRowBorderDxfId="1655">
  <autoFilter ref="A19:K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654"/>
    <tableColumn id="2" name="Expense Type" dataDxfId="1653"/>
    <tableColumn id="4" name="Incurred Period Start Date" dataDxfId="1652"/>
    <tableColumn id="5" name="Incurred Period End Date" dataDxfId="1651"/>
    <tableColumn id="6" name="Paid Date" dataDxfId="1650"/>
    <tableColumn id="7" name="Check Number" dataDxfId="1649"/>
    <tableColumn id="8" name="Vendor" dataDxfId="1648"/>
    <tableColumn id="9" name="Total Amount" dataDxfId="1647" dataCellStyle="Currency"/>
    <tableColumn id="10" name="ESG-CV %" dataDxfId="1646">
      <calculatedColumnFormula>IFERROR(STAND0[[#This Row],[Amount Paid by ESG-CV]]/STAND0[[#This Row],[Total Amount]],"")</calculatedColumnFormula>
    </tableColumn>
    <tableColumn id="11" name="Amount Paid by ESG-CV" dataDxfId="1645" dataCellStyle="Currency"/>
    <tableColumn id="12" name="Detail Description" dataDxfId="1644"/>
  </tableColumns>
  <tableStyleInfo name="TableStyleMedium4" showFirstColumn="0" showLastColumn="0" showRowStripes="1" showColumnStripes="0"/>
</table>
</file>

<file path=xl/tables/table62.xml><?xml version="1.0" encoding="utf-8"?>
<table xmlns="http://schemas.openxmlformats.org/spreadsheetml/2006/main" id="72" name="STAND1" displayName="STAND1" ref="A34:K44" totalsRowShown="0" headerRowDxfId="1643" headerRowBorderDxfId="1642" tableBorderDxfId="1641" totalsRowBorderDxfId="1640">
  <autoFilter ref="A3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639"/>
    <tableColumn id="2" name="Expense Type" dataDxfId="1638"/>
    <tableColumn id="4" name="Incurred Period Start Date" dataDxfId="1637"/>
    <tableColumn id="5" name="Incurred Period End Date" dataDxfId="1636"/>
    <tableColumn id="6" name="Paid Date" dataDxfId="1635"/>
    <tableColumn id="7" name="Check Number" dataDxfId="1634"/>
    <tableColumn id="8" name="Vendor" dataDxfId="1633"/>
    <tableColumn id="9" name="Total Amount" dataDxfId="1632" dataCellStyle="Currency"/>
    <tableColumn id="10" name="ESG-CV %" dataDxfId="1631">
      <calculatedColumnFormula>IFERROR(STAND1[[#This Row],[Amount Paid by ESG-CV]]/STAND1[[#This Row],[Total Amount]],"")</calculatedColumnFormula>
    </tableColumn>
    <tableColumn id="11" name="Amount Paid by ESG-CV" dataDxfId="1630" dataCellStyle="Currency"/>
    <tableColumn id="12" name="Detail Description" dataDxfId="1629"/>
  </tableColumns>
  <tableStyleInfo name="TableStyleMedium4" showFirstColumn="0" showLastColumn="0" showRowStripes="1" showColumnStripes="0"/>
</table>
</file>

<file path=xl/tables/table63.xml><?xml version="1.0" encoding="utf-8"?>
<table xmlns="http://schemas.openxmlformats.org/spreadsheetml/2006/main" id="73" name="STAND2" displayName="STAND2" ref="A49:K59" totalsRowShown="0" headerRowDxfId="1628" headerRowBorderDxfId="1627" tableBorderDxfId="1626" totalsRowBorderDxfId="1625">
  <autoFilter ref="A49:K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624"/>
    <tableColumn id="2" name="Expense Type" dataDxfId="1623"/>
    <tableColumn id="4" name="Incurred Period Start Date" dataDxfId="1622"/>
    <tableColumn id="5" name="Incurred Period End Date" dataDxfId="1621"/>
    <tableColumn id="6" name="Paid Date" dataDxfId="1620"/>
    <tableColumn id="7" name="Check Number" dataDxfId="1619"/>
    <tableColumn id="8" name="Vendor" dataDxfId="1618"/>
    <tableColumn id="9" name="Total Amount" dataDxfId="1617" dataCellStyle="Currency"/>
    <tableColumn id="10" name="ESG-CV %" dataDxfId="1616">
      <calculatedColumnFormula>IFERROR(STAND2[[#This Row],[Amount Paid by ESG-CV]]/STAND2[[#This Row],[Total Amount]],"")</calculatedColumnFormula>
    </tableColumn>
    <tableColumn id="11" name="Amount Paid by ESG-CV" dataDxfId="1615" dataCellStyle="Currency"/>
    <tableColumn id="12" name="Detail Description" dataDxfId="1614"/>
  </tableColumns>
  <tableStyleInfo name="TableStyleMedium4" showFirstColumn="0" showLastColumn="0" showRowStripes="1" showColumnStripes="0"/>
</table>
</file>

<file path=xl/tables/table64.xml><?xml version="1.0" encoding="utf-8"?>
<table xmlns="http://schemas.openxmlformats.org/spreadsheetml/2006/main" id="74" name="STAND3" displayName="STAND3" ref="A64:K74" totalsRowShown="0" headerRowDxfId="1613" headerRowBorderDxfId="1612" tableBorderDxfId="1611" totalsRowBorderDxfId="1610">
  <autoFilter ref="A64:K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609"/>
    <tableColumn id="2" name="Expense Type" dataDxfId="1608"/>
    <tableColumn id="4" name="Incurred Period Start Date" dataDxfId="1607"/>
    <tableColumn id="5" name="Incurred Period End Date" dataDxfId="1606"/>
    <tableColumn id="6" name="Paid Date" dataDxfId="1605"/>
    <tableColumn id="7" name="Check Number" dataDxfId="1604"/>
    <tableColumn id="8" name="Vendor" dataDxfId="1603"/>
    <tableColumn id="9" name="Total Amount" dataDxfId="1602" dataCellStyle="Currency"/>
    <tableColumn id="10" name="ESG-CV %" dataDxfId="1601">
      <calculatedColumnFormula>IFERROR(STAND3[[#This Row],[Amount Paid by ESG-CV]]/STAND3[[#This Row],[Total Amount]],"")</calculatedColumnFormula>
    </tableColumn>
    <tableColumn id="11" name="Amount Paid by ESG-CV" dataDxfId="1600" dataCellStyle="Currency"/>
    <tableColumn id="12" name="Detail Description" dataDxfId="1599"/>
  </tableColumns>
  <tableStyleInfo name="TableStyleMedium4" showFirstColumn="0" showLastColumn="0" showRowStripes="1" showColumnStripes="0"/>
</table>
</file>

<file path=xl/tables/table65.xml><?xml version="1.0" encoding="utf-8"?>
<table xmlns="http://schemas.openxmlformats.org/spreadsheetml/2006/main" id="75" name="STAND4" displayName="STAND4" ref="A79:K89" totalsRowShown="0" headerRowDxfId="1598" headerRowBorderDxfId="1597" tableBorderDxfId="1596" totalsRowBorderDxfId="1595">
  <autoFilter ref="A79:K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594"/>
    <tableColumn id="2" name="Expense Type" dataDxfId="1593"/>
    <tableColumn id="4" name="Incurred Period Start Date" dataDxfId="1592"/>
    <tableColumn id="5" name="Incurred Period End Date" dataDxfId="1591"/>
    <tableColumn id="6" name="Paid Date" dataDxfId="1590"/>
    <tableColumn id="7" name="Check Number" dataDxfId="1589"/>
    <tableColumn id="8" name="Vendor" dataDxfId="1588"/>
    <tableColumn id="9" name="Total Amount" dataDxfId="1587" dataCellStyle="Currency"/>
    <tableColumn id="10" name="ESG-CV %" dataDxfId="1586">
      <calculatedColumnFormula>IFERROR(STAND4[[#This Row],[Amount Paid by ESG-CV]]/STAND4[[#This Row],[Total Amount]],"")</calculatedColumnFormula>
    </tableColumn>
    <tableColumn id="11" name="Amount Paid by ESG-CV" dataDxfId="1585" dataCellStyle="Currency"/>
    <tableColumn id="12" name="Detail Description" dataDxfId="1584"/>
  </tableColumns>
  <tableStyleInfo name="TableStyleMedium4" showFirstColumn="0" showLastColumn="0" showRowStripes="1" showColumnStripes="0"/>
</table>
</file>

<file path=xl/tables/table66.xml><?xml version="1.0" encoding="utf-8"?>
<table xmlns="http://schemas.openxmlformats.org/spreadsheetml/2006/main" id="76" name="STAND5" displayName="STAND5" ref="A94:K104" totalsRowShown="0" headerRowDxfId="1583" headerRowBorderDxfId="1582" tableBorderDxfId="1581" totalsRowBorderDxfId="1580">
  <autoFilter ref="A94:K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579"/>
    <tableColumn id="2" name="Expense Type" dataDxfId="1578"/>
    <tableColumn id="4" name="Incurred Period Start Date" dataDxfId="1577"/>
    <tableColumn id="5" name="Incurred Period End Date" dataDxfId="1576"/>
    <tableColumn id="6" name="Paid Date" dataDxfId="1575"/>
    <tableColumn id="7" name="Check Number" dataDxfId="1574"/>
    <tableColumn id="8" name="Vendor" dataDxfId="1573"/>
    <tableColumn id="9" name="Total Amount" dataDxfId="1572" dataCellStyle="Currency"/>
    <tableColumn id="10" name="ESG-CV %" dataDxfId="1571">
      <calculatedColumnFormula>IFERROR(STAND5[[#This Row],[Amount Paid by ESG-CV]]/STAND5[[#This Row],[Total Amount]],"")</calculatedColumnFormula>
    </tableColumn>
    <tableColumn id="11" name="Amount Paid by ESG-CV" dataDxfId="1570" dataCellStyle="Currency"/>
    <tableColumn id="12" name="Detail Description" dataDxfId="1569"/>
  </tableColumns>
  <tableStyleInfo name="TableStyleMedium4" showFirstColumn="0" showLastColumn="0" showRowStripes="1" showColumnStripes="0"/>
</table>
</file>

<file path=xl/tables/table67.xml><?xml version="1.0" encoding="utf-8"?>
<table xmlns="http://schemas.openxmlformats.org/spreadsheetml/2006/main" id="77" name="STAND6" displayName="STAND6" ref="A109:K119" totalsRowShown="0" headerRowDxfId="1568" headerRowBorderDxfId="1567" tableBorderDxfId="1566" totalsRowBorderDxfId="1565">
  <autoFilter ref="A109:K1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564"/>
    <tableColumn id="2" name="Expense Type" dataDxfId="1563"/>
    <tableColumn id="4" name="Incurred Period Start Date" dataDxfId="1562"/>
    <tableColumn id="5" name="Incurred Period End Date" dataDxfId="1561"/>
    <tableColumn id="6" name="Paid Date" dataDxfId="1560"/>
    <tableColumn id="7" name="Check Number" dataDxfId="1559"/>
    <tableColumn id="8" name="Vendor" dataDxfId="1558"/>
    <tableColumn id="9" name="Total Amount" dataDxfId="1557" dataCellStyle="Currency"/>
    <tableColumn id="10" name="ESG-CV %" dataDxfId="1556">
      <calculatedColumnFormula>IFERROR(STAND6[[#This Row],[Amount Paid by ESG-CV]]/STAND6[[#This Row],[Total Amount]],"")</calculatedColumnFormula>
    </tableColumn>
    <tableColumn id="11" name="Amount Paid by ESG-CV" dataDxfId="1555" dataCellStyle="Currency"/>
    <tableColumn id="12" name="Detail Description" dataDxfId="1554"/>
  </tableColumns>
  <tableStyleInfo name="TableStyleMedium4" showFirstColumn="0" showLastColumn="0" showRowStripes="1" showColumnStripes="0"/>
</table>
</file>

<file path=xl/tables/table68.xml><?xml version="1.0" encoding="utf-8"?>
<table xmlns="http://schemas.openxmlformats.org/spreadsheetml/2006/main" id="78" name="STAND7" displayName="STAND7" ref="A124:K134" totalsRowShown="0" headerRowDxfId="1553" headerRowBorderDxfId="1552" tableBorderDxfId="1551" totalsRowBorderDxfId="1550">
  <autoFilter ref="A124:K1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549"/>
    <tableColumn id="2" name="Expense Type" dataDxfId="1548"/>
    <tableColumn id="4" name="Incurred Period Start Date" dataDxfId="1547"/>
    <tableColumn id="5" name="Incurred Period End Date" dataDxfId="1546"/>
    <tableColumn id="6" name="Paid Date" dataDxfId="1545"/>
    <tableColumn id="7" name="Check Number" dataDxfId="1544"/>
    <tableColumn id="8" name="Vendor" dataDxfId="1543"/>
    <tableColumn id="9" name="Total Amount" dataDxfId="1542" dataCellStyle="Currency"/>
    <tableColumn id="10" name="ESG-CV %" dataDxfId="1541">
      <calculatedColumnFormula>IFERROR(STAND7[[#This Row],[Amount Paid by ESG-CV]]/STAND7[[#This Row],[Total Amount]],"")</calculatedColumnFormula>
    </tableColumn>
    <tableColumn id="11" name="Amount Paid by ESG-CV" dataDxfId="1540" dataCellStyle="Currency"/>
    <tableColumn id="12" name="Detail Description" dataDxfId="1539"/>
  </tableColumns>
  <tableStyleInfo name="TableStyleMedium4" showFirstColumn="0" showLastColumn="0" showRowStripes="1" showColumnStripes="0"/>
</table>
</file>

<file path=xl/tables/table69.xml><?xml version="1.0" encoding="utf-8"?>
<table xmlns="http://schemas.openxmlformats.org/spreadsheetml/2006/main" id="79" name="STAND8" displayName="STAND8" ref="A139:K149" totalsRowShown="0" headerRowDxfId="1538" headerRowBorderDxfId="1537" tableBorderDxfId="1536" totalsRowBorderDxfId="1535">
  <autoFilter ref="A139:K1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534"/>
    <tableColumn id="2" name="Expense Type" dataDxfId="1533"/>
    <tableColumn id="4" name="Incurred Period Start Date" dataDxfId="1532"/>
    <tableColumn id="5" name="Incurred Period End Date" dataDxfId="1531"/>
    <tableColumn id="6" name="Paid Date" dataDxfId="1530"/>
    <tableColumn id="7" name="Check Number" dataDxfId="1529"/>
    <tableColumn id="8" name="Vendor" dataDxfId="1528"/>
    <tableColumn id="9" name="Total Amount" dataDxfId="1527" dataCellStyle="Currency"/>
    <tableColumn id="10" name="ESG-CV %" dataDxfId="1526">
      <calculatedColumnFormula>IFERROR(STAND8[[#This Row],[Amount Paid by ESG-CV]]/STAND8[[#This Row],[Total Amount]],"")</calculatedColumnFormula>
    </tableColumn>
    <tableColumn id="11" name="Amount Paid by ESG-CV" dataDxfId="1525" dataCellStyle="Currency"/>
    <tableColumn id="12" name="Detail Description" dataDxfId="1524"/>
  </tableColumns>
  <tableStyleInfo name="TableStyleMedium4" showFirstColumn="0" showLastColumn="0" showRowStripes="1" showColumnStripes="0"/>
</table>
</file>

<file path=xl/tables/table7.xml><?xml version="1.0" encoding="utf-8"?>
<table xmlns="http://schemas.openxmlformats.org/spreadsheetml/2006/main" id="7" name="ADMIN6" displayName="ADMIN6" ref="A109:K119" totalsRowShown="0" headerRowDxfId="2468" headerRowBorderDxfId="2467" tableBorderDxfId="2466" totalsRowBorderDxfId="2465">
  <autoFilter ref="A109:K1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464"/>
    <tableColumn id="2" name="Expense Type" dataDxfId="2463"/>
    <tableColumn id="4" name="Incurred Period Start Date" dataDxfId="2462"/>
    <tableColumn id="5" name="Incurred Period End Date" dataDxfId="2461"/>
    <tableColumn id="6" name="Paid Date" dataDxfId="2460"/>
    <tableColumn id="7" name="Check Number" dataDxfId="2459"/>
    <tableColumn id="8" name="Vendor" dataDxfId="2458"/>
    <tableColumn id="9" name="Total Amount" dataDxfId="2457" dataCellStyle="Currency"/>
    <tableColumn id="10" name="ESG-CV %" dataDxfId="2456">
      <calculatedColumnFormula>IFERROR(ADMIN6[[#This Row],[Amount Paid by ESG-CV]]/ADMIN6[[#This Row],[Total Amount]],"")</calculatedColumnFormula>
    </tableColumn>
    <tableColumn id="11" name="Amount Paid by ESG-CV" dataDxfId="2455" dataCellStyle="Currency"/>
    <tableColumn id="12" name="Detail Description" dataDxfId="2454"/>
  </tableColumns>
  <tableStyleInfo name="TableStyleMedium4" showFirstColumn="0" showLastColumn="0" showRowStripes="1" showColumnStripes="0"/>
</table>
</file>

<file path=xl/tables/table70.xml><?xml version="1.0" encoding="utf-8"?>
<table xmlns="http://schemas.openxmlformats.org/spreadsheetml/2006/main" id="80" name="STAND9" displayName="STAND9" ref="A154:K164" totalsRowShown="0" headerRowDxfId="1523" headerRowBorderDxfId="1522" tableBorderDxfId="1521" totalsRowBorderDxfId="1520">
  <autoFilter ref="A154:K1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519"/>
    <tableColumn id="2" name="Expense Type" dataDxfId="1518"/>
    <tableColumn id="4" name="Incurred Period Start Date" dataDxfId="1517"/>
    <tableColumn id="5" name="Incurred Period End Date" dataDxfId="1516"/>
    <tableColumn id="6" name="Paid Date" dataDxfId="1515"/>
    <tableColumn id="7" name="Check Number" dataDxfId="1514"/>
    <tableColumn id="8" name="Vendor" dataDxfId="1513"/>
    <tableColumn id="9" name="Total Amount" dataDxfId="1512" dataCellStyle="Currency"/>
    <tableColumn id="10" name="ESG-CV %" dataDxfId="1511">
      <calculatedColumnFormula>IFERROR(STAND9[[#This Row],[Amount Paid by ESG-CV]]/STAND9[[#This Row],[Total Amount]],"")</calculatedColumnFormula>
    </tableColumn>
    <tableColumn id="11" name="Amount Paid by ESG-CV" dataDxfId="1510" dataCellStyle="Currency"/>
    <tableColumn id="12" name="Detail Description" dataDxfId="1509"/>
  </tableColumns>
  <tableStyleInfo name="TableStyleMedium4" showFirstColumn="0" showLastColumn="0" showRowStripes="1" showColumnStripes="0"/>
</table>
</file>

<file path=xl/tables/table71.xml><?xml version="1.0" encoding="utf-8"?>
<table xmlns="http://schemas.openxmlformats.org/spreadsheetml/2006/main" id="81" name="STAND10" displayName="STAND10" ref="A169:K179" totalsRowShown="0" headerRowDxfId="1508" headerRowBorderDxfId="1507" tableBorderDxfId="1506" totalsRowBorderDxfId="1505">
  <autoFilter ref="A169:K1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504"/>
    <tableColumn id="2" name="Expense Type" dataDxfId="1503"/>
    <tableColumn id="4" name="Incurred Period Start Date" dataDxfId="1502"/>
    <tableColumn id="5" name="Incurred Period End Date" dataDxfId="1501"/>
    <tableColumn id="6" name="Paid Date" dataDxfId="1500"/>
    <tableColumn id="7" name="Check Number" dataDxfId="1499"/>
    <tableColumn id="8" name="Vendor" dataDxfId="1498"/>
    <tableColumn id="9" name="Total Amount" dataDxfId="1497" dataCellStyle="Currency"/>
    <tableColumn id="10" name="ESG-CV %" dataDxfId="1496">
      <calculatedColumnFormula>IFERROR(STAND10[[#This Row],[Amount Paid by ESG-CV]]/STAND10[[#This Row],[Total Amount]],"")</calculatedColumnFormula>
    </tableColumn>
    <tableColumn id="11" name="Amount Paid by ESG-CV" dataDxfId="1495" dataCellStyle="Currency"/>
    <tableColumn id="12" name="Detail Description" dataDxfId="1494"/>
  </tableColumns>
  <tableStyleInfo name="TableStyleMedium4" showFirstColumn="0" showLastColumn="0" showRowStripes="1" showColumnStripes="0"/>
</table>
</file>

<file path=xl/tables/table72.xml><?xml version="1.0" encoding="utf-8"?>
<table xmlns="http://schemas.openxmlformats.org/spreadsheetml/2006/main" id="82" name="STAND11" displayName="STAND11" ref="A184:K194" totalsRowShown="0" headerRowDxfId="1493" headerRowBorderDxfId="1492" tableBorderDxfId="1491" totalsRowBorderDxfId="1490">
  <autoFilter ref="A184:K1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489"/>
    <tableColumn id="2" name="Expense Type" dataDxfId="1488"/>
    <tableColumn id="4" name="Incurred Period Start Date" dataDxfId="1487"/>
    <tableColumn id="5" name="Incurred Period End Date" dataDxfId="1486"/>
    <tableColumn id="6" name="Paid Date" dataDxfId="1485"/>
    <tableColumn id="7" name="Check Number" dataDxfId="1484"/>
    <tableColumn id="8" name="Vendor" dataDxfId="1483"/>
    <tableColumn id="9" name="Total Amount" dataDxfId="1482" dataCellStyle="Currency"/>
    <tableColumn id="10" name="ESG-CV %" dataDxfId="1481">
      <calculatedColumnFormula>IFERROR(STAND11[[#This Row],[Amount Paid by ESG-CV]]/STAND11[[#This Row],[Total Amount]],"")</calculatedColumnFormula>
    </tableColumn>
    <tableColumn id="11" name="Amount Paid by ESG-CV" dataDxfId="1480" dataCellStyle="Currency"/>
    <tableColumn id="12" name="Detail Description" dataDxfId="1479"/>
  </tableColumns>
  <tableStyleInfo name="TableStyleMedium4" showFirstColumn="0" showLastColumn="0" showRowStripes="1" showColumnStripes="0"/>
</table>
</file>

<file path=xl/tables/table73.xml><?xml version="1.0" encoding="utf-8"?>
<table xmlns="http://schemas.openxmlformats.org/spreadsheetml/2006/main" id="83" name="STAND12" displayName="STAND12" ref="A199:K209" totalsRowShown="0" headerRowDxfId="1478" headerRowBorderDxfId="1477" tableBorderDxfId="1476" totalsRowBorderDxfId="1475">
  <autoFilter ref="A199:K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474"/>
    <tableColumn id="2" name="Expense Type" dataDxfId="1473"/>
    <tableColumn id="4" name="Incurred Period Start Date" dataDxfId="1472"/>
    <tableColumn id="5" name="Incurred Period End Date" dataDxfId="1471"/>
    <tableColumn id="6" name="Paid Date" dataDxfId="1470"/>
    <tableColumn id="7" name="Check Number" dataDxfId="1469"/>
    <tableColumn id="8" name="Vendor" dataDxfId="1468"/>
    <tableColumn id="9" name="Total Amount" dataDxfId="1467" dataCellStyle="Currency"/>
    <tableColumn id="10" name="ESG-CV %" dataDxfId="1466">
      <calculatedColumnFormula>IFERROR(STAND12[[#This Row],[Amount Paid by ESG-CV]]/STAND12[[#This Row],[Total Amount]],"")</calculatedColumnFormula>
    </tableColumn>
    <tableColumn id="11" name="Amount Paid by ESG-CV" dataDxfId="1465" dataCellStyle="Currency"/>
    <tableColumn id="12" name="Detail Description" dataDxfId="1464"/>
  </tableColumns>
  <tableStyleInfo name="TableStyleMedium4" showFirstColumn="0" showLastColumn="0" showRowStripes="1" showColumnStripes="0"/>
</table>
</file>

<file path=xl/tables/table74.xml><?xml version="1.0" encoding="utf-8"?>
<table xmlns="http://schemas.openxmlformats.org/spreadsheetml/2006/main" id="84" name="STAND13" displayName="STAND13" ref="A214:K224" totalsRowShown="0" headerRowDxfId="1463" headerRowBorderDxfId="1462" tableBorderDxfId="1461" totalsRowBorderDxfId="1460">
  <autoFilter ref="A214:K2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459"/>
    <tableColumn id="2" name="Expense Type" dataDxfId="1458"/>
    <tableColumn id="4" name="Incurred Period Start Date" dataDxfId="1457"/>
    <tableColumn id="5" name="Incurred Period End Date" dataDxfId="1456"/>
    <tableColumn id="6" name="Paid Date" dataDxfId="1455"/>
    <tableColumn id="7" name="Check Number" dataDxfId="1454"/>
    <tableColumn id="8" name="Vendor" dataDxfId="1453"/>
    <tableColumn id="9" name="Total Amount" dataDxfId="1452" dataCellStyle="Currency"/>
    <tableColumn id="10" name="ESG-CV %" dataDxfId="1451">
      <calculatedColumnFormula>IFERROR(STAND13[[#This Row],[Amount Paid by ESG-CV]]/STAND13[[#This Row],[Total Amount]],"")</calculatedColumnFormula>
    </tableColumn>
    <tableColumn id="11" name="Amount Paid by ESG-CV" dataDxfId="1450" dataCellStyle="Currency"/>
    <tableColumn id="12" name="Detail Description" dataDxfId="1449"/>
  </tableColumns>
  <tableStyleInfo name="TableStyleMedium4" showFirstColumn="0" showLastColumn="0" showRowStripes="1" showColumnStripes="0"/>
</table>
</file>

<file path=xl/tables/table75.xml><?xml version="1.0" encoding="utf-8"?>
<table xmlns="http://schemas.openxmlformats.org/spreadsheetml/2006/main" id="85" name="STAND14" displayName="STAND14" ref="A229:K239" totalsRowShown="0" headerRowDxfId="1448" headerRowBorderDxfId="1447" tableBorderDxfId="1446" totalsRowBorderDxfId="1445">
  <autoFilter ref="A229:K2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444"/>
    <tableColumn id="2" name="Expense Type" dataDxfId="1443"/>
    <tableColumn id="4" name="Incurred Period Start Date" dataDxfId="1442"/>
    <tableColumn id="5" name="Incurred Period End Date" dataDxfId="1441"/>
    <tableColumn id="6" name="Paid Date" dataDxfId="1440"/>
    <tableColumn id="7" name="Check Number" dataDxfId="1439"/>
    <tableColumn id="8" name="Vendor" dataDxfId="1438"/>
    <tableColumn id="9" name="Total Amount" dataDxfId="1437" dataCellStyle="Currency"/>
    <tableColumn id="10" name="ESG-CV %" dataDxfId="1436">
      <calculatedColumnFormula>IFERROR(STAND14[[#This Row],[Amount Paid by ESG-CV]]/STAND14[[#This Row],[Total Amount]],"")</calculatedColumnFormula>
    </tableColumn>
    <tableColumn id="11" name="Amount Paid by ESG-CV" dataDxfId="1435" dataCellStyle="Currency"/>
    <tableColumn id="12" name="Detail Description" dataDxfId="1434"/>
  </tableColumns>
  <tableStyleInfo name="TableStyleMedium4" showFirstColumn="0" showLastColumn="0" showRowStripes="1" showColumnStripes="0"/>
</table>
</file>

<file path=xl/tables/table76.xml><?xml version="1.0" encoding="utf-8"?>
<table xmlns="http://schemas.openxmlformats.org/spreadsheetml/2006/main" id="86" name="STAND15" displayName="STAND15" ref="A244:K254" totalsRowShown="0" headerRowDxfId="1433" headerRowBorderDxfId="1432" tableBorderDxfId="1431" totalsRowBorderDxfId="1430">
  <autoFilter ref="A244:K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429"/>
    <tableColumn id="2" name="Expense Type" dataDxfId="1428"/>
    <tableColumn id="4" name="Incurred Period Start Date" dataDxfId="1427"/>
    <tableColumn id="5" name="Incurred Period End Date" dataDxfId="1426"/>
    <tableColumn id="6" name="Paid Date" dataDxfId="1425"/>
    <tableColumn id="7" name="Check Number" dataDxfId="1424"/>
    <tableColumn id="8" name="Vendor" dataDxfId="1423"/>
    <tableColumn id="9" name="Total Amount" dataDxfId="1422" dataCellStyle="Currency"/>
    <tableColumn id="10" name="ESG-CV %" dataDxfId="1421">
      <calculatedColumnFormula>IFERROR(STAND15[[#This Row],[Amount Paid by ESG-CV]]/STAND15[[#This Row],[Total Amount]],"")</calculatedColumnFormula>
    </tableColumn>
    <tableColumn id="11" name="Amount Paid by ESG-CV" dataDxfId="1420" dataCellStyle="Currency"/>
    <tableColumn id="12" name="Detail Description" dataDxfId="1419"/>
  </tableColumns>
  <tableStyleInfo name="TableStyleMedium4" showFirstColumn="0" showLastColumn="0" showRowStripes="1" showColumnStripes="0"/>
</table>
</file>

<file path=xl/tables/table77.xml><?xml version="1.0" encoding="utf-8"?>
<table xmlns="http://schemas.openxmlformats.org/spreadsheetml/2006/main" id="87" name="STAND16" displayName="STAND16" ref="A259:K269" totalsRowShown="0" headerRowDxfId="1418" headerRowBorderDxfId="1417" tableBorderDxfId="1416" totalsRowBorderDxfId="1415">
  <autoFilter ref="A259:K2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414"/>
    <tableColumn id="2" name="Expense Type" dataDxfId="1413"/>
    <tableColumn id="4" name="Incurred Period Start Date" dataDxfId="1412"/>
    <tableColumn id="5" name="Incurred Period End Date" dataDxfId="1411"/>
    <tableColumn id="6" name="Paid Date" dataDxfId="1410"/>
    <tableColumn id="7" name="Check Number" dataDxfId="1409"/>
    <tableColumn id="8" name="Vendor" dataDxfId="1408"/>
    <tableColumn id="9" name="Total Amount" dataDxfId="1407" dataCellStyle="Currency"/>
    <tableColumn id="10" name="ESG-CV %" dataDxfId="1406">
      <calculatedColumnFormula>IFERROR(STAND16[[#This Row],[Amount Paid by ESG-CV]]/STAND16[[#This Row],[Total Amount]],"")</calculatedColumnFormula>
    </tableColumn>
    <tableColumn id="11" name="Amount Paid by ESG-CV" dataDxfId="1405" dataCellStyle="Currency"/>
    <tableColumn id="12" name="Detail Description" dataDxfId="1404"/>
  </tableColumns>
  <tableStyleInfo name="TableStyleMedium4" showFirstColumn="0" showLastColumn="0" showRowStripes="1" showColumnStripes="0"/>
</table>
</file>

<file path=xl/tables/table78.xml><?xml version="1.0" encoding="utf-8"?>
<table xmlns="http://schemas.openxmlformats.org/spreadsheetml/2006/main" id="88" name="STAND17" displayName="STAND17" ref="A274:K284" totalsRowShown="0" headerRowDxfId="1403" headerRowBorderDxfId="1402" tableBorderDxfId="1401" totalsRowBorderDxfId="1400">
  <autoFilter ref="A274:K2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399"/>
    <tableColumn id="2" name="Expense Type" dataDxfId="1398"/>
    <tableColumn id="4" name="Incurred Period Start Date" dataDxfId="1397"/>
    <tableColumn id="5" name="Incurred Period End Date" dataDxfId="1396"/>
    <tableColumn id="6" name="Paid Date" dataDxfId="1395"/>
    <tableColumn id="7" name="Check Number" dataDxfId="1394"/>
    <tableColumn id="8" name="Vendor" dataDxfId="1393"/>
    <tableColumn id="9" name="Total Amount" dataDxfId="1392" dataCellStyle="Currency"/>
    <tableColumn id="10" name="ESG-CV %" dataDxfId="1391">
      <calculatedColumnFormula>IFERROR(STAND17[[#This Row],[Amount Paid by ESG-CV]]/STAND17[[#This Row],[Total Amount]],"")</calculatedColumnFormula>
    </tableColumn>
    <tableColumn id="11" name="Amount Paid by ESG-CV" dataDxfId="1390" dataCellStyle="Currency"/>
    <tableColumn id="12" name="Detail Description" dataDxfId="1389"/>
  </tableColumns>
  <tableStyleInfo name="TableStyleMedium4" showFirstColumn="0" showLastColumn="0" showRowStripes="1" showColumnStripes="0"/>
</table>
</file>

<file path=xl/tables/table79.xml><?xml version="1.0" encoding="utf-8"?>
<table xmlns="http://schemas.openxmlformats.org/spreadsheetml/2006/main" id="89" name="STAND18" displayName="STAND18" ref="A289:K299" totalsRowShown="0" headerRowDxfId="1388" headerRowBorderDxfId="1387" tableBorderDxfId="1386" totalsRowBorderDxfId="1385">
  <autoFilter ref="A289:K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384"/>
    <tableColumn id="2" name="Expense Type" dataDxfId="1383"/>
    <tableColumn id="4" name="Incurred Period Start Date" dataDxfId="1382"/>
    <tableColumn id="5" name="Incurred Period End Date" dataDxfId="1381"/>
    <tableColumn id="6" name="Paid Date" dataDxfId="1380"/>
    <tableColumn id="7" name="Check Number" dataDxfId="1379"/>
    <tableColumn id="8" name="Vendor" dataDxfId="1378"/>
    <tableColumn id="9" name="Total Amount" dataDxfId="1377" dataCellStyle="Currency"/>
    <tableColumn id="10" name="ESG-CV %" dataDxfId="1376">
      <calculatedColumnFormula>IFERROR(STAND18[[#This Row],[Amount Paid by ESG-CV]]/STAND18[[#This Row],[Total Amount]],"")</calculatedColumnFormula>
    </tableColumn>
    <tableColumn id="11" name="Amount Paid by ESG-CV" dataDxfId="1375" dataCellStyle="Currency"/>
    <tableColumn id="12" name="Detail Description" dataDxfId="1374"/>
  </tableColumns>
  <tableStyleInfo name="TableStyleMedium4" showFirstColumn="0" showLastColumn="0" showRowStripes="1" showColumnStripes="0"/>
</table>
</file>

<file path=xl/tables/table8.xml><?xml version="1.0" encoding="utf-8"?>
<table xmlns="http://schemas.openxmlformats.org/spreadsheetml/2006/main" id="8" name="ADMIN7" displayName="ADMIN7" ref="A124:K134" totalsRowShown="0" headerRowDxfId="2453" headerRowBorderDxfId="2452" tableBorderDxfId="2451" totalsRowBorderDxfId="2450">
  <autoFilter ref="A124:K1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449"/>
    <tableColumn id="2" name="Expense Type" dataDxfId="2448"/>
    <tableColumn id="4" name="Incurred Period Start Date" dataDxfId="2447"/>
    <tableColumn id="5" name="Incurred Period End Date" dataDxfId="2446"/>
    <tableColumn id="6" name="Paid Date" dataDxfId="2445"/>
    <tableColumn id="7" name="Check Number" dataDxfId="2444"/>
    <tableColumn id="8" name="Vendor" dataDxfId="2443"/>
    <tableColumn id="9" name="Total Amount" dataDxfId="2442" dataCellStyle="Currency"/>
    <tableColumn id="10" name="ESG-CV %" dataDxfId="2441">
      <calculatedColumnFormula>IFERROR(ADMIN7[[#This Row],[Amount Paid by ESG-CV]]/ADMIN7[[#This Row],[Total Amount]],"")</calculatedColumnFormula>
    </tableColumn>
    <tableColumn id="11" name="Amount Paid by ESG-CV" dataDxfId="2440" dataCellStyle="Currency"/>
    <tableColumn id="12" name="Detail Description" dataDxfId="2439"/>
  </tableColumns>
  <tableStyleInfo name="TableStyleMedium4" showFirstColumn="0" showLastColumn="0" showRowStripes="1" showColumnStripes="0"/>
</table>
</file>

<file path=xl/tables/table80.xml><?xml version="1.0" encoding="utf-8"?>
<table xmlns="http://schemas.openxmlformats.org/spreadsheetml/2006/main" id="90" name="STAND19" displayName="STAND19" ref="A304:K314" totalsRowShown="0" headerRowDxfId="1373" headerRowBorderDxfId="1372" tableBorderDxfId="1371" totalsRowBorderDxfId="1370">
  <autoFilter ref="A304:K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369"/>
    <tableColumn id="2" name="Expense Type" dataDxfId="1368"/>
    <tableColumn id="4" name="Incurred Period Start Date" dataDxfId="1367"/>
    <tableColumn id="5" name="Incurred Period End Date" dataDxfId="1366"/>
    <tableColumn id="6" name="Paid Date" dataDxfId="1365"/>
    <tableColumn id="7" name="Check Number" dataDxfId="1364"/>
    <tableColumn id="8" name="Vendor" dataDxfId="1363"/>
    <tableColumn id="9" name="Total Amount" dataDxfId="1362" dataCellStyle="Currency"/>
    <tableColumn id="10" name="ESG-CV %" dataDxfId="1361">
      <calculatedColumnFormula>IFERROR(STAND19[[#This Row],[Amount Paid by ESG-CV]]/STAND19[[#This Row],[Total Amount]],"")</calculatedColumnFormula>
    </tableColumn>
    <tableColumn id="11" name="Amount Paid by ESG-CV" dataDxfId="1360" dataCellStyle="Currency"/>
    <tableColumn id="12" name="Detail Description" dataDxfId="1359"/>
  </tableColumns>
  <tableStyleInfo name="TableStyleMedium4" showFirstColumn="0" showLastColumn="0" showRowStripes="1" showColumnStripes="0"/>
</table>
</file>

<file path=xl/tables/table81.xml><?xml version="1.0" encoding="utf-8"?>
<table xmlns="http://schemas.openxmlformats.org/spreadsheetml/2006/main" id="91" name="TEMP0" displayName="TEMP0" ref="A19:K29" totalsRowShown="0" headerRowDxfId="1358" headerRowBorderDxfId="1357" tableBorderDxfId="1356" totalsRowBorderDxfId="1355">
  <autoFilter ref="A19:K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354"/>
    <tableColumn id="2" name="Expense Type" dataDxfId="1353"/>
    <tableColumn id="4" name="Incurred Period Start Date" dataDxfId="1352"/>
    <tableColumn id="5" name="Incurred Period End Date" dataDxfId="1351"/>
    <tableColumn id="6" name="Paid Date" dataDxfId="1350"/>
    <tableColumn id="7" name="Check Number" dataDxfId="1349"/>
    <tableColumn id="8" name="Vendor" dataDxfId="1348"/>
    <tableColumn id="9" name="Total Amount" dataDxfId="1347" dataCellStyle="Currency"/>
    <tableColumn id="10" name="ESG-CV %" dataDxfId="1346">
      <calculatedColumnFormula>IFERROR(TEMP0[[#This Row],[Amount Paid by ESG-CV]]/TEMP0[[#This Row],[Total Amount]],"")</calculatedColumnFormula>
    </tableColumn>
    <tableColumn id="11" name="Amount Paid by ESG-CV" dataDxfId="1345" dataCellStyle="Currency"/>
    <tableColumn id="12" name="Detail Description" dataDxfId="1344"/>
  </tableColumns>
  <tableStyleInfo name="TableStyleMedium4" showFirstColumn="0" showLastColumn="0" showRowStripes="1" showColumnStripes="0"/>
</table>
</file>

<file path=xl/tables/table82.xml><?xml version="1.0" encoding="utf-8"?>
<table xmlns="http://schemas.openxmlformats.org/spreadsheetml/2006/main" id="92" name="TEMP1" displayName="TEMP1" ref="A34:K44" totalsRowShown="0" headerRowDxfId="1343" headerRowBorderDxfId="1342" tableBorderDxfId="1341" totalsRowBorderDxfId="1340">
  <autoFilter ref="A3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339"/>
    <tableColumn id="2" name="Expense Type" dataDxfId="1338"/>
    <tableColumn id="4" name="Incurred Period Start Date" dataDxfId="1337"/>
    <tableColumn id="5" name="Incurred Period End Date" dataDxfId="1336"/>
    <tableColumn id="6" name="Paid Date" dataDxfId="1335"/>
    <tableColumn id="7" name="Check Number" dataDxfId="1334"/>
    <tableColumn id="8" name="Vendor" dataDxfId="1333"/>
    <tableColumn id="9" name="Total Amount" dataDxfId="1332" dataCellStyle="Currency"/>
    <tableColumn id="10" name="ESG-CV %" dataDxfId="1331">
      <calculatedColumnFormula>IFERROR(TEMP1[[#This Row],[Amount Paid by ESG-CV]]/TEMP1[[#This Row],[Total Amount]],"")</calculatedColumnFormula>
    </tableColumn>
    <tableColumn id="11" name="Amount Paid by ESG-CV" dataDxfId="1330" dataCellStyle="Currency"/>
    <tableColumn id="12" name="Detail Description" dataDxfId="1329"/>
  </tableColumns>
  <tableStyleInfo name="TableStyleMedium4" showFirstColumn="0" showLastColumn="0" showRowStripes="1" showColumnStripes="0"/>
</table>
</file>

<file path=xl/tables/table83.xml><?xml version="1.0" encoding="utf-8"?>
<table xmlns="http://schemas.openxmlformats.org/spreadsheetml/2006/main" id="93" name="TEMP2" displayName="TEMP2" ref="A49:K59" totalsRowShown="0" headerRowDxfId="1328" headerRowBorderDxfId="1327" tableBorderDxfId="1326" totalsRowBorderDxfId="1325">
  <autoFilter ref="A49:K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324"/>
    <tableColumn id="2" name="Expense Type" dataDxfId="1323"/>
    <tableColumn id="4" name="Incurred Period Start Date" dataDxfId="1322"/>
    <tableColumn id="5" name="Incurred Period End Date" dataDxfId="1321"/>
    <tableColumn id="6" name="Paid Date" dataDxfId="1320"/>
    <tableColumn id="7" name="Check Number" dataDxfId="1319"/>
    <tableColumn id="8" name="Vendor" dataDxfId="1318"/>
    <tableColumn id="9" name="Total Amount" dataDxfId="1317" dataCellStyle="Currency"/>
    <tableColumn id="10" name="ESG-CV %" dataDxfId="1316">
      <calculatedColumnFormula>IFERROR(TEMP2[[#This Row],[Amount Paid by ESG-CV]]/TEMP2[[#This Row],[Total Amount]],"")</calculatedColumnFormula>
    </tableColumn>
    <tableColumn id="11" name="Amount Paid by ESG-CV" dataDxfId="1315" dataCellStyle="Currency"/>
    <tableColumn id="12" name="Detail Description" dataDxfId="1314"/>
  </tableColumns>
  <tableStyleInfo name="TableStyleMedium4" showFirstColumn="0" showLastColumn="0" showRowStripes="1" showColumnStripes="0"/>
</table>
</file>

<file path=xl/tables/table84.xml><?xml version="1.0" encoding="utf-8"?>
<table xmlns="http://schemas.openxmlformats.org/spreadsheetml/2006/main" id="94" name="TEMP3" displayName="TEMP3" ref="A64:K74" totalsRowShown="0" headerRowDxfId="1313" headerRowBorderDxfId="1312" tableBorderDxfId="1311" totalsRowBorderDxfId="1310">
  <autoFilter ref="A64:K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309"/>
    <tableColumn id="2" name="Expense Type" dataDxfId="1308"/>
    <tableColumn id="4" name="Incurred Period Start Date" dataDxfId="1307"/>
    <tableColumn id="5" name="Incurred Period End Date" dataDxfId="1306"/>
    <tableColumn id="6" name="Paid Date" dataDxfId="1305"/>
    <tableColumn id="7" name="Check Number" dataDxfId="1304"/>
    <tableColumn id="8" name="Vendor" dataDxfId="1303"/>
    <tableColumn id="9" name="Total Amount" dataDxfId="1302" dataCellStyle="Currency"/>
    <tableColumn id="10" name="ESG-CV %" dataDxfId="1301">
      <calculatedColumnFormula>IFERROR(TEMP3[[#This Row],[Amount Paid by ESG-CV]]/TEMP3[[#This Row],[Total Amount]],"")</calculatedColumnFormula>
    </tableColumn>
    <tableColumn id="11" name="Amount Paid by ESG-CV" dataDxfId="1300" dataCellStyle="Currency"/>
    <tableColumn id="12" name="Detail Description" dataDxfId="1299"/>
  </tableColumns>
  <tableStyleInfo name="TableStyleMedium4" showFirstColumn="0" showLastColumn="0" showRowStripes="1" showColumnStripes="0"/>
</table>
</file>

<file path=xl/tables/table85.xml><?xml version="1.0" encoding="utf-8"?>
<table xmlns="http://schemas.openxmlformats.org/spreadsheetml/2006/main" id="95" name="TEMP4" displayName="TEMP4" ref="A79:K89" totalsRowShown="0" headerRowDxfId="1298" headerRowBorderDxfId="1297" tableBorderDxfId="1296" totalsRowBorderDxfId="1295">
  <autoFilter ref="A79:K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294"/>
    <tableColumn id="2" name="Expense Type" dataDxfId="1293"/>
    <tableColumn id="4" name="Incurred Period Start Date" dataDxfId="1292"/>
    <tableColumn id="5" name="Incurred Period End Date" dataDxfId="1291"/>
    <tableColumn id="6" name="Paid Date" dataDxfId="1290"/>
    <tableColumn id="7" name="Check Number" dataDxfId="1289"/>
    <tableColumn id="8" name="Vendor" dataDxfId="1288"/>
    <tableColumn id="9" name="Total Amount" dataDxfId="1287" dataCellStyle="Currency"/>
    <tableColumn id="10" name="ESG-CV %" dataDxfId="1286">
      <calculatedColumnFormula>IFERROR(TEMP4[[#This Row],[Amount Paid by ESG-CV]]/TEMP4[[#This Row],[Total Amount]],"")</calculatedColumnFormula>
    </tableColumn>
    <tableColumn id="11" name="Amount Paid by ESG-CV" dataDxfId="1285" dataCellStyle="Currency"/>
    <tableColumn id="12" name="Detail Description" dataDxfId="1284"/>
  </tableColumns>
  <tableStyleInfo name="TableStyleMedium4" showFirstColumn="0" showLastColumn="0" showRowStripes="1" showColumnStripes="0"/>
</table>
</file>

<file path=xl/tables/table86.xml><?xml version="1.0" encoding="utf-8"?>
<table xmlns="http://schemas.openxmlformats.org/spreadsheetml/2006/main" id="96" name="TEMP5" displayName="TEMP5" ref="A94:K104" totalsRowShown="0" headerRowDxfId="1283" headerRowBorderDxfId="1282" tableBorderDxfId="1281" totalsRowBorderDxfId="1280">
  <autoFilter ref="A94:K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279"/>
    <tableColumn id="2" name="Expense Type" dataDxfId="1278"/>
    <tableColumn id="4" name="Incurred Period Start Date" dataDxfId="1277"/>
    <tableColumn id="5" name="Incurred Period End Date" dataDxfId="1276"/>
    <tableColumn id="6" name="Paid Date" dataDxfId="1275"/>
    <tableColumn id="7" name="Check Number" dataDxfId="1274"/>
    <tableColumn id="8" name="Vendor" dataDxfId="1273"/>
    <tableColumn id="9" name="Total Amount" dataDxfId="1272" dataCellStyle="Currency"/>
    <tableColumn id="10" name="ESG-CV %" dataDxfId="1271">
      <calculatedColumnFormula>IFERROR(TEMP5[[#This Row],[Amount Paid by ESG-CV]]/TEMP5[[#This Row],[Total Amount]],"")</calculatedColumnFormula>
    </tableColumn>
    <tableColumn id="11" name="Amount Paid by ESG-CV" dataDxfId="1270" dataCellStyle="Currency"/>
    <tableColumn id="12" name="Detail Description" dataDxfId="1269"/>
  </tableColumns>
  <tableStyleInfo name="TableStyleMedium4" showFirstColumn="0" showLastColumn="0" showRowStripes="1" showColumnStripes="0"/>
</table>
</file>

<file path=xl/tables/table87.xml><?xml version="1.0" encoding="utf-8"?>
<table xmlns="http://schemas.openxmlformats.org/spreadsheetml/2006/main" id="97" name="TEMP6" displayName="TEMP6" ref="A109:K119" totalsRowShown="0" headerRowDxfId="1268" headerRowBorderDxfId="1267" tableBorderDxfId="1266" totalsRowBorderDxfId="1265">
  <autoFilter ref="A109:K1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264"/>
    <tableColumn id="2" name="Expense Type" dataDxfId="1263"/>
    <tableColumn id="4" name="Incurred Period Start Date" dataDxfId="1262"/>
    <tableColumn id="5" name="Incurred Period End Date" dataDxfId="1261"/>
    <tableColumn id="6" name="Paid Date" dataDxfId="1260"/>
    <tableColumn id="7" name="Check Number" dataDxfId="1259"/>
    <tableColumn id="8" name="Vendor" dataDxfId="1258"/>
    <tableColumn id="9" name="Total Amount" dataDxfId="1257" dataCellStyle="Currency"/>
    <tableColumn id="10" name="ESG-CV %" dataDxfId="1256">
      <calculatedColumnFormula>IFERROR(TEMP6[[#This Row],[Amount Paid by ESG-CV]]/TEMP6[[#This Row],[Total Amount]],"")</calculatedColumnFormula>
    </tableColumn>
    <tableColumn id="11" name="Amount Paid by ESG-CV" dataDxfId="1255" dataCellStyle="Currency"/>
    <tableColumn id="12" name="Detail Description" dataDxfId="1254"/>
  </tableColumns>
  <tableStyleInfo name="TableStyleMedium4" showFirstColumn="0" showLastColumn="0" showRowStripes="1" showColumnStripes="0"/>
</table>
</file>

<file path=xl/tables/table88.xml><?xml version="1.0" encoding="utf-8"?>
<table xmlns="http://schemas.openxmlformats.org/spreadsheetml/2006/main" id="98" name="TEMP7" displayName="TEMP7" ref="A124:K134" totalsRowShown="0" headerRowDxfId="1253" headerRowBorderDxfId="1252" tableBorderDxfId="1251" totalsRowBorderDxfId="1250">
  <autoFilter ref="A124:K1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249"/>
    <tableColumn id="2" name="Expense Type" dataDxfId="1248"/>
    <tableColumn id="4" name="Incurred Period Start Date" dataDxfId="1247"/>
    <tableColumn id="5" name="Incurred Period End Date" dataDxfId="1246"/>
    <tableColumn id="6" name="Paid Date" dataDxfId="1245"/>
    <tableColumn id="7" name="Check Number" dataDxfId="1244"/>
    <tableColumn id="8" name="Vendor" dataDxfId="1243"/>
    <tableColumn id="9" name="Total Amount" dataDxfId="1242" dataCellStyle="Currency"/>
    <tableColumn id="10" name="ESG-CV %" dataDxfId="1241">
      <calculatedColumnFormula>IFERROR(TEMP7[[#This Row],[Amount Paid by ESG-CV]]/TEMP7[[#This Row],[Total Amount]],"")</calculatedColumnFormula>
    </tableColumn>
    <tableColumn id="11" name="Amount Paid by ESG-CV" dataDxfId="1240" dataCellStyle="Currency"/>
    <tableColumn id="12" name="Detail Description" dataDxfId="1239"/>
  </tableColumns>
  <tableStyleInfo name="TableStyleMedium4" showFirstColumn="0" showLastColumn="0" showRowStripes="1" showColumnStripes="0"/>
</table>
</file>

<file path=xl/tables/table89.xml><?xml version="1.0" encoding="utf-8"?>
<table xmlns="http://schemas.openxmlformats.org/spreadsheetml/2006/main" id="99" name="TEMP8" displayName="TEMP8" ref="A139:K149" totalsRowShown="0" headerRowDxfId="1238" headerRowBorderDxfId="1237" tableBorderDxfId="1236" totalsRowBorderDxfId="1235">
  <autoFilter ref="A139:K1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234"/>
    <tableColumn id="2" name="Expense Type" dataDxfId="1233"/>
    <tableColumn id="4" name="Incurred Period Start Date" dataDxfId="1232"/>
    <tableColumn id="5" name="Incurred Period End Date" dataDxfId="1231"/>
    <tableColumn id="6" name="Paid Date" dataDxfId="1230"/>
    <tableColumn id="7" name="Check Number" dataDxfId="1229"/>
    <tableColumn id="8" name="Vendor" dataDxfId="1228"/>
    <tableColumn id="9" name="Total Amount" dataDxfId="1227" dataCellStyle="Currency"/>
    <tableColumn id="10" name="ESG-CV %" dataDxfId="1226">
      <calculatedColumnFormula>IFERROR(TEMP8[[#This Row],[Amount Paid by ESG-CV]]/TEMP8[[#This Row],[Total Amount]],"")</calculatedColumnFormula>
    </tableColumn>
    <tableColumn id="11" name="Amount Paid by ESG-CV" dataDxfId="1225" dataCellStyle="Currency"/>
    <tableColumn id="12" name="Detail Description" dataDxfId="1224"/>
  </tableColumns>
  <tableStyleInfo name="TableStyleMedium4" showFirstColumn="0" showLastColumn="0" showRowStripes="1" showColumnStripes="0"/>
</table>
</file>

<file path=xl/tables/table9.xml><?xml version="1.0" encoding="utf-8"?>
<table xmlns="http://schemas.openxmlformats.org/spreadsheetml/2006/main" id="9" name="ADMIN8" displayName="ADMIN8" ref="A139:K149" totalsRowShown="0" headerRowDxfId="2438" headerRowBorderDxfId="2437" tableBorderDxfId="2436" totalsRowBorderDxfId="2435">
  <autoFilter ref="A139:K1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2434"/>
    <tableColumn id="2" name="Expense Type" dataDxfId="2433"/>
    <tableColumn id="4" name="Incurred Period Start Date" dataDxfId="2432"/>
    <tableColumn id="5" name="Incurred Period End Date" dataDxfId="2431"/>
    <tableColumn id="6" name="Paid Date" dataDxfId="2430"/>
    <tableColumn id="7" name="Check Number" dataDxfId="2429"/>
    <tableColumn id="8" name="Vendor" dataDxfId="2428"/>
    <tableColumn id="9" name="Total Amount" dataDxfId="2427" dataCellStyle="Currency"/>
    <tableColumn id="10" name="ESG-CV %" dataDxfId="2426">
      <calculatedColumnFormula>IFERROR(ADMIN8[[#This Row],[Amount Paid by ESG-CV]]/ADMIN8[[#This Row],[Total Amount]],"")</calculatedColumnFormula>
    </tableColumn>
    <tableColumn id="11" name="Amount Paid by ESG-CV" dataDxfId="2425" dataCellStyle="Currency"/>
    <tableColumn id="12" name="Detail Description" dataDxfId="2424"/>
  </tableColumns>
  <tableStyleInfo name="TableStyleMedium4" showFirstColumn="0" showLastColumn="0" showRowStripes="1" showColumnStripes="0"/>
</table>
</file>

<file path=xl/tables/table90.xml><?xml version="1.0" encoding="utf-8"?>
<table xmlns="http://schemas.openxmlformats.org/spreadsheetml/2006/main" id="100" name="TEMP9" displayName="TEMP9" ref="A154:K164" totalsRowShown="0" headerRowDxfId="1223" headerRowBorderDxfId="1222" tableBorderDxfId="1221" totalsRowBorderDxfId="1220">
  <autoFilter ref="A154:K1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219"/>
    <tableColumn id="2" name="Expense Type" dataDxfId="1218"/>
    <tableColumn id="4" name="Incurred Period Start Date" dataDxfId="1217"/>
    <tableColumn id="5" name="Incurred Period End Date" dataDxfId="1216"/>
    <tableColumn id="6" name="Paid Date" dataDxfId="1215"/>
    <tableColumn id="7" name="Check Number" dataDxfId="1214"/>
    <tableColumn id="8" name="Vendor" dataDxfId="1213"/>
    <tableColumn id="9" name="Total Amount" dataDxfId="1212" dataCellStyle="Currency"/>
    <tableColumn id="10" name="ESG-CV %" dataDxfId="1211">
      <calculatedColumnFormula>IFERROR(TEMP9[[#This Row],[Amount Paid by ESG-CV]]/TEMP9[[#This Row],[Total Amount]],"")</calculatedColumnFormula>
    </tableColumn>
    <tableColumn id="11" name="Amount Paid by ESG-CV" dataDxfId="1210" dataCellStyle="Currency"/>
    <tableColumn id="12" name="Detail Description" dataDxfId="1209"/>
  </tableColumns>
  <tableStyleInfo name="TableStyleMedium4" showFirstColumn="0" showLastColumn="0" showRowStripes="1" showColumnStripes="0"/>
</table>
</file>

<file path=xl/tables/table91.xml><?xml version="1.0" encoding="utf-8"?>
<table xmlns="http://schemas.openxmlformats.org/spreadsheetml/2006/main" id="101" name="TEMP10" displayName="TEMP10" ref="A169:K179" totalsRowShown="0" headerRowDxfId="1208" headerRowBorderDxfId="1207" tableBorderDxfId="1206" totalsRowBorderDxfId="1205">
  <autoFilter ref="A169:K1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204"/>
    <tableColumn id="2" name="Expense Type" dataDxfId="1203"/>
    <tableColumn id="4" name="Incurred Period Start Date" dataDxfId="1202"/>
    <tableColumn id="5" name="Incurred Period End Date" dataDxfId="1201"/>
    <tableColumn id="6" name="Paid Date" dataDxfId="1200"/>
    <tableColumn id="7" name="Check Number" dataDxfId="1199"/>
    <tableColumn id="8" name="Vendor" dataDxfId="1198"/>
    <tableColumn id="9" name="Total Amount" dataDxfId="1197" dataCellStyle="Currency"/>
    <tableColumn id="10" name="ESG-CV %" dataDxfId="1196">
      <calculatedColumnFormula>IFERROR(TEMP10[[#This Row],[Amount Paid by ESG-CV]]/TEMP10[[#This Row],[Total Amount]],"")</calculatedColumnFormula>
    </tableColumn>
    <tableColumn id="11" name="Amount Paid by ESG-CV" dataDxfId="1195" dataCellStyle="Currency"/>
    <tableColumn id="12" name="Detail Description" dataDxfId="1194"/>
  </tableColumns>
  <tableStyleInfo name="TableStyleMedium4" showFirstColumn="0" showLastColumn="0" showRowStripes="1" showColumnStripes="0"/>
</table>
</file>

<file path=xl/tables/table92.xml><?xml version="1.0" encoding="utf-8"?>
<table xmlns="http://schemas.openxmlformats.org/spreadsheetml/2006/main" id="102" name="TEMP11" displayName="TEMP11" ref="A184:K194" totalsRowShown="0" headerRowDxfId="1193" headerRowBorderDxfId="1192" tableBorderDxfId="1191" totalsRowBorderDxfId="1190">
  <autoFilter ref="A184:K1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189"/>
    <tableColumn id="2" name="Expense Type" dataDxfId="1188"/>
    <tableColumn id="4" name="Incurred Period Start Date" dataDxfId="1187"/>
    <tableColumn id="5" name="Incurred Period End Date" dataDxfId="1186"/>
    <tableColumn id="6" name="Paid Date" dataDxfId="1185"/>
    <tableColumn id="7" name="Check Number" dataDxfId="1184"/>
    <tableColumn id="8" name="Vendor" dataDxfId="1183"/>
    <tableColumn id="9" name="Total Amount" dataDxfId="1182" dataCellStyle="Currency"/>
    <tableColumn id="10" name="ESG-CV %" dataDxfId="1181">
      <calculatedColumnFormula>IFERROR(TEMP11[[#This Row],[Amount Paid by ESG-CV]]/TEMP11[[#This Row],[Total Amount]],"")</calculatedColumnFormula>
    </tableColumn>
    <tableColumn id="11" name="Amount Paid by ESG-CV" dataDxfId="1180" dataCellStyle="Currency"/>
    <tableColumn id="12" name="Detail Description" dataDxfId="1179"/>
  </tableColumns>
  <tableStyleInfo name="TableStyleMedium4" showFirstColumn="0" showLastColumn="0" showRowStripes="1" showColumnStripes="0"/>
</table>
</file>

<file path=xl/tables/table93.xml><?xml version="1.0" encoding="utf-8"?>
<table xmlns="http://schemas.openxmlformats.org/spreadsheetml/2006/main" id="103" name="TEMP12" displayName="TEMP12" ref="A199:K209" totalsRowShown="0" headerRowDxfId="1178" headerRowBorderDxfId="1177" tableBorderDxfId="1176" totalsRowBorderDxfId="1175">
  <autoFilter ref="A199:K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174"/>
    <tableColumn id="2" name="Expense Type" dataDxfId="1173"/>
    <tableColumn id="4" name="Incurred Period Start Date" dataDxfId="1172"/>
    <tableColumn id="5" name="Incurred Period End Date" dataDxfId="1171"/>
    <tableColumn id="6" name="Paid Date" dataDxfId="1170"/>
    <tableColumn id="7" name="Check Number" dataDxfId="1169"/>
    <tableColumn id="8" name="Vendor" dataDxfId="1168"/>
    <tableColumn id="9" name="Total Amount" dataDxfId="1167" dataCellStyle="Currency"/>
    <tableColumn id="10" name="ESG-CV %" dataDxfId="1166">
      <calculatedColumnFormula>IFERROR(TEMP12[[#This Row],[Amount Paid by ESG-CV]]/TEMP12[[#This Row],[Total Amount]],"")</calculatedColumnFormula>
    </tableColumn>
    <tableColumn id="11" name="Amount Paid by ESG-CV" dataDxfId="1165" dataCellStyle="Currency"/>
    <tableColumn id="12" name="Detail Description" dataDxfId="1164"/>
  </tableColumns>
  <tableStyleInfo name="TableStyleMedium4" showFirstColumn="0" showLastColumn="0" showRowStripes="1" showColumnStripes="0"/>
</table>
</file>

<file path=xl/tables/table94.xml><?xml version="1.0" encoding="utf-8"?>
<table xmlns="http://schemas.openxmlformats.org/spreadsheetml/2006/main" id="104" name="TEMP13" displayName="TEMP13" ref="A214:K224" totalsRowShown="0" headerRowDxfId="1163" headerRowBorderDxfId="1162" tableBorderDxfId="1161" totalsRowBorderDxfId="1160">
  <autoFilter ref="A214:K2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159"/>
    <tableColumn id="2" name="Expense Type" dataDxfId="1158"/>
    <tableColumn id="4" name="Incurred Period Start Date" dataDxfId="1157"/>
    <tableColumn id="5" name="Incurred Period End Date" dataDxfId="1156"/>
    <tableColumn id="6" name="Paid Date" dataDxfId="1155"/>
    <tableColumn id="7" name="Check Number" dataDxfId="1154"/>
    <tableColumn id="8" name="Vendor" dataDxfId="1153"/>
    <tableColumn id="9" name="Total Amount" dataDxfId="1152" dataCellStyle="Currency"/>
    <tableColumn id="10" name="ESG-CV %" dataDxfId="1151">
      <calculatedColumnFormula>IFERROR(TEMP13[[#This Row],[Amount Paid by ESG-CV]]/TEMP13[[#This Row],[Total Amount]],"")</calculatedColumnFormula>
    </tableColumn>
    <tableColumn id="11" name="Amount Paid by ESG-CV" dataDxfId="1150" dataCellStyle="Currency"/>
    <tableColumn id="12" name="Detail Description" dataDxfId="1149"/>
  </tableColumns>
  <tableStyleInfo name="TableStyleMedium4" showFirstColumn="0" showLastColumn="0" showRowStripes="1" showColumnStripes="0"/>
</table>
</file>

<file path=xl/tables/table95.xml><?xml version="1.0" encoding="utf-8"?>
<table xmlns="http://schemas.openxmlformats.org/spreadsheetml/2006/main" id="105" name="TEMP14" displayName="TEMP14" ref="A229:K239" totalsRowShown="0" headerRowDxfId="1148" headerRowBorderDxfId="1147" tableBorderDxfId="1146" totalsRowBorderDxfId="1145">
  <autoFilter ref="A229:K2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144"/>
    <tableColumn id="2" name="Expense Type" dataDxfId="1143"/>
    <tableColumn id="4" name="Incurred Period Start Date" dataDxfId="1142"/>
    <tableColumn id="5" name="Incurred Period End Date" dataDxfId="1141"/>
    <tableColumn id="6" name="Paid Date" dataDxfId="1140"/>
    <tableColumn id="7" name="Check Number" dataDxfId="1139"/>
    <tableColumn id="8" name="Vendor" dataDxfId="1138"/>
    <tableColumn id="9" name="Total Amount" dataDxfId="1137" dataCellStyle="Currency"/>
    <tableColumn id="10" name="ESG-CV %" dataDxfId="1136">
      <calculatedColumnFormula>IFERROR(TEMP14[[#This Row],[Amount Paid by ESG-CV]]/TEMP14[[#This Row],[Total Amount]],"")</calculatedColumnFormula>
    </tableColumn>
    <tableColumn id="11" name="Amount Paid by ESG-CV" dataDxfId="1135" dataCellStyle="Currency"/>
    <tableColumn id="12" name="Detail Description" dataDxfId="1134"/>
  </tableColumns>
  <tableStyleInfo name="TableStyleMedium4" showFirstColumn="0" showLastColumn="0" showRowStripes="1" showColumnStripes="0"/>
</table>
</file>

<file path=xl/tables/table96.xml><?xml version="1.0" encoding="utf-8"?>
<table xmlns="http://schemas.openxmlformats.org/spreadsheetml/2006/main" id="106" name="TEMP15" displayName="TEMP15" ref="A244:K254" totalsRowShown="0" headerRowDxfId="1133" headerRowBorderDxfId="1132" tableBorderDxfId="1131" totalsRowBorderDxfId="1130">
  <autoFilter ref="A244:K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129"/>
    <tableColumn id="2" name="Expense Type" dataDxfId="1128"/>
    <tableColumn id="4" name="Incurred Period Start Date" dataDxfId="1127"/>
    <tableColumn id="5" name="Incurred Period End Date" dataDxfId="1126"/>
    <tableColumn id="6" name="Paid Date" dataDxfId="1125"/>
    <tableColumn id="7" name="Check Number" dataDxfId="1124"/>
    <tableColumn id="8" name="Vendor" dataDxfId="1123"/>
    <tableColumn id="9" name="Total Amount" dataDxfId="1122" dataCellStyle="Currency"/>
    <tableColumn id="10" name="ESG-CV %" dataDxfId="1121">
      <calculatedColumnFormula>IFERROR(TEMP15[[#This Row],[Amount Paid by ESG-CV]]/TEMP15[[#This Row],[Total Amount]],"")</calculatedColumnFormula>
    </tableColumn>
    <tableColumn id="11" name="Amount Paid by ESG-CV" dataDxfId="1120" dataCellStyle="Currency"/>
    <tableColumn id="12" name="Detail Description" dataDxfId="1119"/>
  </tableColumns>
  <tableStyleInfo name="TableStyleMedium4" showFirstColumn="0" showLastColumn="0" showRowStripes="1" showColumnStripes="0"/>
</table>
</file>

<file path=xl/tables/table97.xml><?xml version="1.0" encoding="utf-8"?>
<table xmlns="http://schemas.openxmlformats.org/spreadsheetml/2006/main" id="107" name="TEMP16" displayName="TEMP16" ref="A259:K269" totalsRowShown="0" headerRowDxfId="1118" headerRowBorderDxfId="1117" tableBorderDxfId="1116" totalsRowBorderDxfId="1115">
  <autoFilter ref="A259:K2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114"/>
    <tableColumn id="2" name="Expense Type" dataDxfId="1113"/>
    <tableColumn id="4" name="Incurred Period Start Date" dataDxfId="1112"/>
    <tableColumn id="5" name="Incurred Period End Date" dataDxfId="1111"/>
    <tableColumn id="6" name="Paid Date" dataDxfId="1110"/>
    <tableColumn id="7" name="Check Number" dataDxfId="1109"/>
    <tableColumn id="8" name="Vendor" dataDxfId="1108"/>
    <tableColumn id="9" name="Total Amount" dataDxfId="1107" dataCellStyle="Currency"/>
    <tableColumn id="10" name="ESG-CV %" dataDxfId="1106">
      <calculatedColumnFormula>IFERROR(TEMP16[[#This Row],[Amount Paid by ESG-CV]]/TEMP16[[#This Row],[Total Amount]],"")</calculatedColumnFormula>
    </tableColumn>
    <tableColumn id="11" name="Amount Paid by ESG-CV" dataDxfId="1105" dataCellStyle="Currency"/>
    <tableColumn id="12" name="Detail Description" dataDxfId="1104"/>
  </tableColumns>
  <tableStyleInfo name="TableStyleMedium4" showFirstColumn="0" showLastColumn="0" showRowStripes="1" showColumnStripes="0"/>
</table>
</file>

<file path=xl/tables/table98.xml><?xml version="1.0" encoding="utf-8"?>
<table xmlns="http://schemas.openxmlformats.org/spreadsheetml/2006/main" id="108" name="TEMP17" displayName="TEMP17" ref="A274:K284" totalsRowShown="0" headerRowDxfId="1103" headerRowBorderDxfId="1102" tableBorderDxfId="1101" totalsRowBorderDxfId="1100">
  <autoFilter ref="A274:K2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099"/>
    <tableColumn id="2" name="Expense Type" dataDxfId="1098"/>
    <tableColumn id="4" name="Incurred Period Start Date" dataDxfId="1097"/>
    <tableColumn id="5" name="Incurred Period End Date" dataDxfId="1096"/>
    <tableColumn id="6" name="Paid Date" dataDxfId="1095"/>
    <tableColumn id="7" name="Check Number" dataDxfId="1094"/>
    <tableColumn id="8" name="Vendor" dataDxfId="1093"/>
    <tableColumn id="9" name="Total Amount" dataDxfId="1092" dataCellStyle="Currency"/>
    <tableColumn id="10" name="ESG-CV %" dataDxfId="1091">
      <calculatedColumnFormula>IFERROR(TEMP17[[#This Row],[Amount Paid by ESG-CV]]/TEMP17[[#This Row],[Total Amount]],"")</calculatedColumnFormula>
    </tableColumn>
    <tableColumn id="11" name="Amount Paid by ESG-CV" dataDxfId="1090" dataCellStyle="Currency"/>
    <tableColumn id="12" name="Detail Description" dataDxfId="1089"/>
  </tableColumns>
  <tableStyleInfo name="TableStyleMedium4" showFirstColumn="0" showLastColumn="0" showRowStripes="1" showColumnStripes="0"/>
</table>
</file>

<file path=xl/tables/table99.xml><?xml version="1.0" encoding="utf-8"?>
<table xmlns="http://schemas.openxmlformats.org/spreadsheetml/2006/main" id="109" name="TEMP18" displayName="TEMP18" ref="A289:K299" totalsRowShown="0" headerRowDxfId="1088" headerRowBorderDxfId="1087" tableBorderDxfId="1086" totalsRowBorderDxfId="1085">
  <autoFilter ref="A289:K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 dataDxfId="1084"/>
    <tableColumn id="2" name="Expense Type" dataDxfId="1083"/>
    <tableColumn id="4" name="Incurred Period Start Date" dataDxfId="1082"/>
    <tableColumn id="5" name="Incurred Period End Date" dataDxfId="1081"/>
    <tableColumn id="6" name="Paid Date" dataDxfId="1080"/>
    <tableColumn id="7" name="Check Number" dataDxfId="1079"/>
    <tableColumn id="8" name="Vendor" dataDxfId="1078"/>
    <tableColumn id="9" name="Total Amount" dataDxfId="1077" dataCellStyle="Currency"/>
    <tableColumn id="10" name="ESG-CV %" dataDxfId="1076">
      <calculatedColumnFormula>IFERROR(TEMP18[[#This Row],[Amount Paid by ESG-CV]]/TEMP18[[#This Row],[Total Amount]],"")</calculatedColumnFormula>
    </tableColumn>
    <tableColumn id="11" name="Amount Paid by ESG-CV" dataDxfId="1075" dataCellStyle="Currency"/>
    <tableColumn id="12" name="Detail Description" dataDxfId="1074"/>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4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4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18" Type="http://schemas.openxmlformats.org/officeDocument/2006/relationships/table" Target="../tables/table37.xml"/><Relationship Id="rId3" Type="http://schemas.openxmlformats.org/officeDocument/2006/relationships/table" Target="../tables/table22.xml"/><Relationship Id="rId21" Type="http://schemas.openxmlformats.org/officeDocument/2006/relationships/table" Target="../tables/table40.xml"/><Relationship Id="rId7" Type="http://schemas.openxmlformats.org/officeDocument/2006/relationships/table" Target="../tables/table26.xml"/><Relationship Id="rId12" Type="http://schemas.openxmlformats.org/officeDocument/2006/relationships/table" Target="../tables/table31.xml"/><Relationship Id="rId17" Type="http://schemas.openxmlformats.org/officeDocument/2006/relationships/table" Target="../tables/table36.xml"/><Relationship Id="rId2" Type="http://schemas.openxmlformats.org/officeDocument/2006/relationships/table" Target="../tables/table21.xml"/><Relationship Id="rId16" Type="http://schemas.openxmlformats.org/officeDocument/2006/relationships/table" Target="../tables/table35.xml"/><Relationship Id="rId20" Type="http://schemas.openxmlformats.org/officeDocument/2006/relationships/table" Target="../tables/table39.xml"/><Relationship Id="rId1" Type="http://schemas.openxmlformats.org/officeDocument/2006/relationships/printerSettings" Target="../printerSettings/printerSettings3.bin"/><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5" Type="http://schemas.openxmlformats.org/officeDocument/2006/relationships/table" Target="../tables/table34.xml"/><Relationship Id="rId10" Type="http://schemas.openxmlformats.org/officeDocument/2006/relationships/table" Target="../tables/table29.xml"/><Relationship Id="rId19" Type="http://schemas.openxmlformats.org/officeDocument/2006/relationships/table" Target="../tables/table38.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47.xml"/><Relationship Id="rId13" Type="http://schemas.openxmlformats.org/officeDocument/2006/relationships/table" Target="../tables/table52.xml"/><Relationship Id="rId18" Type="http://schemas.openxmlformats.org/officeDocument/2006/relationships/table" Target="../tables/table57.xml"/><Relationship Id="rId3" Type="http://schemas.openxmlformats.org/officeDocument/2006/relationships/table" Target="../tables/table42.xml"/><Relationship Id="rId21" Type="http://schemas.openxmlformats.org/officeDocument/2006/relationships/table" Target="../tables/table60.xml"/><Relationship Id="rId7" Type="http://schemas.openxmlformats.org/officeDocument/2006/relationships/table" Target="../tables/table46.xml"/><Relationship Id="rId12" Type="http://schemas.openxmlformats.org/officeDocument/2006/relationships/table" Target="../tables/table51.xml"/><Relationship Id="rId17" Type="http://schemas.openxmlformats.org/officeDocument/2006/relationships/table" Target="../tables/table56.xml"/><Relationship Id="rId2" Type="http://schemas.openxmlformats.org/officeDocument/2006/relationships/table" Target="../tables/table41.xml"/><Relationship Id="rId16" Type="http://schemas.openxmlformats.org/officeDocument/2006/relationships/table" Target="../tables/table55.xml"/><Relationship Id="rId20" Type="http://schemas.openxmlformats.org/officeDocument/2006/relationships/table" Target="../tables/table59.xml"/><Relationship Id="rId1" Type="http://schemas.openxmlformats.org/officeDocument/2006/relationships/printerSettings" Target="../printerSettings/printerSettings4.bin"/><Relationship Id="rId6" Type="http://schemas.openxmlformats.org/officeDocument/2006/relationships/table" Target="../tables/table45.xml"/><Relationship Id="rId11" Type="http://schemas.openxmlformats.org/officeDocument/2006/relationships/table" Target="../tables/table50.xml"/><Relationship Id="rId5" Type="http://schemas.openxmlformats.org/officeDocument/2006/relationships/table" Target="../tables/table44.xml"/><Relationship Id="rId15" Type="http://schemas.openxmlformats.org/officeDocument/2006/relationships/table" Target="../tables/table54.xml"/><Relationship Id="rId10" Type="http://schemas.openxmlformats.org/officeDocument/2006/relationships/table" Target="../tables/table49.xml"/><Relationship Id="rId19" Type="http://schemas.openxmlformats.org/officeDocument/2006/relationships/table" Target="../tables/table58.xml"/><Relationship Id="rId4" Type="http://schemas.openxmlformats.org/officeDocument/2006/relationships/table" Target="../tables/table43.xml"/><Relationship Id="rId9" Type="http://schemas.openxmlformats.org/officeDocument/2006/relationships/table" Target="../tables/table48.xml"/><Relationship Id="rId14" Type="http://schemas.openxmlformats.org/officeDocument/2006/relationships/table" Target="../tables/table5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67.xml"/><Relationship Id="rId13" Type="http://schemas.openxmlformats.org/officeDocument/2006/relationships/table" Target="../tables/table72.xml"/><Relationship Id="rId18" Type="http://schemas.openxmlformats.org/officeDocument/2006/relationships/table" Target="../tables/table77.xml"/><Relationship Id="rId3" Type="http://schemas.openxmlformats.org/officeDocument/2006/relationships/table" Target="../tables/table62.xml"/><Relationship Id="rId21" Type="http://schemas.openxmlformats.org/officeDocument/2006/relationships/table" Target="../tables/table80.xml"/><Relationship Id="rId7" Type="http://schemas.openxmlformats.org/officeDocument/2006/relationships/table" Target="../tables/table66.xml"/><Relationship Id="rId12" Type="http://schemas.openxmlformats.org/officeDocument/2006/relationships/table" Target="../tables/table71.xml"/><Relationship Id="rId17" Type="http://schemas.openxmlformats.org/officeDocument/2006/relationships/table" Target="../tables/table76.xml"/><Relationship Id="rId2" Type="http://schemas.openxmlformats.org/officeDocument/2006/relationships/table" Target="../tables/table61.xml"/><Relationship Id="rId16" Type="http://schemas.openxmlformats.org/officeDocument/2006/relationships/table" Target="../tables/table75.xml"/><Relationship Id="rId20" Type="http://schemas.openxmlformats.org/officeDocument/2006/relationships/table" Target="../tables/table79.xml"/><Relationship Id="rId1" Type="http://schemas.openxmlformats.org/officeDocument/2006/relationships/printerSettings" Target="../printerSettings/printerSettings5.bin"/><Relationship Id="rId6" Type="http://schemas.openxmlformats.org/officeDocument/2006/relationships/table" Target="../tables/table65.xml"/><Relationship Id="rId11" Type="http://schemas.openxmlformats.org/officeDocument/2006/relationships/table" Target="../tables/table70.xml"/><Relationship Id="rId5" Type="http://schemas.openxmlformats.org/officeDocument/2006/relationships/table" Target="../tables/table64.xml"/><Relationship Id="rId15" Type="http://schemas.openxmlformats.org/officeDocument/2006/relationships/table" Target="../tables/table74.xml"/><Relationship Id="rId10" Type="http://schemas.openxmlformats.org/officeDocument/2006/relationships/table" Target="../tables/table69.xml"/><Relationship Id="rId19" Type="http://schemas.openxmlformats.org/officeDocument/2006/relationships/table" Target="../tables/table78.xml"/><Relationship Id="rId4" Type="http://schemas.openxmlformats.org/officeDocument/2006/relationships/table" Target="../tables/table63.xml"/><Relationship Id="rId9" Type="http://schemas.openxmlformats.org/officeDocument/2006/relationships/table" Target="../tables/table68.xml"/><Relationship Id="rId14" Type="http://schemas.openxmlformats.org/officeDocument/2006/relationships/table" Target="../tables/table7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18" Type="http://schemas.openxmlformats.org/officeDocument/2006/relationships/table" Target="../tables/table97.xml"/><Relationship Id="rId3" Type="http://schemas.openxmlformats.org/officeDocument/2006/relationships/table" Target="../tables/table82.xml"/><Relationship Id="rId21" Type="http://schemas.openxmlformats.org/officeDocument/2006/relationships/table" Target="../tables/table100.xml"/><Relationship Id="rId7" Type="http://schemas.openxmlformats.org/officeDocument/2006/relationships/table" Target="../tables/table86.xml"/><Relationship Id="rId12" Type="http://schemas.openxmlformats.org/officeDocument/2006/relationships/table" Target="../tables/table91.xml"/><Relationship Id="rId17" Type="http://schemas.openxmlformats.org/officeDocument/2006/relationships/table" Target="../tables/table96.xml"/><Relationship Id="rId2" Type="http://schemas.openxmlformats.org/officeDocument/2006/relationships/table" Target="../tables/table81.xml"/><Relationship Id="rId16" Type="http://schemas.openxmlformats.org/officeDocument/2006/relationships/table" Target="../tables/table95.xml"/><Relationship Id="rId20" Type="http://schemas.openxmlformats.org/officeDocument/2006/relationships/table" Target="../tables/table99.xml"/><Relationship Id="rId1" Type="http://schemas.openxmlformats.org/officeDocument/2006/relationships/printerSettings" Target="../printerSettings/printerSettings6.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5" Type="http://schemas.openxmlformats.org/officeDocument/2006/relationships/table" Target="../tables/table94.xml"/><Relationship Id="rId10" Type="http://schemas.openxmlformats.org/officeDocument/2006/relationships/table" Target="../tables/table89.xml"/><Relationship Id="rId19" Type="http://schemas.openxmlformats.org/officeDocument/2006/relationships/table" Target="../tables/table98.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07.xml"/><Relationship Id="rId13" Type="http://schemas.openxmlformats.org/officeDocument/2006/relationships/table" Target="../tables/table112.xml"/><Relationship Id="rId18" Type="http://schemas.openxmlformats.org/officeDocument/2006/relationships/table" Target="../tables/table117.xml"/><Relationship Id="rId3" Type="http://schemas.openxmlformats.org/officeDocument/2006/relationships/table" Target="../tables/table102.xml"/><Relationship Id="rId21" Type="http://schemas.openxmlformats.org/officeDocument/2006/relationships/table" Target="../tables/table120.xml"/><Relationship Id="rId7" Type="http://schemas.openxmlformats.org/officeDocument/2006/relationships/table" Target="../tables/table106.xml"/><Relationship Id="rId12" Type="http://schemas.openxmlformats.org/officeDocument/2006/relationships/table" Target="../tables/table111.xml"/><Relationship Id="rId17" Type="http://schemas.openxmlformats.org/officeDocument/2006/relationships/table" Target="../tables/table116.xml"/><Relationship Id="rId2" Type="http://schemas.openxmlformats.org/officeDocument/2006/relationships/table" Target="../tables/table101.xml"/><Relationship Id="rId16" Type="http://schemas.openxmlformats.org/officeDocument/2006/relationships/table" Target="../tables/table115.xml"/><Relationship Id="rId20" Type="http://schemas.openxmlformats.org/officeDocument/2006/relationships/table" Target="../tables/table119.xml"/><Relationship Id="rId1" Type="http://schemas.openxmlformats.org/officeDocument/2006/relationships/printerSettings" Target="../printerSettings/printerSettings7.bin"/><Relationship Id="rId6" Type="http://schemas.openxmlformats.org/officeDocument/2006/relationships/table" Target="../tables/table105.xml"/><Relationship Id="rId11" Type="http://schemas.openxmlformats.org/officeDocument/2006/relationships/table" Target="../tables/table110.xml"/><Relationship Id="rId5" Type="http://schemas.openxmlformats.org/officeDocument/2006/relationships/table" Target="../tables/table104.xml"/><Relationship Id="rId15" Type="http://schemas.openxmlformats.org/officeDocument/2006/relationships/table" Target="../tables/table114.xml"/><Relationship Id="rId10" Type="http://schemas.openxmlformats.org/officeDocument/2006/relationships/table" Target="../tables/table109.xml"/><Relationship Id="rId19" Type="http://schemas.openxmlformats.org/officeDocument/2006/relationships/table" Target="../tables/table118.xml"/><Relationship Id="rId4" Type="http://schemas.openxmlformats.org/officeDocument/2006/relationships/table" Target="../tables/table103.xml"/><Relationship Id="rId9" Type="http://schemas.openxmlformats.org/officeDocument/2006/relationships/table" Target="../tables/table108.xml"/><Relationship Id="rId14" Type="http://schemas.openxmlformats.org/officeDocument/2006/relationships/table" Target="../tables/table113.xml"/></Relationships>
</file>

<file path=xl/worksheets/_rels/sheet8.xml.rels><?xml version="1.0" encoding="UTF-8" standalone="yes"?>
<Relationships xmlns="http://schemas.openxmlformats.org/package/2006/relationships"><Relationship Id="rId8" Type="http://schemas.openxmlformats.org/officeDocument/2006/relationships/table" Target="../tables/table127.xml"/><Relationship Id="rId13" Type="http://schemas.openxmlformats.org/officeDocument/2006/relationships/table" Target="../tables/table132.xml"/><Relationship Id="rId18" Type="http://schemas.openxmlformats.org/officeDocument/2006/relationships/table" Target="../tables/table137.xml"/><Relationship Id="rId3" Type="http://schemas.openxmlformats.org/officeDocument/2006/relationships/table" Target="../tables/table122.xml"/><Relationship Id="rId21" Type="http://schemas.openxmlformats.org/officeDocument/2006/relationships/table" Target="../tables/table140.xml"/><Relationship Id="rId7" Type="http://schemas.openxmlformats.org/officeDocument/2006/relationships/table" Target="../tables/table126.xml"/><Relationship Id="rId12" Type="http://schemas.openxmlformats.org/officeDocument/2006/relationships/table" Target="../tables/table131.xml"/><Relationship Id="rId17" Type="http://schemas.openxmlformats.org/officeDocument/2006/relationships/table" Target="../tables/table136.xml"/><Relationship Id="rId2" Type="http://schemas.openxmlformats.org/officeDocument/2006/relationships/table" Target="../tables/table121.xml"/><Relationship Id="rId16" Type="http://schemas.openxmlformats.org/officeDocument/2006/relationships/table" Target="../tables/table135.xml"/><Relationship Id="rId20" Type="http://schemas.openxmlformats.org/officeDocument/2006/relationships/table" Target="../tables/table139.xml"/><Relationship Id="rId1" Type="http://schemas.openxmlformats.org/officeDocument/2006/relationships/printerSettings" Target="../printerSettings/printerSettings8.bin"/><Relationship Id="rId6" Type="http://schemas.openxmlformats.org/officeDocument/2006/relationships/table" Target="../tables/table125.xml"/><Relationship Id="rId11" Type="http://schemas.openxmlformats.org/officeDocument/2006/relationships/table" Target="../tables/table130.xml"/><Relationship Id="rId5" Type="http://schemas.openxmlformats.org/officeDocument/2006/relationships/table" Target="../tables/table124.xml"/><Relationship Id="rId15" Type="http://schemas.openxmlformats.org/officeDocument/2006/relationships/table" Target="../tables/table134.xml"/><Relationship Id="rId10" Type="http://schemas.openxmlformats.org/officeDocument/2006/relationships/table" Target="../tables/table129.xml"/><Relationship Id="rId19" Type="http://schemas.openxmlformats.org/officeDocument/2006/relationships/table" Target="../tables/table138.xml"/><Relationship Id="rId4" Type="http://schemas.openxmlformats.org/officeDocument/2006/relationships/table" Target="../tables/table123.xml"/><Relationship Id="rId9" Type="http://schemas.openxmlformats.org/officeDocument/2006/relationships/table" Target="../tables/table128.xml"/><Relationship Id="rId14" Type="http://schemas.openxmlformats.org/officeDocument/2006/relationships/table" Target="../tables/table13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4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tabSelected="1" view="pageLayout" zoomScaleNormal="100" workbookViewId="0">
      <selection activeCell="B1" sqref="B1"/>
    </sheetView>
  </sheetViews>
  <sheetFormatPr defaultRowHeight="15" x14ac:dyDescent="0.25"/>
  <cols>
    <col min="1" max="1" width="37.42578125" style="1" customWidth="1"/>
    <col min="2" max="2" width="20.85546875" style="1" customWidth="1"/>
    <col min="3" max="3" width="17.140625" style="1" customWidth="1"/>
    <col min="4" max="4" width="25.5703125" style="1" customWidth="1"/>
    <col min="5" max="5" width="20.85546875" style="1" customWidth="1"/>
    <col min="6" max="6" width="45.42578125" style="1" bestFit="1" customWidth="1"/>
    <col min="7" max="7" width="13" style="1" customWidth="1"/>
    <col min="8" max="16384" width="9.140625" style="1"/>
  </cols>
  <sheetData>
    <row r="1" spans="1:5" ht="15.75" customHeight="1" x14ac:dyDescent="0.25">
      <c r="A1" s="13" t="s">
        <v>34</v>
      </c>
      <c r="B1" s="38"/>
      <c r="C1" s="119" t="s">
        <v>36</v>
      </c>
      <c r="D1" s="122"/>
      <c r="E1" s="123"/>
    </row>
    <row r="2" spans="1:5" ht="15.75" customHeight="1" x14ac:dyDescent="0.25">
      <c r="A2" s="13" t="s">
        <v>35</v>
      </c>
      <c r="B2" s="39"/>
      <c r="C2" s="120"/>
      <c r="D2" s="124"/>
      <c r="E2" s="125"/>
    </row>
    <row r="3" spans="1:5" ht="15.75" customHeight="1" thickBot="1" x14ac:dyDescent="0.3">
      <c r="A3" s="30" t="s">
        <v>52</v>
      </c>
      <c r="B3" s="37">
        <f>SUM(B4,B7,B16,B24,B32,E13,E23)</f>
        <v>0</v>
      </c>
      <c r="C3" s="121"/>
      <c r="D3" s="126"/>
      <c r="E3" s="127"/>
    </row>
    <row r="4" spans="1:5" ht="15.75" customHeight="1" thickBot="1" x14ac:dyDescent="0.3">
      <c r="A4" s="31" t="s">
        <v>37</v>
      </c>
      <c r="B4" s="24">
        <f>Administration!K2</f>
        <v>0</v>
      </c>
      <c r="C4" s="22"/>
      <c r="D4" s="20" t="s">
        <v>1</v>
      </c>
      <c r="E4" s="32">
        <f>'Homelessness Prevention'!E4</f>
        <v>0</v>
      </c>
    </row>
    <row r="5" spans="1:5" ht="15.75" customHeight="1" x14ac:dyDescent="0.25">
      <c r="A5" s="33" t="s">
        <v>30</v>
      </c>
      <c r="B5" s="236">
        <f>HMIS!E4</f>
        <v>0</v>
      </c>
      <c r="C5" s="18"/>
      <c r="D5" s="10" t="s">
        <v>5</v>
      </c>
      <c r="E5" s="12">
        <f>'Homelessness Prevention'!E5</f>
        <v>0</v>
      </c>
    </row>
    <row r="6" spans="1:5" ht="15.75" customHeight="1" x14ac:dyDescent="0.25">
      <c r="A6" s="34" t="s">
        <v>0</v>
      </c>
      <c r="B6" s="16">
        <f>HMIS!K4</f>
        <v>0</v>
      </c>
      <c r="C6" s="18"/>
      <c r="D6" s="10" t="s">
        <v>3</v>
      </c>
      <c r="E6" s="12">
        <f>'Homelessness Prevention'!E6</f>
        <v>0</v>
      </c>
    </row>
    <row r="7" spans="1:5" ht="15.75" customHeight="1" thickBot="1" x14ac:dyDescent="0.3">
      <c r="A7" s="238" t="s">
        <v>39</v>
      </c>
      <c r="B7" s="25">
        <f>SUM(B5:B6)</f>
        <v>0</v>
      </c>
      <c r="C7" s="19"/>
      <c r="D7" s="10" t="s">
        <v>29</v>
      </c>
      <c r="E7" s="12">
        <f>'Homelessness Prevention'!E7</f>
        <v>0</v>
      </c>
    </row>
    <row r="8" spans="1:5" ht="15.75" customHeight="1" x14ac:dyDescent="0.25">
      <c r="A8" s="33" t="s">
        <v>17</v>
      </c>
      <c r="B8" s="17">
        <f>'Street Outreach'!E4</f>
        <v>0</v>
      </c>
      <c r="C8" s="18"/>
      <c r="D8" s="10" t="s">
        <v>2</v>
      </c>
      <c r="E8" s="12">
        <f>'Homelessness Prevention'!E8</f>
        <v>0</v>
      </c>
    </row>
    <row r="9" spans="1:5" ht="15.75" customHeight="1" x14ac:dyDescent="0.25">
      <c r="A9" s="34" t="s">
        <v>6</v>
      </c>
      <c r="B9" s="16">
        <f>'Street Outreach'!E5</f>
        <v>0</v>
      </c>
      <c r="C9" s="18"/>
      <c r="D9" s="10" t="s">
        <v>4</v>
      </c>
      <c r="E9" s="12">
        <f>'Homelessness Prevention'!K4</f>
        <v>0</v>
      </c>
    </row>
    <row r="10" spans="1:5" ht="15.75" customHeight="1" x14ac:dyDescent="0.25">
      <c r="A10" s="34" t="s">
        <v>2</v>
      </c>
      <c r="B10" s="16">
        <f>'Street Outreach'!E6</f>
        <v>0</v>
      </c>
      <c r="C10" s="18"/>
      <c r="D10" s="10" t="s">
        <v>0</v>
      </c>
      <c r="E10" s="12">
        <f>'Homelessness Prevention'!K5</f>
        <v>0</v>
      </c>
    </row>
    <row r="11" spans="1:5" ht="15.75" customHeight="1" x14ac:dyDescent="0.25">
      <c r="A11" s="34" t="s">
        <v>4</v>
      </c>
      <c r="B11" s="16">
        <f>'Street Outreach'!E7</f>
        <v>0</v>
      </c>
      <c r="C11" s="18"/>
      <c r="D11" s="10" t="s">
        <v>8</v>
      </c>
      <c r="E11" s="235">
        <f>'Homelessness Prevention'!K6</f>
        <v>0</v>
      </c>
    </row>
    <row r="12" spans="1:5" ht="15.75" customHeight="1" x14ac:dyDescent="0.25">
      <c r="A12" s="34" t="s">
        <v>0</v>
      </c>
      <c r="B12" s="16">
        <f>'Street Outreach'!K4</f>
        <v>0</v>
      </c>
      <c r="C12" s="18"/>
      <c r="D12" s="10" t="s">
        <v>19</v>
      </c>
      <c r="E12" s="12">
        <f>'Homelessness Prevention'!K7</f>
        <v>0</v>
      </c>
    </row>
    <row r="13" spans="1:5" ht="15.75" customHeight="1" thickBot="1" x14ac:dyDescent="0.3">
      <c r="A13" s="34" t="s">
        <v>8</v>
      </c>
      <c r="B13" s="16">
        <f>'Street Outreach'!K5</f>
        <v>0</v>
      </c>
      <c r="C13" s="232"/>
      <c r="D13" s="233" t="s">
        <v>42</v>
      </c>
      <c r="E13" s="35">
        <f>SUM(E4:E12)</f>
        <v>0</v>
      </c>
    </row>
    <row r="14" spans="1:5" ht="15.75" customHeight="1" x14ac:dyDescent="0.25">
      <c r="A14" s="34" t="s">
        <v>19</v>
      </c>
      <c r="B14" s="16">
        <f>'Street Outreach'!K6</f>
        <v>0</v>
      </c>
      <c r="C14" s="21"/>
      <c r="D14" s="20" t="s">
        <v>1</v>
      </c>
      <c r="E14" s="239">
        <f>'Rapid Rehousing'!E4</f>
        <v>0</v>
      </c>
    </row>
    <row r="15" spans="1:5" ht="15.75" customHeight="1" x14ac:dyDescent="0.25">
      <c r="A15" s="34" t="s">
        <v>18</v>
      </c>
      <c r="B15" s="230">
        <f>'Street Outreach'!K7</f>
        <v>0</v>
      </c>
      <c r="C15" s="18"/>
      <c r="D15" s="234" t="s">
        <v>5</v>
      </c>
      <c r="E15" s="12">
        <f>'Rapid Rehousing'!E5</f>
        <v>0</v>
      </c>
    </row>
    <row r="16" spans="1:5" ht="15.75" customHeight="1" thickBot="1" x14ac:dyDescent="0.3">
      <c r="A16" s="238" t="s">
        <v>38</v>
      </c>
      <c r="B16" s="237">
        <f>SUM(B8:B15)</f>
        <v>0</v>
      </c>
      <c r="C16" s="19"/>
      <c r="D16" s="10" t="s">
        <v>3</v>
      </c>
      <c r="E16" s="12">
        <f>'Rapid Rehousing'!E6</f>
        <v>0</v>
      </c>
    </row>
    <row r="17" spans="1:5" ht="15.75" customHeight="1" x14ac:dyDescent="0.25">
      <c r="A17" s="36" t="s">
        <v>7</v>
      </c>
      <c r="B17" s="17">
        <f>'Standard Emergency Shelter'!E4</f>
        <v>0</v>
      </c>
      <c r="C17" s="18"/>
      <c r="D17" s="10" t="s">
        <v>29</v>
      </c>
      <c r="E17" s="12">
        <f>'Rapid Rehousing'!E7</f>
        <v>0</v>
      </c>
    </row>
    <row r="18" spans="1:5" ht="15.75" customHeight="1" x14ac:dyDescent="0.25">
      <c r="A18" s="34" t="s">
        <v>6</v>
      </c>
      <c r="B18" s="16">
        <f>'Standard Emergency Shelter'!E5</f>
        <v>0</v>
      </c>
      <c r="C18" s="18"/>
      <c r="D18" s="10" t="s">
        <v>2</v>
      </c>
      <c r="E18" s="12">
        <f>'Rapid Rehousing'!E8</f>
        <v>0</v>
      </c>
    </row>
    <row r="19" spans="1:5" ht="15.75" customHeight="1" x14ac:dyDescent="0.25">
      <c r="A19" s="34" t="s">
        <v>2</v>
      </c>
      <c r="B19" s="16">
        <f>'Standard Emergency Shelter'!E6</f>
        <v>0</v>
      </c>
      <c r="C19" s="18"/>
      <c r="D19" s="10" t="s">
        <v>4</v>
      </c>
      <c r="E19" s="12">
        <f>'Rapid Rehousing'!K4</f>
        <v>0</v>
      </c>
    </row>
    <row r="20" spans="1:5" ht="15.75" customHeight="1" x14ac:dyDescent="0.25">
      <c r="A20" s="34" t="s">
        <v>4</v>
      </c>
      <c r="B20" s="16">
        <f>'Standard Emergency Shelter'!E7</f>
        <v>0</v>
      </c>
      <c r="C20" s="18"/>
      <c r="D20" s="10" t="s">
        <v>0</v>
      </c>
      <c r="E20" s="12">
        <f>'Rapid Rehousing'!K5</f>
        <v>0</v>
      </c>
    </row>
    <row r="21" spans="1:5" ht="15.75" customHeight="1" x14ac:dyDescent="0.25">
      <c r="A21" s="34" t="s">
        <v>0</v>
      </c>
      <c r="B21" s="16">
        <f>'Standard Emergency Shelter'!K4</f>
        <v>0</v>
      </c>
      <c r="C21" s="18"/>
      <c r="D21" s="10" t="s">
        <v>8</v>
      </c>
      <c r="E21" s="12">
        <f>'Rapid Rehousing'!K6</f>
        <v>0</v>
      </c>
    </row>
    <row r="22" spans="1:5" ht="15.75" customHeight="1" x14ac:dyDescent="0.25">
      <c r="A22" s="34" t="s">
        <v>8</v>
      </c>
      <c r="B22" s="16">
        <f>'Standard Emergency Shelter'!K5</f>
        <v>0</v>
      </c>
      <c r="C22" s="18"/>
      <c r="D22" s="10" t="s">
        <v>19</v>
      </c>
      <c r="E22" s="235">
        <f>'Rapid Rehousing'!K7</f>
        <v>0</v>
      </c>
    </row>
    <row r="23" spans="1:5" ht="15.75" customHeight="1" thickBot="1" x14ac:dyDescent="0.3">
      <c r="A23" s="34" t="s">
        <v>19</v>
      </c>
      <c r="B23" s="230">
        <f>'Standard Emergency Shelter'!K6</f>
        <v>0</v>
      </c>
      <c r="C23" s="232"/>
      <c r="D23" s="233" t="s">
        <v>43</v>
      </c>
      <c r="E23" s="240">
        <f>SUM(E14:E22)</f>
        <v>0</v>
      </c>
    </row>
    <row r="24" spans="1:5" ht="15.75" customHeight="1" thickBot="1" x14ac:dyDescent="0.3">
      <c r="A24" s="238" t="s">
        <v>40</v>
      </c>
      <c r="B24" s="237">
        <f>SUM(B17:B23)</f>
        <v>0</v>
      </c>
      <c r="C24" s="221" t="s">
        <v>44</v>
      </c>
      <c r="D24" s="222"/>
      <c r="E24" s="223"/>
    </row>
    <row r="25" spans="1:5" ht="15.75" customHeight="1" x14ac:dyDescent="0.25">
      <c r="A25" s="36" t="s">
        <v>7</v>
      </c>
      <c r="B25" s="17">
        <f>'Temporary Emergency Shelter'!E4</f>
        <v>0</v>
      </c>
      <c r="C25" s="224"/>
      <c r="D25" s="225"/>
      <c r="E25" s="226"/>
    </row>
    <row r="26" spans="1:5" ht="15.75" customHeight="1" x14ac:dyDescent="0.25">
      <c r="A26" s="34" t="s">
        <v>6</v>
      </c>
      <c r="B26" s="16">
        <f>'Temporary Emergency Shelter'!E5</f>
        <v>0</v>
      </c>
      <c r="C26" s="224"/>
      <c r="D26" s="225"/>
      <c r="E26" s="226"/>
    </row>
    <row r="27" spans="1:5" ht="15.75" customHeight="1" x14ac:dyDescent="0.25">
      <c r="A27" s="34" t="s">
        <v>2</v>
      </c>
      <c r="B27" s="16">
        <f>'Temporary Emergency Shelter'!E6</f>
        <v>0</v>
      </c>
      <c r="C27" s="224"/>
      <c r="D27" s="225"/>
      <c r="E27" s="226"/>
    </row>
    <row r="28" spans="1:5" ht="15.75" customHeight="1" x14ac:dyDescent="0.25">
      <c r="A28" s="34" t="s">
        <v>4</v>
      </c>
      <c r="B28" s="16">
        <f>'Temporary Emergency Shelter'!E7</f>
        <v>0</v>
      </c>
      <c r="C28" s="224"/>
      <c r="D28" s="225"/>
      <c r="E28" s="226"/>
    </row>
    <row r="29" spans="1:5" ht="15.75" customHeight="1" x14ac:dyDescent="0.25">
      <c r="A29" s="34" t="s">
        <v>0</v>
      </c>
      <c r="B29" s="16">
        <f>'Temporary Emergency Shelter'!K4</f>
        <v>0</v>
      </c>
      <c r="C29" s="227"/>
      <c r="D29" s="228"/>
      <c r="E29" s="229"/>
    </row>
    <row r="30" spans="1:5" ht="15.75" customHeight="1" x14ac:dyDescent="0.25">
      <c r="A30" s="34" t="s">
        <v>8</v>
      </c>
      <c r="B30" s="16">
        <f>'Temporary Emergency Shelter'!K5</f>
        <v>0</v>
      </c>
      <c r="C30" s="128" t="s">
        <v>51</v>
      </c>
      <c r="D30" s="129"/>
      <c r="E30" s="130"/>
    </row>
    <row r="31" spans="1:5" ht="15.75" customHeight="1" x14ac:dyDescent="0.25">
      <c r="A31" s="34" t="s">
        <v>19</v>
      </c>
      <c r="B31" s="230">
        <f>'Temporary Emergency Shelter'!K6</f>
        <v>0</v>
      </c>
      <c r="C31" s="227"/>
      <c r="D31" s="228"/>
      <c r="E31" s="229"/>
    </row>
    <row r="32" spans="1:5" ht="15.75" customHeight="1" x14ac:dyDescent="0.25">
      <c r="A32" s="231" t="s">
        <v>41</v>
      </c>
      <c r="B32" s="241">
        <f>SUM(B25:B31)</f>
        <v>0</v>
      </c>
      <c r="C32" s="116" t="s">
        <v>50</v>
      </c>
      <c r="D32" s="117"/>
      <c r="E32" s="118"/>
    </row>
    <row r="33" spans="1:6" ht="15" customHeight="1" x14ac:dyDescent="0.25">
      <c r="A33" s="9"/>
    </row>
    <row r="34" spans="1:6" x14ac:dyDescent="0.25">
      <c r="A34" s="11"/>
      <c r="B34" s="9"/>
      <c r="C34" s="9"/>
      <c r="D34" s="9"/>
      <c r="E34" s="9"/>
      <c r="F34" s="14"/>
    </row>
    <row r="36" spans="1:6" x14ac:dyDescent="0.25">
      <c r="F36" s="9"/>
    </row>
  </sheetData>
  <sheetProtection algorithmName="SHA-512" hashValue="F88VcddP9SMbmSeIw/Kc8zC7WZYWvUPukHXMknmewvRAy5vmH2oeDqftkwfgKJONUszsdxkE7nEPxhRkN8hcDw==" saltValue="pyR/W2zeAaOcGOyU7hQ81Q==" spinCount="100000" sheet="1" selectLockedCells="1"/>
  <mergeCells count="7">
    <mergeCell ref="C32:E32"/>
    <mergeCell ref="C24:E28"/>
    <mergeCell ref="D1:E3"/>
    <mergeCell ref="C1:C3"/>
    <mergeCell ref="C31:E31"/>
    <mergeCell ref="C29:E29"/>
    <mergeCell ref="C30:E30"/>
  </mergeCells>
  <pageMargins left="0.7" right="0.7" top="0.75" bottom="0.75" header="0.3" footer="0.3"/>
  <pageSetup orientation="landscape" r:id="rId1"/>
  <headerFooter>
    <oddHeader>&amp;CCoronavirus Emergency Solutions Grant Program
CV-212 Expense Detail Form&amp;RCV-212
Updated 5/3/2022</oddHeader>
    <oddFooter>&amp;CIf you or someone you know served in the U.S. Armed Forces, we encourage you to visit http://veteranbenefits.mo.gov
or call (573) 751-3779 to learn about available resources.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zoomScale="70" zoomScaleNormal="70" workbookViewId="0">
      <selection activeCell="A2" sqref="A1:XFD2"/>
    </sheetView>
  </sheetViews>
  <sheetFormatPr defaultRowHeight="15" x14ac:dyDescent="0.25"/>
  <cols>
    <col min="1" max="1" width="18.5703125" bestFit="1" customWidth="1"/>
    <col min="2" max="2" width="15" customWidth="1"/>
    <col min="3" max="3" width="19.140625" customWidth="1"/>
    <col min="4" max="4" width="32.85546875" customWidth="1"/>
    <col min="5" max="5" width="31.5703125" customWidth="1"/>
    <col min="6" max="6" width="15" customWidth="1"/>
    <col min="7" max="7" width="19.85546875" customWidth="1"/>
    <col min="8" max="8" width="15" customWidth="1"/>
    <col min="9" max="9" width="18.42578125" customWidth="1"/>
    <col min="10" max="10" width="15.5703125" customWidth="1"/>
    <col min="11" max="11" width="31" customWidth="1"/>
    <col min="12" max="12" width="33.7109375" customWidth="1"/>
    <col min="13" max="13" width="14.28515625" customWidth="1"/>
    <col min="14" max="14" width="19" customWidth="1"/>
    <col min="15" max="15" width="22.85546875" customWidth="1"/>
    <col min="16" max="16" width="29" customWidth="1"/>
  </cols>
  <sheetData>
    <row r="1" spans="1:16" ht="51" customHeight="1" thickBot="1" x14ac:dyDescent="0.3">
      <c r="A1" s="218" t="s">
        <v>68</v>
      </c>
      <c r="B1" s="219"/>
      <c r="C1" s="219"/>
      <c r="D1" s="219"/>
      <c r="E1" s="219"/>
      <c r="F1" s="219"/>
      <c r="G1" s="219"/>
      <c r="H1" s="219"/>
      <c r="I1" s="219"/>
      <c r="J1" s="219"/>
      <c r="K1" s="219"/>
      <c r="L1" s="219"/>
      <c r="M1" s="219"/>
      <c r="N1" s="219"/>
      <c r="O1" s="219"/>
      <c r="P1" s="220"/>
    </row>
    <row r="2" spans="1:16" ht="51" customHeight="1" thickBot="1" x14ac:dyDescent="0.3">
      <c r="A2" s="71" t="s">
        <v>74</v>
      </c>
      <c r="B2" s="99" t="s">
        <v>32</v>
      </c>
      <c r="C2" s="72" t="s">
        <v>20</v>
      </c>
      <c r="D2" s="72" t="s">
        <v>21</v>
      </c>
      <c r="E2" s="72" t="s">
        <v>22</v>
      </c>
      <c r="F2" s="72" t="s">
        <v>23</v>
      </c>
      <c r="G2" s="72" t="s">
        <v>24</v>
      </c>
      <c r="H2" s="72" t="s">
        <v>25</v>
      </c>
      <c r="I2" s="72" t="s">
        <v>26</v>
      </c>
      <c r="J2" s="73" t="s">
        <v>31</v>
      </c>
      <c r="K2" s="72" t="s">
        <v>27</v>
      </c>
      <c r="L2" s="74" t="s">
        <v>28</v>
      </c>
      <c r="M2" s="101" t="s">
        <v>63</v>
      </c>
      <c r="N2" s="100" t="s">
        <v>61</v>
      </c>
      <c r="O2" s="100" t="s">
        <v>62</v>
      </c>
      <c r="P2" s="74" t="s">
        <v>64</v>
      </c>
    </row>
    <row r="3" spans="1:16" ht="15" customHeight="1" x14ac:dyDescent="0.25">
      <c r="A3" s="106">
        <v>2</v>
      </c>
      <c r="B3" s="75">
        <v>1</v>
      </c>
      <c r="C3" s="62" t="str">
        <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ERROR")))))))))))))))))))),2,TRUE)</f>
        <v>Normal HMIS</v>
      </c>
      <c r="D3" s="63"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ERROR")))))))))))))))))))),3,TRUE))</f>
        <v/>
      </c>
      <c r="E3" s="63"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ERROR")))))))))))))))))))),4,TRUE))</f>
        <v/>
      </c>
      <c r="F3" s="63"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ERROR")))))))))))))))))))),5,TRUE))</f>
        <v/>
      </c>
      <c r="G3" s="62"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ERROR")))))))))))))))))))),6,TRUE))</f>
        <v/>
      </c>
      <c r="H3" s="62"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ERROR")))))))))))))))))))),7,TRUE))</f>
        <v/>
      </c>
      <c r="I3" s="64"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ERROR")))))))))))))))))))),8,TRUE))</f>
        <v/>
      </c>
      <c r="J3" s="65"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ERROR")))))))))))))))))))),9,TRUE))</f>
        <v/>
      </c>
      <c r="K3" s="64"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ERROR")))))))))))))))))))),10,TRUE))</f>
        <v/>
      </c>
      <c r="L3" s="66"/>
      <c r="M3" s="109" t="s">
        <v>65</v>
      </c>
      <c r="N3" s="64" t="s">
        <v>65</v>
      </c>
      <c r="O3" s="64" t="s">
        <v>65</v>
      </c>
      <c r="P3" s="76" t="str">
        <f>IF(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0,"",VLOOKUP($B3,IF($B3&lt;11,HMIS0[],IF($B3&lt;21,HMIS1[],IF($B3&lt;31,HMIS2[],IF($B3&lt;41,HMIS3[],IF($B3&lt;51,HMIS4[],IF($B3&lt;61,HMIS5[],IF($B3&lt;71,HMIS6[],IF($B3&lt;81,HMIS7[],IF($B3&lt;91,HMIS8[],IF($B3&lt;101,HMIS9[],IF($B3&lt;111,HMIS10[],IF($B3&lt;121,HMIS11[],IF($B3&lt;131,HMIS12[],IF($B3&lt;141,HMIS13[],IF($B3&lt;151,HMIS14[],IF($B3&lt;161,HMIS15[],IF($B3&lt;171,HMIS16[],IF($B3&lt;181,HMIS17[],IF($B3&lt;191,HMIS18[],IF($B3&lt;201,HMIS19[],"TABLE ERROR")))))))))))))))))))),11,TRUE))</f>
        <v/>
      </c>
    </row>
    <row r="4" spans="1:16" ht="15" customHeight="1" x14ac:dyDescent="0.25">
      <c r="A4" s="107">
        <v>2</v>
      </c>
      <c r="B4" s="70">
        <v>2</v>
      </c>
      <c r="C4" s="46" t="str">
        <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ERROR")))))))))))))))))))),2,TRUE)</f>
        <v>Normal HMIS</v>
      </c>
      <c r="D4" s="47"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3,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ERROR")))))))))))))))))))),3,TRUE))</f>
        <v/>
      </c>
      <c r="E4" s="47"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4,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ERROR")))))))))))))))))))),4,TRUE))</f>
        <v/>
      </c>
      <c r="F4" s="47"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5,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ERROR")))))))))))))))))))),5,TRUE))</f>
        <v/>
      </c>
      <c r="G4" s="46"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6,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ERROR")))))))))))))))))))),6,TRUE))</f>
        <v/>
      </c>
      <c r="H4" s="46"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7,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ERROR")))))))))))))))))))),7,TRUE))</f>
        <v/>
      </c>
      <c r="I4" s="48"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8,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ERROR")))))))))))))))))))),8,TRUE))</f>
        <v/>
      </c>
      <c r="J4" s="49"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9,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ERROR")))))))))))))))))))),9,TRUE))</f>
        <v/>
      </c>
      <c r="K4" s="48"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10,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ERROR")))))))))))))))))))),10,TRUE))</f>
        <v/>
      </c>
      <c r="L4" s="67"/>
      <c r="M4" s="104" t="s">
        <v>66</v>
      </c>
      <c r="N4" s="48" t="s">
        <v>66</v>
      </c>
      <c r="O4" s="48" t="s">
        <v>66</v>
      </c>
      <c r="P4" s="69" t="str">
        <f>IF(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11,TRUE)=0,"",VLOOKUP($B4,IF($B4&lt;11,HMIS0[],IF($B4&lt;21,HMIS1[],IF($B4&lt;31,HMIS2[],IF($B4&lt;41,HMIS3[],IF($B4&lt;51,HMIS4[],IF($B4&lt;61,HMIS5[],IF($B4&lt;71,HMIS6[],IF($B4&lt;81,HMIS7[],IF($B4&lt;91,HMIS8[],IF($B4&lt;101,HMIS9[],IF($B4&lt;111,HMIS10[],IF($B4&lt;121,HMIS11[],IF($B4&lt;131,HMIS12[],IF($B4&lt;141,HMIS13[],IF($B4&lt;151,HMIS14[],IF($B4&lt;161,HMIS15[],IF($B4&lt;171,HMIS16[],IF($B4&lt;181,HMIS17[],IF($B4&lt;191,HMIS18[],IF($B4&lt;201,HMIS19[],"TABLE ERROR")))))))))))))))))))),11,TRUE))</f>
        <v/>
      </c>
    </row>
    <row r="5" spans="1:16" ht="15" customHeight="1" x14ac:dyDescent="0.25">
      <c r="A5" s="107">
        <v>2</v>
      </c>
      <c r="B5" s="70">
        <v>3</v>
      </c>
      <c r="C5" s="46" t="str">
        <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ERROR")))))))))))))))))))),2,TRUE)</f>
        <v>Normal HMIS</v>
      </c>
      <c r="D5" s="47"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3,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ERROR")))))))))))))))))))),3,TRUE))</f>
        <v/>
      </c>
      <c r="E5" s="47"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4,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ERROR")))))))))))))))))))),4,TRUE))</f>
        <v/>
      </c>
      <c r="F5" s="47"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5,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ERROR")))))))))))))))))))),5,TRUE))</f>
        <v/>
      </c>
      <c r="G5" s="46"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6,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ERROR")))))))))))))))))))),6,TRUE))</f>
        <v/>
      </c>
      <c r="H5" s="46"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7,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ERROR")))))))))))))))))))),7,TRUE))</f>
        <v/>
      </c>
      <c r="I5" s="48"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8,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ERROR")))))))))))))))))))),8,TRUE))</f>
        <v/>
      </c>
      <c r="J5" s="49"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9,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ERROR")))))))))))))))))))),9,TRUE))</f>
        <v/>
      </c>
      <c r="K5" s="48"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10,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ERROR")))))))))))))))))))),10,TRUE))</f>
        <v/>
      </c>
      <c r="L5" s="67"/>
      <c r="M5" s="104"/>
      <c r="N5" s="48"/>
      <c r="O5" s="48"/>
      <c r="P5" s="69" t="str">
        <f>IF(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11,TRUE)=0,"",VLOOKUP($B5,IF($B5&lt;11,HMIS0[],IF($B5&lt;21,HMIS1[],IF($B5&lt;31,HMIS2[],IF($B5&lt;41,HMIS3[],IF($B5&lt;51,HMIS4[],IF($B5&lt;61,HMIS5[],IF($B5&lt;71,HMIS6[],IF($B5&lt;81,HMIS7[],IF($B5&lt;91,HMIS8[],IF($B5&lt;101,HMIS9[],IF($B5&lt;111,HMIS10[],IF($B5&lt;121,HMIS11[],IF($B5&lt;131,HMIS12[],IF($B5&lt;141,HMIS13[],IF($B5&lt;151,HMIS14[],IF($B5&lt;161,HMIS15[],IF($B5&lt;171,HMIS16[],IF($B5&lt;181,HMIS17[],IF($B5&lt;191,HMIS18[],IF($B5&lt;201,HMIS19[],"TABLE ERROR")))))))))))))))))))),11,TRUE))</f>
        <v/>
      </c>
    </row>
    <row r="6" spans="1:16" ht="15" customHeight="1" x14ac:dyDescent="0.25">
      <c r="A6" s="107">
        <v>2</v>
      </c>
      <c r="B6" s="70">
        <v>4</v>
      </c>
      <c r="C6" s="46" t="str">
        <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ERROR")))))))))))))))))))),2,TRUE)</f>
        <v>Normal HMIS</v>
      </c>
      <c r="D6" s="47"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3,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ERROR")))))))))))))))))))),3,TRUE))</f>
        <v/>
      </c>
      <c r="E6" s="47"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4,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ERROR")))))))))))))))))))),4,TRUE))</f>
        <v/>
      </c>
      <c r="F6" s="47"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5,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ERROR")))))))))))))))))))),5,TRUE))</f>
        <v/>
      </c>
      <c r="G6" s="46"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6,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ERROR")))))))))))))))))))),6,TRUE))</f>
        <v/>
      </c>
      <c r="H6" s="46"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7,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ERROR")))))))))))))))))))),7,TRUE))</f>
        <v/>
      </c>
      <c r="I6" s="48"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8,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ERROR")))))))))))))))))))),8,TRUE))</f>
        <v/>
      </c>
      <c r="J6" s="49"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9,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ERROR")))))))))))))))))))),9,TRUE))</f>
        <v/>
      </c>
      <c r="K6" s="48"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10,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ERROR")))))))))))))))))))),10,TRUE))</f>
        <v/>
      </c>
      <c r="L6" s="67"/>
      <c r="M6" s="104"/>
      <c r="N6" s="48"/>
      <c r="O6" s="48"/>
      <c r="P6" s="69" t="str">
        <f>IF(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11,TRUE)=0,"",VLOOKUP($B6,IF($B6&lt;11,HMIS0[],IF($B6&lt;21,HMIS1[],IF($B6&lt;31,HMIS2[],IF($B6&lt;41,HMIS3[],IF($B6&lt;51,HMIS4[],IF($B6&lt;61,HMIS5[],IF($B6&lt;71,HMIS6[],IF($B6&lt;81,HMIS7[],IF($B6&lt;91,HMIS8[],IF($B6&lt;101,HMIS9[],IF($B6&lt;111,HMIS10[],IF($B6&lt;121,HMIS11[],IF($B6&lt;131,HMIS12[],IF($B6&lt;141,HMIS13[],IF($B6&lt;151,HMIS14[],IF($B6&lt;161,HMIS15[],IF($B6&lt;171,HMIS16[],IF($B6&lt;181,HMIS17[],IF($B6&lt;191,HMIS18[],IF($B6&lt;201,HMIS19[],"TABLE ERROR")))))))))))))))))))),11,TRUE))</f>
        <v/>
      </c>
    </row>
    <row r="7" spans="1:16" ht="15" customHeight="1" x14ac:dyDescent="0.25">
      <c r="A7" s="107">
        <v>2</v>
      </c>
      <c r="B7" s="70">
        <v>5</v>
      </c>
      <c r="C7" s="46" t="str">
        <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ERROR")))))))))))))))))))),2,TRUE)</f>
        <v>Normal HMIS</v>
      </c>
      <c r="D7" s="47"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3,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ERROR")))))))))))))))))))),3,TRUE))</f>
        <v/>
      </c>
      <c r="E7" s="47"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4,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ERROR")))))))))))))))))))),4,TRUE))</f>
        <v/>
      </c>
      <c r="F7" s="47"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5,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ERROR")))))))))))))))))))),5,TRUE))</f>
        <v/>
      </c>
      <c r="G7" s="46"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6,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ERROR")))))))))))))))))))),6,TRUE))</f>
        <v/>
      </c>
      <c r="H7" s="46"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7,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ERROR")))))))))))))))))))),7,TRUE))</f>
        <v/>
      </c>
      <c r="I7" s="48"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8,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ERROR")))))))))))))))))))),8,TRUE))</f>
        <v/>
      </c>
      <c r="J7" s="49"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9,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ERROR")))))))))))))))))))),9,TRUE))</f>
        <v/>
      </c>
      <c r="K7" s="48"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10,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ERROR")))))))))))))))))))),10,TRUE))</f>
        <v/>
      </c>
      <c r="L7" s="67"/>
      <c r="M7" s="104"/>
      <c r="N7" s="48"/>
      <c r="O7" s="48"/>
      <c r="P7" s="69" t="str">
        <f>IF(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11,TRUE)=0,"",VLOOKUP($B7,IF($B7&lt;11,HMIS0[],IF($B7&lt;21,HMIS1[],IF($B7&lt;31,HMIS2[],IF($B7&lt;41,HMIS3[],IF($B7&lt;51,HMIS4[],IF($B7&lt;61,HMIS5[],IF($B7&lt;71,HMIS6[],IF($B7&lt;81,HMIS7[],IF($B7&lt;91,HMIS8[],IF($B7&lt;101,HMIS9[],IF($B7&lt;111,HMIS10[],IF($B7&lt;121,HMIS11[],IF($B7&lt;131,HMIS12[],IF($B7&lt;141,HMIS13[],IF($B7&lt;151,HMIS14[],IF($B7&lt;161,HMIS15[],IF($B7&lt;171,HMIS16[],IF($B7&lt;181,HMIS17[],IF($B7&lt;191,HMIS18[],IF($B7&lt;201,HMIS19[],"TABLE ERROR")))))))))))))))))))),11,TRUE))</f>
        <v/>
      </c>
    </row>
    <row r="8" spans="1:16" ht="15" customHeight="1" x14ac:dyDescent="0.25">
      <c r="A8" s="107">
        <v>2</v>
      </c>
      <c r="B8" s="70">
        <v>6</v>
      </c>
      <c r="C8" s="46" t="str">
        <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ERROR")))))))))))))))))))),2,TRUE)</f>
        <v>Normal HMIS</v>
      </c>
      <c r="D8" s="47"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3,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ERROR")))))))))))))))))))),3,TRUE))</f>
        <v/>
      </c>
      <c r="E8" s="47"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4,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ERROR")))))))))))))))))))),4,TRUE))</f>
        <v/>
      </c>
      <c r="F8" s="47"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5,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ERROR")))))))))))))))))))),5,TRUE))</f>
        <v/>
      </c>
      <c r="G8" s="46"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6,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ERROR")))))))))))))))))))),6,TRUE))</f>
        <v/>
      </c>
      <c r="H8" s="46"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7,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ERROR")))))))))))))))))))),7,TRUE))</f>
        <v/>
      </c>
      <c r="I8" s="48"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8,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ERROR")))))))))))))))))))),8,TRUE))</f>
        <v/>
      </c>
      <c r="J8" s="49"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9,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ERROR")))))))))))))))))))),9,TRUE))</f>
        <v/>
      </c>
      <c r="K8" s="48"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10,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ERROR")))))))))))))))))))),10,TRUE))</f>
        <v/>
      </c>
      <c r="L8" s="67"/>
      <c r="M8" s="104"/>
      <c r="N8" s="48"/>
      <c r="O8" s="48"/>
      <c r="P8" s="69" t="str">
        <f>IF(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11,TRUE)=0,"",VLOOKUP($B8,IF($B8&lt;11,HMIS0[],IF($B8&lt;21,HMIS1[],IF($B8&lt;31,HMIS2[],IF($B8&lt;41,HMIS3[],IF($B8&lt;51,HMIS4[],IF($B8&lt;61,HMIS5[],IF($B8&lt;71,HMIS6[],IF($B8&lt;81,HMIS7[],IF($B8&lt;91,HMIS8[],IF($B8&lt;101,HMIS9[],IF($B8&lt;111,HMIS10[],IF($B8&lt;121,HMIS11[],IF($B8&lt;131,HMIS12[],IF($B8&lt;141,HMIS13[],IF($B8&lt;151,HMIS14[],IF($B8&lt;161,HMIS15[],IF($B8&lt;171,HMIS16[],IF($B8&lt;181,HMIS17[],IF($B8&lt;191,HMIS18[],IF($B8&lt;201,HMIS19[],"TABLE ERROR")))))))))))))))))))),11,TRUE))</f>
        <v/>
      </c>
    </row>
    <row r="9" spans="1:16" ht="15" customHeight="1" x14ac:dyDescent="0.25">
      <c r="A9" s="107">
        <v>2</v>
      </c>
      <c r="B9" s="70">
        <v>7</v>
      </c>
      <c r="C9" s="46" t="str">
        <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ERROR")))))))))))))))))))),2,TRUE)</f>
        <v>Normal HMIS</v>
      </c>
      <c r="D9" s="47"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3,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ERROR")))))))))))))))))))),3,TRUE))</f>
        <v/>
      </c>
      <c r="E9" s="47"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4,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ERROR")))))))))))))))))))),4,TRUE))</f>
        <v/>
      </c>
      <c r="F9" s="47"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5,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ERROR")))))))))))))))))))),5,TRUE))</f>
        <v/>
      </c>
      <c r="G9" s="46"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6,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ERROR")))))))))))))))))))),6,TRUE))</f>
        <v/>
      </c>
      <c r="H9" s="46"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7,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ERROR")))))))))))))))))))),7,TRUE))</f>
        <v/>
      </c>
      <c r="I9" s="48"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8,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ERROR")))))))))))))))))))),8,TRUE))</f>
        <v/>
      </c>
      <c r="J9" s="49"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9,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ERROR")))))))))))))))))))),9,TRUE))</f>
        <v/>
      </c>
      <c r="K9" s="48"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10,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ERROR")))))))))))))))))))),10,TRUE))</f>
        <v/>
      </c>
      <c r="L9" s="67"/>
      <c r="M9" s="104"/>
      <c r="N9" s="48"/>
      <c r="O9" s="48"/>
      <c r="P9" s="69" t="str">
        <f>IF(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11,TRUE)=0,"",VLOOKUP($B9,IF($B9&lt;11,HMIS0[],IF($B9&lt;21,HMIS1[],IF($B9&lt;31,HMIS2[],IF($B9&lt;41,HMIS3[],IF($B9&lt;51,HMIS4[],IF($B9&lt;61,HMIS5[],IF($B9&lt;71,HMIS6[],IF($B9&lt;81,HMIS7[],IF($B9&lt;91,HMIS8[],IF($B9&lt;101,HMIS9[],IF($B9&lt;111,HMIS10[],IF($B9&lt;121,HMIS11[],IF($B9&lt;131,HMIS12[],IF($B9&lt;141,HMIS13[],IF($B9&lt;151,HMIS14[],IF($B9&lt;161,HMIS15[],IF($B9&lt;171,HMIS16[],IF($B9&lt;181,HMIS17[],IF($B9&lt;191,HMIS18[],IF($B9&lt;201,HMIS19[],"TABLE ERROR")))))))))))))))))))),11,TRUE))</f>
        <v/>
      </c>
    </row>
    <row r="10" spans="1:16" ht="15" customHeight="1" x14ac:dyDescent="0.25">
      <c r="A10" s="107">
        <v>2</v>
      </c>
      <c r="B10" s="70">
        <v>8</v>
      </c>
      <c r="C10" s="46" t="str">
        <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ERROR")))))))))))))))))))),2,TRUE)</f>
        <v>Normal HMIS</v>
      </c>
      <c r="D10" s="47"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3,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ERROR")))))))))))))))))))),3,TRUE))</f>
        <v/>
      </c>
      <c r="E10" s="47"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4,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ERROR")))))))))))))))))))),4,TRUE))</f>
        <v/>
      </c>
      <c r="F10" s="47"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5,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ERROR")))))))))))))))))))),5,TRUE))</f>
        <v/>
      </c>
      <c r="G10" s="46"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6,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ERROR")))))))))))))))))))),6,TRUE))</f>
        <v/>
      </c>
      <c r="H10" s="46"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7,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ERROR")))))))))))))))))))),7,TRUE))</f>
        <v/>
      </c>
      <c r="I10" s="48"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8,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ERROR")))))))))))))))))))),8,TRUE))</f>
        <v/>
      </c>
      <c r="J10" s="49"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9,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ERROR")))))))))))))))))))),9,TRUE))</f>
        <v/>
      </c>
      <c r="K10" s="48"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10,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ERROR")))))))))))))))))))),10,TRUE))</f>
        <v/>
      </c>
      <c r="L10" s="67"/>
      <c r="M10" s="104"/>
      <c r="N10" s="48"/>
      <c r="O10" s="48"/>
      <c r="P10" s="69" t="str">
        <f>IF(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11,TRUE)=0,"",VLOOKUP($B10,IF($B10&lt;11,HMIS0[],IF($B10&lt;21,HMIS1[],IF($B10&lt;31,HMIS2[],IF($B10&lt;41,HMIS3[],IF($B10&lt;51,HMIS4[],IF($B10&lt;61,HMIS5[],IF($B10&lt;71,HMIS6[],IF($B10&lt;81,HMIS7[],IF($B10&lt;91,HMIS8[],IF($B10&lt;101,HMIS9[],IF($B10&lt;111,HMIS10[],IF($B10&lt;121,HMIS11[],IF($B10&lt;131,HMIS12[],IF($B10&lt;141,HMIS13[],IF($B10&lt;151,HMIS14[],IF($B10&lt;161,HMIS15[],IF($B10&lt;171,HMIS16[],IF($B10&lt;181,HMIS17[],IF($B10&lt;191,HMIS18[],IF($B10&lt;201,HMIS19[],"TABLE ERROR")))))))))))))))))))),11,TRUE))</f>
        <v/>
      </c>
    </row>
    <row r="11" spans="1:16" ht="15" customHeight="1" x14ac:dyDescent="0.25">
      <c r="A11" s="107">
        <v>2</v>
      </c>
      <c r="B11" s="70">
        <v>9</v>
      </c>
      <c r="C11" s="46" t="str">
        <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ERROR")))))))))))))))))))),2,TRUE)</f>
        <v>Normal HMIS</v>
      </c>
      <c r="D11" s="47"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3,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ERROR")))))))))))))))))))),3,TRUE))</f>
        <v/>
      </c>
      <c r="E11" s="47"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4,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ERROR")))))))))))))))))))),4,TRUE))</f>
        <v/>
      </c>
      <c r="F11" s="47"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5,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ERROR")))))))))))))))))))),5,TRUE))</f>
        <v/>
      </c>
      <c r="G11" s="46"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6,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ERROR")))))))))))))))))))),6,TRUE))</f>
        <v/>
      </c>
      <c r="H11" s="46"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7,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ERROR")))))))))))))))))))),7,TRUE))</f>
        <v/>
      </c>
      <c r="I11" s="48"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8,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ERROR")))))))))))))))))))),8,TRUE))</f>
        <v/>
      </c>
      <c r="J11" s="49"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9,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ERROR")))))))))))))))))))),9,TRUE))</f>
        <v/>
      </c>
      <c r="K11" s="48"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10,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ERROR")))))))))))))))))))),10,TRUE))</f>
        <v/>
      </c>
      <c r="L11" s="67"/>
      <c r="M11" s="104"/>
      <c r="N11" s="48"/>
      <c r="O11" s="48"/>
      <c r="P11" s="69" t="str">
        <f>IF(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11,TRUE)=0,"",VLOOKUP($B11,IF($B11&lt;11,HMIS0[],IF($B11&lt;21,HMIS1[],IF($B11&lt;31,HMIS2[],IF($B11&lt;41,HMIS3[],IF($B11&lt;51,HMIS4[],IF($B11&lt;61,HMIS5[],IF($B11&lt;71,HMIS6[],IF($B11&lt;81,HMIS7[],IF($B11&lt;91,HMIS8[],IF($B11&lt;101,HMIS9[],IF($B11&lt;111,HMIS10[],IF($B11&lt;121,HMIS11[],IF($B11&lt;131,HMIS12[],IF($B11&lt;141,HMIS13[],IF($B11&lt;151,HMIS14[],IF($B11&lt;161,HMIS15[],IF($B11&lt;171,HMIS16[],IF($B11&lt;181,HMIS17[],IF($B11&lt;191,HMIS18[],IF($B11&lt;201,HMIS19[],"TABLE ERROR")))))))))))))))))))),11,TRUE))</f>
        <v/>
      </c>
    </row>
    <row r="12" spans="1:16" ht="15.75" customHeight="1" x14ac:dyDescent="0.25">
      <c r="A12" s="107">
        <v>2</v>
      </c>
      <c r="B12" s="70">
        <v>10</v>
      </c>
      <c r="C12" s="46" t="str">
        <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ERROR")))))))))))))))))))),2,TRUE)</f>
        <v>Normal HMIS</v>
      </c>
      <c r="D12" s="47"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3,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ERROR")))))))))))))))))))),3,TRUE))</f>
        <v/>
      </c>
      <c r="E12" s="47"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4,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ERROR")))))))))))))))))))),4,TRUE))</f>
        <v/>
      </c>
      <c r="F12" s="47"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5,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ERROR")))))))))))))))))))),5,TRUE))</f>
        <v/>
      </c>
      <c r="G12" s="46"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6,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ERROR")))))))))))))))))))),6,TRUE))</f>
        <v/>
      </c>
      <c r="H12" s="46"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7,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ERROR")))))))))))))))))))),7,TRUE))</f>
        <v/>
      </c>
      <c r="I12" s="48"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8,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ERROR")))))))))))))))))))),8,TRUE))</f>
        <v/>
      </c>
      <c r="J12" s="49"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9,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ERROR")))))))))))))))))))),9,TRUE))</f>
        <v/>
      </c>
      <c r="K12" s="48"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10,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ERROR")))))))))))))))))))),10,TRUE))</f>
        <v/>
      </c>
      <c r="L12" s="67"/>
      <c r="M12" s="104"/>
      <c r="N12" s="48"/>
      <c r="O12" s="48"/>
      <c r="P12" s="69" t="str">
        <f>IF(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11,TRUE)=0,"",VLOOKUP($B12,IF($B12&lt;11,HMIS0[],IF($B12&lt;21,HMIS1[],IF($B12&lt;31,HMIS2[],IF($B12&lt;41,HMIS3[],IF($B12&lt;51,HMIS4[],IF($B12&lt;61,HMIS5[],IF($B12&lt;71,HMIS6[],IF($B12&lt;81,HMIS7[],IF($B12&lt;91,HMIS8[],IF($B12&lt;101,HMIS9[],IF($B12&lt;111,HMIS10[],IF($B12&lt;121,HMIS11[],IF($B12&lt;131,HMIS12[],IF($B12&lt;141,HMIS13[],IF($B12&lt;151,HMIS14[],IF($B12&lt;161,HMIS15[],IF($B12&lt;171,HMIS16[],IF($B12&lt;181,HMIS17[],IF($B12&lt;191,HMIS18[],IF($B12&lt;201,HMIS19[],"TABLE ERROR")))))))))))))))))))),11,TRUE))</f>
        <v/>
      </c>
    </row>
    <row r="13" spans="1:16" ht="15" customHeight="1" x14ac:dyDescent="0.25">
      <c r="A13" s="107">
        <v>3</v>
      </c>
      <c r="B13" s="70">
        <v>11</v>
      </c>
      <c r="C13" s="46" t="str">
        <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ERROR")))))))))))))))))))),2,TRUE)</f>
        <v>Normal HMIS</v>
      </c>
      <c r="D13" s="47"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3,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ERROR")))))))))))))))))))),3,TRUE))</f>
        <v/>
      </c>
      <c r="E13" s="47"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4,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ERROR")))))))))))))))))))),4,TRUE))</f>
        <v/>
      </c>
      <c r="F13" s="47"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5,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ERROR")))))))))))))))))))),5,TRUE))</f>
        <v/>
      </c>
      <c r="G13" s="46"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6,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ERROR")))))))))))))))))))),6,TRUE))</f>
        <v/>
      </c>
      <c r="H13" s="46"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7,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ERROR")))))))))))))))))))),7,TRUE))</f>
        <v/>
      </c>
      <c r="I13" s="48"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8,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ERROR")))))))))))))))))))),8,TRUE))</f>
        <v/>
      </c>
      <c r="J13" s="49"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9,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ERROR")))))))))))))))))))),9,TRUE))</f>
        <v/>
      </c>
      <c r="K13" s="48"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10,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ERROR")))))))))))))))))))),10,TRUE))</f>
        <v/>
      </c>
      <c r="L13" s="67"/>
      <c r="M13" s="104"/>
      <c r="N13" s="48"/>
      <c r="O13" s="48"/>
      <c r="P13" s="69" t="str">
        <f>IF(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11,TRUE)=0,"",VLOOKUP($B13,IF($B13&lt;11,HMIS0[],IF($B13&lt;21,HMIS1[],IF($B13&lt;31,HMIS2[],IF($B13&lt;41,HMIS3[],IF($B13&lt;51,HMIS4[],IF($B13&lt;61,HMIS5[],IF($B13&lt;71,HMIS6[],IF($B13&lt;81,HMIS7[],IF($B13&lt;91,HMIS8[],IF($B13&lt;101,HMIS9[],IF($B13&lt;111,HMIS10[],IF($B13&lt;121,HMIS11[],IF($B13&lt;131,HMIS12[],IF($B13&lt;141,HMIS13[],IF($B13&lt;151,HMIS14[],IF($B13&lt;161,HMIS15[],IF($B13&lt;171,HMIS16[],IF($B13&lt;181,HMIS17[],IF($B13&lt;191,HMIS18[],IF($B13&lt;201,HMIS19[],"TABLE ERROR")))))))))))))))))))),11,TRUE))</f>
        <v/>
      </c>
    </row>
    <row r="14" spans="1:16" ht="15" customHeight="1" x14ac:dyDescent="0.25">
      <c r="A14" s="107">
        <v>3</v>
      </c>
      <c r="B14" s="70">
        <v>12</v>
      </c>
      <c r="C14" s="46" t="str">
        <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ERROR")))))))))))))))))))),2,TRUE)</f>
        <v>Normal HMIS</v>
      </c>
      <c r="D14" s="47"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3,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ERROR")))))))))))))))))))),3,TRUE))</f>
        <v/>
      </c>
      <c r="E14" s="47"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4,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ERROR")))))))))))))))))))),4,TRUE))</f>
        <v/>
      </c>
      <c r="F14" s="47"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5,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ERROR")))))))))))))))))))),5,TRUE))</f>
        <v/>
      </c>
      <c r="G14" s="46"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6,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ERROR")))))))))))))))))))),6,TRUE))</f>
        <v/>
      </c>
      <c r="H14" s="46"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7,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ERROR")))))))))))))))))))),7,TRUE))</f>
        <v/>
      </c>
      <c r="I14" s="48"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8,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ERROR")))))))))))))))))))),8,TRUE))</f>
        <v/>
      </c>
      <c r="J14" s="49"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9,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ERROR")))))))))))))))))))),9,TRUE))</f>
        <v/>
      </c>
      <c r="K14" s="48"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10,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ERROR")))))))))))))))))))),10,TRUE))</f>
        <v/>
      </c>
      <c r="L14" s="67"/>
      <c r="M14" s="104"/>
      <c r="N14" s="48"/>
      <c r="O14" s="48"/>
      <c r="P14" s="69" t="str">
        <f>IF(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11,TRUE)=0,"",VLOOKUP($B14,IF($B14&lt;11,HMIS0[],IF($B14&lt;21,HMIS1[],IF($B14&lt;31,HMIS2[],IF($B14&lt;41,HMIS3[],IF($B14&lt;51,HMIS4[],IF($B14&lt;61,HMIS5[],IF($B14&lt;71,HMIS6[],IF($B14&lt;81,HMIS7[],IF($B14&lt;91,HMIS8[],IF($B14&lt;101,HMIS9[],IF($B14&lt;111,HMIS10[],IF($B14&lt;121,HMIS11[],IF($B14&lt;131,HMIS12[],IF($B14&lt;141,HMIS13[],IF($B14&lt;151,HMIS14[],IF($B14&lt;161,HMIS15[],IF($B14&lt;171,HMIS16[],IF($B14&lt;181,HMIS17[],IF($B14&lt;191,HMIS18[],IF($B14&lt;201,HMIS19[],"TABLE ERROR")))))))))))))))))))),11,TRUE))</f>
        <v/>
      </c>
    </row>
    <row r="15" spans="1:16" ht="15" customHeight="1" x14ac:dyDescent="0.25">
      <c r="A15" s="107">
        <v>3</v>
      </c>
      <c r="B15" s="70">
        <v>13</v>
      </c>
      <c r="C15" s="46" t="str">
        <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ERROR")))))))))))))))))))),2,TRUE)</f>
        <v>Normal HMIS</v>
      </c>
      <c r="D15" s="47"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3,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ERROR")))))))))))))))))))),3,TRUE))</f>
        <v/>
      </c>
      <c r="E15" s="47"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4,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ERROR")))))))))))))))))))),4,TRUE))</f>
        <v/>
      </c>
      <c r="F15" s="47"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5,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ERROR")))))))))))))))))))),5,TRUE))</f>
        <v/>
      </c>
      <c r="G15" s="46"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6,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ERROR")))))))))))))))))))),6,TRUE))</f>
        <v/>
      </c>
      <c r="H15" s="46"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7,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ERROR")))))))))))))))))))),7,TRUE))</f>
        <v/>
      </c>
      <c r="I15" s="48"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8,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ERROR")))))))))))))))))))),8,TRUE))</f>
        <v/>
      </c>
      <c r="J15" s="49"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9,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ERROR")))))))))))))))))))),9,TRUE))</f>
        <v/>
      </c>
      <c r="K15" s="48"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10,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ERROR")))))))))))))))))))),10,TRUE))</f>
        <v/>
      </c>
      <c r="L15" s="67"/>
      <c r="M15" s="104"/>
      <c r="N15" s="48"/>
      <c r="O15" s="48"/>
      <c r="P15" s="69" t="str">
        <f>IF(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11,TRUE)=0,"",VLOOKUP($B15,IF($B15&lt;11,HMIS0[],IF($B15&lt;21,HMIS1[],IF($B15&lt;31,HMIS2[],IF($B15&lt;41,HMIS3[],IF($B15&lt;51,HMIS4[],IF($B15&lt;61,HMIS5[],IF($B15&lt;71,HMIS6[],IF($B15&lt;81,HMIS7[],IF($B15&lt;91,HMIS8[],IF($B15&lt;101,HMIS9[],IF($B15&lt;111,HMIS10[],IF($B15&lt;121,HMIS11[],IF($B15&lt;131,HMIS12[],IF($B15&lt;141,HMIS13[],IF($B15&lt;151,HMIS14[],IF($B15&lt;161,HMIS15[],IF($B15&lt;171,HMIS16[],IF($B15&lt;181,HMIS17[],IF($B15&lt;191,HMIS18[],IF($B15&lt;201,HMIS19[],"TABLE ERROR")))))))))))))))))))),11,TRUE))</f>
        <v/>
      </c>
    </row>
    <row r="16" spans="1:16" ht="15" customHeight="1" x14ac:dyDescent="0.25">
      <c r="A16" s="107">
        <v>3</v>
      </c>
      <c r="B16" s="70">
        <v>14</v>
      </c>
      <c r="C16" s="46" t="str">
        <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ERROR")))))))))))))))))))),2,TRUE)</f>
        <v>Normal HMIS</v>
      </c>
      <c r="D16" s="47"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3,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ERROR")))))))))))))))))))),3,TRUE))</f>
        <v/>
      </c>
      <c r="E16" s="47"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4,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ERROR")))))))))))))))))))),4,TRUE))</f>
        <v/>
      </c>
      <c r="F16" s="47"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5,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ERROR")))))))))))))))))))),5,TRUE))</f>
        <v/>
      </c>
      <c r="G16" s="46"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6,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ERROR")))))))))))))))))))),6,TRUE))</f>
        <v/>
      </c>
      <c r="H16" s="46"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7,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ERROR")))))))))))))))))))),7,TRUE))</f>
        <v/>
      </c>
      <c r="I16" s="48"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8,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ERROR")))))))))))))))))))),8,TRUE))</f>
        <v/>
      </c>
      <c r="J16" s="49"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9,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ERROR")))))))))))))))))))),9,TRUE))</f>
        <v/>
      </c>
      <c r="K16" s="48"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10,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ERROR")))))))))))))))))))),10,TRUE))</f>
        <v/>
      </c>
      <c r="L16" s="67"/>
      <c r="M16" s="104"/>
      <c r="N16" s="48"/>
      <c r="O16" s="48"/>
      <c r="P16" s="69" t="str">
        <f>IF(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11,TRUE)=0,"",VLOOKUP($B16,IF($B16&lt;11,HMIS0[],IF($B16&lt;21,HMIS1[],IF($B16&lt;31,HMIS2[],IF($B16&lt;41,HMIS3[],IF($B16&lt;51,HMIS4[],IF($B16&lt;61,HMIS5[],IF($B16&lt;71,HMIS6[],IF($B16&lt;81,HMIS7[],IF($B16&lt;91,HMIS8[],IF($B16&lt;101,HMIS9[],IF($B16&lt;111,HMIS10[],IF($B16&lt;121,HMIS11[],IF($B16&lt;131,HMIS12[],IF($B16&lt;141,HMIS13[],IF($B16&lt;151,HMIS14[],IF($B16&lt;161,HMIS15[],IF($B16&lt;171,HMIS16[],IF($B16&lt;181,HMIS17[],IF($B16&lt;191,HMIS18[],IF($B16&lt;201,HMIS19[],"TABLE ERROR")))))))))))))))))))),11,TRUE))</f>
        <v/>
      </c>
    </row>
    <row r="17" spans="1:16" ht="15" customHeight="1" x14ac:dyDescent="0.25">
      <c r="A17" s="107">
        <v>3</v>
      </c>
      <c r="B17" s="70">
        <v>15</v>
      </c>
      <c r="C17" s="46" t="str">
        <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ERROR")))))))))))))))))))),2,TRUE)</f>
        <v>Normal HMIS</v>
      </c>
      <c r="D17" s="47"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3,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ERROR")))))))))))))))))))),3,TRUE))</f>
        <v/>
      </c>
      <c r="E17" s="47"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4,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ERROR")))))))))))))))))))),4,TRUE))</f>
        <v/>
      </c>
      <c r="F17" s="47"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5,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ERROR")))))))))))))))))))),5,TRUE))</f>
        <v/>
      </c>
      <c r="G17" s="46"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6,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ERROR")))))))))))))))))))),6,TRUE))</f>
        <v/>
      </c>
      <c r="H17" s="46"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7,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ERROR")))))))))))))))))))),7,TRUE))</f>
        <v/>
      </c>
      <c r="I17" s="48"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8,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ERROR")))))))))))))))))))),8,TRUE))</f>
        <v/>
      </c>
      <c r="J17" s="49"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9,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ERROR")))))))))))))))))))),9,TRUE))</f>
        <v/>
      </c>
      <c r="K17" s="48"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10,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ERROR")))))))))))))))))))),10,TRUE))</f>
        <v/>
      </c>
      <c r="L17" s="67"/>
      <c r="M17" s="104"/>
      <c r="N17" s="48"/>
      <c r="O17" s="48"/>
      <c r="P17" s="69" t="str">
        <f>IF(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11,TRUE)=0,"",VLOOKUP($B17,IF($B17&lt;11,HMIS0[],IF($B17&lt;21,HMIS1[],IF($B17&lt;31,HMIS2[],IF($B17&lt;41,HMIS3[],IF($B17&lt;51,HMIS4[],IF($B17&lt;61,HMIS5[],IF($B17&lt;71,HMIS6[],IF($B17&lt;81,HMIS7[],IF($B17&lt;91,HMIS8[],IF($B17&lt;101,HMIS9[],IF($B17&lt;111,HMIS10[],IF($B17&lt;121,HMIS11[],IF($B17&lt;131,HMIS12[],IF($B17&lt;141,HMIS13[],IF($B17&lt;151,HMIS14[],IF($B17&lt;161,HMIS15[],IF($B17&lt;171,HMIS16[],IF($B17&lt;181,HMIS17[],IF($B17&lt;191,HMIS18[],IF($B17&lt;201,HMIS19[],"TABLE ERROR")))))))))))))))))))),11,TRUE))</f>
        <v/>
      </c>
    </row>
    <row r="18" spans="1:16" ht="15" customHeight="1" x14ac:dyDescent="0.25">
      <c r="A18" s="107">
        <v>3</v>
      </c>
      <c r="B18" s="70">
        <v>16</v>
      </c>
      <c r="C18" s="46" t="str">
        <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ERROR")))))))))))))))))))),2,TRUE)</f>
        <v>Normal HMIS</v>
      </c>
      <c r="D18" s="47"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3,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ERROR")))))))))))))))))))),3,TRUE))</f>
        <v/>
      </c>
      <c r="E18" s="47"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4,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ERROR")))))))))))))))))))),4,TRUE))</f>
        <v/>
      </c>
      <c r="F18" s="47"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5,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ERROR")))))))))))))))))))),5,TRUE))</f>
        <v/>
      </c>
      <c r="G18" s="46"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6,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ERROR")))))))))))))))))))),6,TRUE))</f>
        <v/>
      </c>
      <c r="H18" s="46"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7,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ERROR")))))))))))))))))))),7,TRUE))</f>
        <v/>
      </c>
      <c r="I18" s="48"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8,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ERROR")))))))))))))))))))),8,TRUE))</f>
        <v/>
      </c>
      <c r="J18" s="49"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9,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ERROR")))))))))))))))))))),9,TRUE))</f>
        <v/>
      </c>
      <c r="K18" s="48"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10,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ERROR")))))))))))))))))))),10,TRUE))</f>
        <v/>
      </c>
      <c r="L18" s="67"/>
      <c r="M18" s="104"/>
      <c r="N18" s="48"/>
      <c r="O18" s="48"/>
      <c r="P18" s="69" t="str">
        <f>IF(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11,TRUE)=0,"",VLOOKUP($B18,IF($B18&lt;11,HMIS0[],IF($B18&lt;21,HMIS1[],IF($B18&lt;31,HMIS2[],IF($B18&lt;41,HMIS3[],IF($B18&lt;51,HMIS4[],IF($B18&lt;61,HMIS5[],IF($B18&lt;71,HMIS6[],IF($B18&lt;81,HMIS7[],IF($B18&lt;91,HMIS8[],IF($B18&lt;101,HMIS9[],IF($B18&lt;111,HMIS10[],IF($B18&lt;121,HMIS11[],IF($B18&lt;131,HMIS12[],IF($B18&lt;141,HMIS13[],IF($B18&lt;151,HMIS14[],IF($B18&lt;161,HMIS15[],IF($B18&lt;171,HMIS16[],IF($B18&lt;181,HMIS17[],IF($B18&lt;191,HMIS18[],IF($B18&lt;201,HMIS19[],"TABLE ERROR")))))))))))))))))))),11,TRUE))</f>
        <v/>
      </c>
    </row>
    <row r="19" spans="1:16" ht="15" customHeight="1" x14ac:dyDescent="0.25">
      <c r="A19" s="107">
        <v>3</v>
      </c>
      <c r="B19" s="70">
        <v>17</v>
      </c>
      <c r="C19" s="46" t="str">
        <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ERROR")))))))))))))))))))),2,TRUE)</f>
        <v>Normal HMIS</v>
      </c>
      <c r="D19" s="47"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3,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ERROR")))))))))))))))))))),3,TRUE))</f>
        <v/>
      </c>
      <c r="E19" s="47"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4,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ERROR")))))))))))))))))))),4,TRUE))</f>
        <v/>
      </c>
      <c r="F19" s="47"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5,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ERROR")))))))))))))))))))),5,TRUE))</f>
        <v/>
      </c>
      <c r="G19" s="46"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6,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ERROR")))))))))))))))))))),6,TRUE))</f>
        <v/>
      </c>
      <c r="H19" s="46"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7,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ERROR")))))))))))))))))))),7,TRUE))</f>
        <v/>
      </c>
      <c r="I19" s="48"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8,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ERROR")))))))))))))))))))),8,TRUE))</f>
        <v/>
      </c>
      <c r="J19" s="49"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9,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ERROR")))))))))))))))))))),9,TRUE))</f>
        <v/>
      </c>
      <c r="K19" s="48"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10,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ERROR")))))))))))))))))))),10,TRUE))</f>
        <v/>
      </c>
      <c r="L19" s="67"/>
      <c r="M19" s="104"/>
      <c r="N19" s="48"/>
      <c r="O19" s="48"/>
      <c r="P19" s="69" t="str">
        <f>IF(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11,TRUE)=0,"",VLOOKUP($B19,IF($B19&lt;11,HMIS0[],IF($B19&lt;21,HMIS1[],IF($B19&lt;31,HMIS2[],IF($B19&lt;41,HMIS3[],IF($B19&lt;51,HMIS4[],IF($B19&lt;61,HMIS5[],IF($B19&lt;71,HMIS6[],IF($B19&lt;81,HMIS7[],IF($B19&lt;91,HMIS8[],IF($B19&lt;101,HMIS9[],IF($B19&lt;111,HMIS10[],IF($B19&lt;121,HMIS11[],IF($B19&lt;131,HMIS12[],IF($B19&lt;141,HMIS13[],IF($B19&lt;151,HMIS14[],IF($B19&lt;161,HMIS15[],IF($B19&lt;171,HMIS16[],IF($B19&lt;181,HMIS17[],IF($B19&lt;191,HMIS18[],IF($B19&lt;201,HMIS19[],"TABLE ERROR")))))))))))))))))))),11,TRUE))</f>
        <v/>
      </c>
    </row>
    <row r="20" spans="1:16" ht="15" customHeight="1" x14ac:dyDescent="0.25">
      <c r="A20" s="107">
        <v>3</v>
      </c>
      <c r="B20" s="70">
        <v>18</v>
      </c>
      <c r="C20" s="46" t="str">
        <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ERROR")))))))))))))))))))),2,TRUE)</f>
        <v>Normal HMIS</v>
      </c>
      <c r="D20" s="47"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3,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ERROR")))))))))))))))))))),3,TRUE))</f>
        <v/>
      </c>
      <c r="E20" s="47"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4,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ERROR")))))))))))))))))))),4,TRUE))</f>
        <v/>
      </c>
      <c r="F20" s="47"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5,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ERROR")))))))))))))))))))),5,TRUE))</f>
        <v/>
      </c>
      <c r="G20" s="46"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6,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ERROR")))))))))))))))))))),6,TRUE))</f>
        <v/>
      </c>
      <c r="H20" s="46"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7,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ERROR")))))))))))))))))))),7,TRUE))</f>
        <v/>
      </c>
      <c r="I20" s="48"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8,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ERROR")))))))))))))))))))),8,TRUE))</f>
        <v/>
      </c>
      <c r="J20" s="49"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9,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ERROR")))))))))))))))))))),9,TRUE))</f>
        <v/>
      </c>
      <c r="K20" s="48"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10,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ERROR")))))))))))))))))))),10,TRUE))</f>
        <v/>
      </c>
      <c r="L20" s="67"/>
      <c r="M20" s="104"/>
      <c r="N20" s="48"/>
      <c r="O20" s="48"/>
      <c r="P20" s="69" t="str">
        <f>IF(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11,TRUE)=0,"",VLOOKUP($B20,IF($B20&lt;11,HMIS0[],IF($B20&lt;21,HMIS1[],IF($B20&lt;31,HMIS2[],IF($B20&lt;41,HMIS3[],IF($B20&lt;51,HMIS4[],IF($B20&lt;61,HMIS5[],IF($B20&lt;71,HMIS6[],IF($B20&lt;81,HMIS7[],IF($B20&lt;91,HMIS8[],IF($B20&lt;101,HMIS9[],IF($B20&lt;111,HMIS10[],IF($B20&lt;121,HMIS11[],IF($B20&lt;131,HMIS12[],IF($B20&lt;141,HMIS13[],IF($B20&lt;151,HMIS14[],IF($B20&lt;161,HMIS15[],IF($B20&lt;171,HMIS16[],IF($B20&lt;181,HMIS17[],IF($B20&lt;191,HMIS18[],IF($B20&lt;201,HMIS19[],"TABLE ERROR")))))))))))))))))))),11,TRUE))</f>
        <v/>
      </c>
    </row>
    <row r="21" spans="1:16" ht="15" customHeight="1" x14ac:dyDescent="0.25">
      <c r="A21" s="107">
        <v>3</v>
      </c>
      <c r="B21" s="70">
        <v>19</v>
      </c>
      <c r="C21" s="46" t="str">
        <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ERROR")))))))))))))))))))),2,TRUE)</f>
        <v>Normal HMIS</v>
      </c>
      <c r="D21" s="47"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3,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ERROR")))))))))))))))))))),3,TRUE))</f>
        <v/>
      </c>
      <c r="E21" s="47"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4,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ERROR")))))))))))))))))))),4,TRUE))</f>
        <v/>
      </c>
      <c r="F21" s="47"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5,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ERROR")))))))))))))))))))),5,TRUE))</f>
        <v/>
      </c>
      <c r="G21" s="46"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6,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ERROR")))))))))))))))))))),6,TRUE))</f>
        <v/>
      </c>
      <c r="H21" s="46"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7,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ERROR")))))))))))))))))))),7,TRUE))</f>
        <v/>
      </c>
      <c r="I21" s="48"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8,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ERROR")))))))))))))))))))),8,TRUE))</f>
        <v/>
      </c>
      <c r="J21" s="49"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9,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ERROR")))))))))))))))))))),9,TRUE))</f>
        <v/>
      </c>
      <c r="K21" s="48"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10,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ERROR")))))))))))))))))))),10,TRUE))</f>
        <v/>
      </c>
      <c r="L21" s="67"/>
      <c r="M21" s="104"/>
      <c r="N21" s="48"/>
      <c r="O21" s="48"/>
      <c r="P21" s="69" t="str">
        <f>IF(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11,TRUE)=0,"",VLOOKUP($B21,IF($B21&lt;11,HMIS0[],IF($B21&lt;21,HMIS1[],IF($B21&lt;31,HMIS2[],IF($B21&lt;41,HMIS3[],IF($B21&lt;51,HMIS4[],IF($B21&lt;61,HMIS5[],IF($B21&lt;71,HMIS6[],IF($B21&lt;81,HMIS7[],IF($B21&lt;91,HMIS8[],IF($B21&lt;101,HMIS9[],IF($B21&lt;111,HMIS10[],IF($B21&lt;121,HMIS11[],IF($B21&lt;131,HMIS12[],IF($B21&lt;141,HMIS13[],IF($B21&lt;151,HMIS14[],IF($B21&lt;161,HMIS15[],IF($B21&lt;171,HMIS16[],IF($B21&lt;181,HMIS17[],IF($B21&lt;191,HMIS18[],IF($B21&lt;201,HMIS19[],"TABLE ERROR")))))))))))))))))))),11,TRUE))</f>
        <v/>
      </c>
    </row>
    <row r="22" spans="1:16" ht="15.75" customHeight="1" x14ac:dyDescent="0.25">
      <c r="A22" s="107">
        <v>3</v>
      </c>
      <c r="B22" s="70">
        <v>20</v>
      </c>
      <c r="C22" s="46" t="str">
        <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ERROR")))))))))))))))))))),2,TRUE)</f>
        <v>Normal HMIS</v>
      </c>
      <c r="D22" s="47"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3,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ERROR")))))))))))))))))))),3,TRUE))</f>
        <v/>
      </c>
      <c r="E22" s="47"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4,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ERROR")))))))))))))))))))),4,TRUE))</f>
        <v/>
      </c>
      <c r="F22" s="47"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5,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ERROR")))))))))))))))))))),5,TRUE))</f>
        <v/>
      </c>
      <c r="G22" s="46"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6,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ERROR")))))))))))))))))))),6,TRUE))</f>
        <v/>
      </c>
      <c r="H22" s="46"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7,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ERROR")))))))))))))))))))),7,TRUE))</f>
        <v/>
      </c>
      <c r="I22" s="48"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8,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ERROR")))))))))))))))))))),8,TRUE))</f>
        <v/>
      </c>
      <c r="J22" s="49"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9,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ERROR")))))))))))))))))))),9,TRUE))</f>
        <v/>
      </c>
      <c r="K22" s="48"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10,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ERROR")))))))))))))))))))),10,TRUE))</f>
        <v/>
      </c>
      <c r="L22" s="67"/>
      <c r="M22" s="104"/>
      <c r="N22" s="48"/>
      <c r="O22" s="48"/>
      <c r="P22" s="69" t="str">
        <f>IF(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11,TRUE)=0,"",VLOOKUP($B22,IF($B22&lt;11,HMIS0[],IF($B22&lt;21,HMIS1[],IF($B22&lt;31,HMIS2[],IF($B22&lt;41,HMIS3[],IF($B22&lt;51,HMIS4[],IF($B22&lt;61,HMIS5[],IF($B22&lt;71,HMIS6[],IF($B22&lt;81,HMIS7[],IF($B22&lt;91,HMIS8[],IF($B22&lt;101,HMIS9[],IF($B22&lt;111,HMIS10[],IF($B22&lt;121,HMIS11[],IF($B22&lt;131,HMIS12[],IF($B22&lt;141,HMIS13[],IF($B22&lt;151,HMIS14[],IF($B22&lt;161,HMIS15[],IF($B22&lt;171,HMIS16[],IF($B22&lt;181,HMIS17[],IF($B22&lt;191,HMIS18[],IF($B22&lt;201,HMIS19[],"TABLE ERROR")))))))))))))))))))),11,TRUE))</f>
        <v/>
      </c>
    </row>
    <row r="23" spans="1:16" ht="15" customHeight="1" x14ac:dyDescent="0.25">
      <c r="A23" s="107">
        <v>4</v>
      </c>
      <c r="B23" s="70">
        <v>21</v>
      </c>
      <c r="C23" s="46" t="str">
        <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ERROR")))))))))))))))))))),2,TRUE)</f>
        <v>Normal HMIS</v>
      </c>
      <c r="D23" s="47"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3,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ERROR")))))))))))))))))))),3,TRUE))</f>
        <v/>
      </c>
      <c r="E23" s="47"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4,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ERROR")))))))))))))))))))),4,TRUE))</f>
        <v/>
      </c>
      <c r="F23" s="47"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5,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ERROR")))))))))))))))))))),5,TRUE))</f>
        <v/>
      </c>
      <c r="G23" s="46"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6,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ERROR")))))))))))))))))))),6,TRUE))</f>
        <v/>
      </c>
      <c r="H23" s="46"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7,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ERROR")))))))))))))))))))),7,TRUE))</f>
        <v/>
      </c>
      <c r="I23" s="48"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8,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ERROR")))))))))))))))))))),8,TRUE))</f>
        <v/>
      </c>
      <c r="J23" s="49"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9,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ERROR")))))))))))))))))))),9,TRUE))</f>
        <v/>
      </c>
      <c r="K23" s="48"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10,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ERROR")))))))))))))))))))),10,TRUE))</f>
        <v/>
      </c>
      <c r="L23" s="67"/>
      <c r="M23" s="104"/>
      <c r="N23" s="48"/>
      <c r="O23" s="48"/>
      <c r="P23" s="69" t="str">
        <f>IF(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11,TRUE)=0,"",VLOOKUP($B23,IF($B23&lt;11,HMIS0[],IF($B23&lt;21,HMIS1[],IF($B23&lt;31,HMIS2[],IF($B23&lt;41,HMIS3[],IF($B23&lt;51,HMIS4[],IF($B23&lt;61,HMIS5[],IF($B23&lt;71,HMIS6[],IF($B23&lt;81,HMIS7[],IF($B23&lt;91,HMIS8[],IF($B23&lt;101,HMIS9[],IF($B23&lt;111,HMIS10[],IF($B23&lt;121,HMIS11[],IF($B23&lt;131,HMIS12[],IF($B23&lt;141,HMIS13[],IF($B23&lt;151,HMIS14[],IF($B23&lt;161,HMIS15[],IF($B23&lt;171,HMIS16[],IF($B23&lt;181,HMIS17[],IF($B23&lt;191,HMIS18[],IF($B23&lt;201,HMIS19[],"TABLE ERROR")))))))))))))))))))),11,TRUE))</f>
        <v/>
      </c>
    </row>
    <row r="24" spans="1:16" ht="15" customHeight="1" x14ac:dyDescent="0.25">
      <c r="A24" s="107">
        <v>4</v>
      </c>
      <c r="B24" s="70">
        <v>22</v>
      </c>
      <c r="C24" s="46" t="str">
        <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ERROR")))))))))))))))))))),2,TRUE)</f>
        <v>Normal HMIS</v>
      </c>
      <c r="D24" s="47"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3,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ERROR")))))))))))))))))))),3,TRUE))</f>
        <v/>
      </c>
      <c r="E24" s="47"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4,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ERROR")))))))))))))))))))),4,TRUE))</f>
        <v/>
      </c>
      <c r="F24" s="47"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5,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ERROR")))))))))))))))))))),5,TRUE))</f>
        <v/>
      </c>
      <c r="G24" s="46"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6,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ERROR")))))))))))))))))))),6,TRUE))</f>
        <v/>
      </c>
      <c r="H24" s="46"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7,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ERROR")))))))))))))))))))),7,TRUE))</f>
        <v/>
      </c>
      <c r="I24" s="48"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8,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ERROR")))))))))))))))))))),8,TRUE))</f>
        <v/>
      </c>
      <c r="J24" s="49"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9,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ERROR")))))))))))))))))))),9,TRUE))</f>
        <v/>
      </c>
      <c r="K24" s="48"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10,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ERROR")))))))))))))))))))),10,TRUE))</f>
        <v/>
      </c>
      <c r="L24" s="67"/>
      <c r="M24" s="104"/>
      <c r="N24" s="48"/>
      <c r="O24" s="48"/>
      <c r="P24" s="69" t="str">
        <f>IF(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11,TRUE)=0,"",VLOOKUP($B24,IF($B24&lt;11,HMIS0[],IF($B24&lt;21,HMIS1[],IF($B24&lt;31,HMIS2[],IF($B24&lt;41,HMIS3[],IF($B24&lt;51,HMIS4[],IF($B24&lt;61,HMIS5[],IF($B24&lt;71,HMIS6[],IF($B24&lt;81,HMIS7[],IF($B24&lt;91,HMIS8[],IF($B24&lt;101,HMIS9[],IF($B24&lt;111,HMIS10[],IF($B24&lt;121,HMIS11[],IF($B24&lt;131,HMIS12[],IF($B24&lt;141,HMIS13[],IF($B24&lt;151,HMIS14[],IF($B24&lt;161,HMIS15[],IF($B24&lt;171,HMIS16[],IF($B24&lt;181,HMIS17[],IF($B24&lt;191,HMIS18[],IF($B24&lt;201,HMIS19[],"TABLE ERROR")))))))))))))))))))),11,TRUE))</f>
        <v/>
      </c>
    </row>
    <row r="25" spans="1:16" ht="15" customHeight="1" x14ac:dyDescent="0.25">
      <c r="A25" s="107">
        <v>4</v>
      </c>
      <c r="B25" s="70">
        <v>23</v>
      </c>
      <c r="C25" s="46" t="str">
        <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ERROR")))))))))))))))))))),2,TRUE)</f>
        <v>Normal HMIS</v>
      </c>
      <c r="D25" s="47"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3,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ERROR")))))))))))))))))))),3,TRUE))</f>
        <v/>
      </c>
      <c r="E25" s="47"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4,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ERROR")))))))))))))))))))),4,TRUE))</f>
        <v/>
      </c>
      <c r="F25" s="47"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5,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ERROR")))))))))))))))))))),5,TRUE))</f>
        <v/>
      </c>
      <c r="G25" s="46"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6,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ERROR")))))))))))))))))))),6,TRUE))</f>
        <v/>
      </c>
      <c r="H25" s="46"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7,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ERROR")))))))))))))))))))),7,TRUE))</f>
        <v/>
      </c>
      <c r="I25" s="48"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8,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ERROR")))))))))))))))))))),8,TRUE))</f>
        <v/>
      </c>
      <c r="J25" s="49"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9,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ERROR")))))))))))))))))))),9,TRUE))</f>
        <v/>
      </c>
      <c r="K25" s="48"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10,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ERROR")))))))))))))))))))),10,TRUE))</f>
        <v/>
      </c>
      <c r="L25" s="67"/>
      <c r="M25" s="104"/>
      <c r="N25" s="48"/>
      <c r="O25" s="48"/>
      <c r="P25" s="69" t="str">
        <f>IF(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11,TRUE)=0,"",VLOOKUP($B25,IF($B25&lt;11,HMIS0[],IF($B25&lt;21,HMIS1[],IF($B25&lt;31,HMIS2[],IF($B25&lt;41,HMIS3[],IF($B25&lt;51,HMIS4[],IF($B25&lt;61,HMIS5[],IF($B25&lt;71,HMIS6[],IF($B25&lt;81,HMIS7[],IF($B25&lt;91,HMIS8[],IF($B25&lt;101,HMIS9[],IF($B25&lt;111,HMIS10[],IF($B25&lt;121,HMIS11[],IF($B25&lt;131,HMIS12[],IF($B25&lt;141,HMIS13[],IF($B25&lt;151,HMIS14[],IF($B25&lt;161,HMIS15[],IF($B25&lt;171,HMIS16[],IF($B25&lt;181,HMIS17[],IF($B25&lt;191,HMIS18[],IF($B25&lt;201,HMIS19[],"TABLE ERROR")))))))))))))))))))),11,TRUE))</f>
        <v/>
      </c>
    </row>
    <row r="26" spans="1:16" ht="15" customHeight="1" x14ac:dyDescent="0.25">
      <c r="A26" s="107">
        <v>4</v>
      </c>
      <c r="B26" s="70">
        <v>24</v>
      </c>
      <c r="C26" s="46" t="str">
        <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ERROR")))))))))))))))))))),2,TRUE)</f>
        <v>Normal HMIS</v>
      </c>
      <c r="D26" s="47"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3,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ERROR")))))))))))))))))))),3,TRUE))</f>
        <v/>
      </c>
      <c r="E26" s="47"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4,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ERROR")))))))))))))))))))),4,TRUE))</f>
        <v/>
      </c>
      <c r="F26" s="47"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5,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ERROR")))))))))))))))))))),5,TRUE))</f>
        <v/>
      </c>
      <c r="G26" s="46"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6,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ERROR")))))))))))))))))))),6,TRUE))</f>
        <v/>
      </c>
      <c r="H26" s="46"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7,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ERROR")))))))))))))))))))),7,TRUE))</f>
        <v/>
      </c>
      <c r="I26" s="48"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8,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ERROR")))))))))))))))))))),8,TRUE))</f>
        <v/>
      </c>
      <c r="J26" s="49"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9,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ERROR")))))))))))))))))))),9,TRUE))</f>
        <v/>
      </c>
      <c r="K26" s="48"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10,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ERROR")))))))))))))))))))),10,TRUE))</f>
        <v/>
      </c>
      <c r="L26" s="67"/>
      <c r="M26" s="104"/>
      <c r="N26" s="48"/>
      <c r="O26" s="48"/>
      <c r="P26" s="69" t="str">
        <f>IF(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11,TRUE)=0,"",VLOOKUP($B26,IF($B26&lt;11,HMIS0[],IF($B26&lt;21,HMIS1[],IF($B26&lt;31,HMIS2[],IF($B26&lt;41,HMIS3[],IF($B26&lt;51,HMIS4[],IF($B26&lt;61,HMIS5[],IF($B26&lt;71,HMIS6[],IF($B26&lt;81,HMIS7[],IF($B26&lt;91,HMIS8[],IF($B26&lt;101,HMIS9[],IF($B26&lt;111,HMIS10[],IF($B26&lt;121,HMIS11[],IF($B26&lt;131,HMIS12[],IF($B26&lt;141,HMIS13[],IF($B26&lt;151,HMIS14[],IF($B26&lt;161,HMIS15[],IF($B26&lt;171,HMIS16[],IF($B26&lt;181,HMIS17[],IF($B26&lt;191,HMIS18[],IF($B26&lt;201,HMIS19[],"TABLE ERROR")))))))))))))))))))),11,TRUE))</f>
        <v/>
      </c>
    </row>
    <row r="27" spans="1:16" ht="15" customHeight="1" x14ac:dyDescent="0.25">
      <c r="A27" s="107">
        <v>4</v>
      </c>
      <c r="B27" s="70">
        <v>25</v>
      </c>
      <c r="C27" s="46" t="str">
        <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ERROR")))))))))))))))))))),2,TRUE)</f>
        <v>Normal HMIS</v>
      </c>
      <c r="D27" s="47"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3,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ERROR")))))))))))))))))))),3,TRUE))</f>
        <v/>
      </c>
      <c r="E27" s="47"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4,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ERROR")))))))))))))))))))),4,TRUE))</f>
        <v/>
      </c>
      <c r="F27" s="47"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5,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ERROR")))))))))))))))))))),5,TRUE))</f>
        <v/>
      </c>
      <c r="G27" s="46"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6,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ERROR")))))))))))))))))))),6,TRUE))</f>
        <v/>
      </c>
      <c r="H27" s="46"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7,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ERROR")))))))))))))))))))),7,TRUE))</f>
        <v/>
      </c>
      <c r="I27" s="48"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8,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ERROR")))))))))))))))))))),8,TRUE))</f>
        <v/>
      </c>
      <c r="J27" s="49"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9,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ERROR")))))))))))))))))))),9,TRUE))</f>
        <v/>
      </c>
      <c r="K27" s="48"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10,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ERROR")))))))))))))))))))),10,TRUE))</f>
        <v/>
      </c>
      <c r="L27" s="67"/>
      <c r="M27" s="104"/>
      <c r="N27" s="48"/>
      <c r="O27" s="48"/>
      <c r="P27" s="69" t="str">
        <f>IF(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11,TRUE)=0,"",VLOOKUP($B27,IF($B27&lt;11,HMIS0[],IF($B27&lt;21,HMIS1[],IF($B27&lt;31,HMIS2[],IF($B27&lt;41,HMIS3[],IF($B27&lt;51,HMIS4[],IF($B27&lt;61,HMIS5[],IF($B27&lt;71,HMIS6[],IF($B27&lt;81,HMIS7[],IF($B27&lt;91,HMIS8[],IF($B27&lt;101,HMIS9[],IF($B27&lt;111,HMIS10[],IF($B27&lt;121,HMIS11[],IF($B27&lt;131,HMIS12[],IF($B27&lt;141,HMIS13[],IF($B27&lt;151,HMIS14[],IF($B27&lt;161,HMIS15[],IF($B27&lt;171,HMIS16[],IF($B27&lt;181,HMIS17[],IF($B27&lt;191,HMIS18[],IF($B27&lt;201,HMIS19[],"TABLE ERROR")))))))))))))))))))),11,TRUE))</f>
        <v/>
      </c>
    </row>
    <row r="28" spans="1:16" ht="15" customHeight="1" x14ac:dyDescent="0.25">
      <c r="A28" s="107">
        <v>4</v>
      </c>
      <c r="B28" s="70">
        <v>26</v>
      </c>
      <c r="C28" s="46" t="str">
        <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ERROR")))))))))))))))))))),2,TRUE)</f>
        <v>Normal HMIS</v>
      </c>
      <c r="D28" s="47"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3,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ERROR")))))))))))))))))))),3,TRUE))</f>
        <v/>
      </c>
      <c r="E28" s="47"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4,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ERROR")))))))))))))))))))),4,TRUE))</f>
        <v/>
      </c>
      <c r="F28" s="47"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5,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ERROR")))))))))))))))))))),5,TRUE))</f>
        <v/>
      </c>
      <c r="G28" s="46"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6,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ERROR")))))))))))))))))))),6,TRUE))</f>
        <v/>
      </c>
      <c r="H28" s="46"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7,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ERROR")))))))))))))))))))),7,TRUE))</f>
        <v/>
      </c>
      <c r="I28" s="48"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8,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ERROR")))))))))))))))))))),8,TRUE))</f>
        <v/>
      </c>
      <c r="J28" s="49"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9,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ERROR")))))))))))))))))))),9,TRUE))</f>
        <v/>
      </c>
      <c r="K28" s="48"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10,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ERROR")))))))))))))))))))),10,TRUE))</f>
        <v/>
      </c>
      <c r="L28" s="67"/>
      <c r="M28" s="104"/>
      <c r="N28" s="48"/>
      <c r="O28" s="48"/>
      <c r="P28" s="69" t="str">
        <f>IF(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11,TRUE)=0,"",VLOOKUP($B28,IF($B28&lt;11,HMIS0[],IF($B28&lt;21,HMIS1[],IF($B28&lt;31,HMIS2[],IF($B28&lt;41,HMIS3[],IF($B28&lt;51,HMIS4[],IF($B28&lt;61,HMIS5[],IF($B28&lt;71,HMIS6[],IF($B28&lt;81,HMIS7[],IF($B28&lt;91,HMIS8[],IF($B28&lt;101,HMIS9[],IF($B28&lt;111,HMIS10[],IF($B28&lt;121,HMIS11[],IF($B28&lt;131,HMIS12[],IF($B28&lt;141,HMIS13[],IF($B28&lt;151,HMIS14[],IF($B28&lt;161,HMIS15[],IF($B28&lt;171,HMIS16[],IF($B28&lt;181,HMIS17[],IF($B28&lt;191,HMIS18[],IF($B28&lt;201,HMIS19[],"TABLE ERROR")))))))))))))))))))),11,TRUE))</f>
        <v/>
      </c>
    </row>
    <row r="29" spans="1:16" ht="15" customHeight="1" x14ac:dyDescent="0.25">
      <c r="A29" s="107">
        <v>4</v>
      </c>
      <c r="B29" s="70">
        <v>27</v>
      </c>
      <c r="C29" s="46" t="str">
        <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ERROR")))))))))))))))))))),2,TRUE)</f>
        <v>Normal HMIS</v>
      </c>
      <c r="D29" s="47"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3,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ERROR")))))))))))))))))))),3,TRUE))</f>
        <v/>
      </c>
      <c r="E29" s="47"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4,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ERROR")))))))))))))))))))),4,TRUE))</f>
        <v/>
      </c>
      <c r="F29" s="47"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5,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ERROR")))))))))))))))))))),5,TRUE))</f>
        <v/>
      </c>
      <c r="G29" s="46"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6,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ERROR")))))))))))))))))))),6,TRUE))</f>
        <v/>
      </c>
      <c r="H29" s="46"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7,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ERROR")))))))))))))))))))),7,TRUE))</f>
        <v/>
      </c>
      <c r="I29" s="48"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8,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ERROR")))))))))))))))))))),8,TRUE))</f>
        <v/>
      </c>
      <c r="J29" s="49"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9,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ERROR")))))))))))))))))))),9,TRUE))</f>
        <v/>
      </c>
      <c r="K29" s="48"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10,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ERROR")))))))))))))))))))),10,TRUE))</f>
        <v/>
      </c>
      <c r="L29" s="67"/>
      <c r="M29" s="104"/>
      <c r="N29" s="48"/>
      <c r="O29" s="48"/>
      <c r="P29" s="69" t="str">
        <f>IF(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11,TRUE)=0,"",VLOOKUP($B29,IF($B29&lt;11,HMIS0[],IF($B29&lt;21,HMIS1[],IF($B29&lt;31,HMIS2[],IF($B29&lt;41,HMIS3[],IF($B29&lt;51,HMIS4[],IF($B29&lt;61,HMIS5[],IF($B29&lt;71,HMIS6[],IF($B29&lt;81,HMIS7[],IF($B29&lt;91,HMIS8[],IF($B29&lt;101,HMIS9[],IF($B29&lt;111,HMIS10[],IF($B29&lt;121,HMIS11[],IF($B29&lt;131,HMIS12[],IF($B29&lt;141,HMIS13[],IF($B29&lt;151,HMIS14[],IF($B29&lt;161,HMIS15[],IF($B29&lt;171,HMIS16[],IF($B29&lt;181,HMIS17[],IF($B29&lt;191,HMIS18[],IF($B29&lt;201,HMIS19[],"TABLE ERROR")))))))))))))))))))),11,TRUE))</f>
        <v/>
      </c>
    </row>
    <row r="30" spans="1:16" ht="15" customHeight="1" x14ac:dyDescent="0.25">
      <c r="A30" s="107">
        <v>4</v>
      </c>
      <c r="B30" s="70">
        <v>28</v>
      </c>
      <c r="C30" s="46" t="str">
        <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ERROR")))))))))))))))))))),2,TRUE)</f>
        <v>Normal HMIS</v>
      </c>
      <c r="D30" s="47"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3,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ERROR")))))))))))))))))))),3,TRUE))</f>
        <v/>
      </c>
      <c r="E30" s="47"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4,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ERROR")))))))))))))))))))),4,TRUE))</f>
        <v/>
      </c>
      <c r="F30" s="47"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5,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ERROR")))))))))))))))))))),5,TRUE))</f>
        <v/>
      </c>
      <c r="G30" s="46"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6,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ERROR")))))))))))))))))))),6,TRUE))</f>
        <v/>
      </c>
      <c r="H30" s="46"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7,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ERROR")))))))))))))))))))),7,TRUE))</f>
        <v/>
      </c>
      <c r="I30" s="48"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8,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ERROR")))))))))))))))))))),8,TRUE))</f>
        <v/>
      </c>
      <c r="J30" s="49"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9,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ERROR")))))))))))))))))))),9,TRUE))</f>
        <v/>
      </c>
      <c r="K30" s="48"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10,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ERROR")))))))))))))))))))),10,TRUE))</f>
        <v/>
      </c>
      <c r="L30" s="67"/>
      <c r="M30" s="104"/>
      <c r="N30" s="48"/>
      <c r="O30" s="48"/>
      <c r="P30" s="69" t="str">
        <f>IF(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11,TRUE)=0,"",VLOOKUP($B30,IF($B30&lt;11,HMIS0[],IF($B30&lt;21,HMIS1[],IF($B30&lt;31,HMIS2[],IF($B30&lt;41,HMIS3[],IF($B30&lt;51,HMIS4[],IF($B30&lt;61,HMIS5[],IF($B30&lt;71,HMIS6[],IF($B30&lt;81,HMIS7[],IF($B30&lt;91,HMIS8[],IF($B30&lt;101,HMIS9[],IF($B30&lt;111,HMIS10[],IF($B30&lt;121,HMIS11[],IF($B30&lt;131,HMIS12[],IF($B30&lt;141,HMIS13[],IF($B30&lt;151,HMIS14[],IF($B30&lt;161,HMIS15[],IF($B30&lt;171,HMIS16[],IF($B30&lt;181,HMIS17[],IF($B30&lt;191,HMIS18[],IF($B30&lt;201,HMIS19[],"TABLE ERROR")))))))))))))))))))),11,TRUE))</f>
        <v/>
      </c>
    </row>
    <row r="31" spans="1:16" ht="15" customHeight="1" x14ac:dyDescent="0.25">
      <c r="A31" s="107">
        <v>4</v>
      </c>
      <c r="B31" s="70">
        <v>29</v>
      </c>
      <c r="C31" s="46" t="str">
        <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ERROR")))))))))))))))))))),2,TRUE)</f>
        <v>Normal HMIS</v>
      </c>
      <c r="D31" s="47"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3,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ERROR")))))))))))))))))))),3,TRUE))</f>
        <v/>
      </c>
      <c r="E31" s="47"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4,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ERROR")))))))))))))))))))),4,TRUE))</f>
        <v/>
      </c>
      <c r="F31" s="47"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5,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ERROR")))))))))))))))))))),5,TRUE))</f>
        <v/>
      </c>
      <c r="G31" s="46"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6,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ERROR")))))))))))))))))))),6,TRUE))</f>
        <v/>
      </c>
      <c r="H31" s="46"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7,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ERROR")))))))))))))))))))),7,TRUE))</f>
        <v/>
      </c>
      <c r="I31" s="48"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8,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ERROR")))))))))))))))))))),8,TRUE))</f>
        <v/>
      </c>
      <c r="J31" s="49"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9,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ERROR")))))))))))))))))))),9,TRUE))</f>
        <v/>
      </c>
      <c r="K31" s="48"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10,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ERROR")))))))))))))))))))),10,TRUE))</f>
        <v/>
      </c>
      <c r="L31" s="67"/>
      <c r="M31" s="104"/>
      <c r="N31" s="48"/>
      <c r="O31" s="48"/>
      <c r="P31" s="69" t="str">
        <f>IF(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11,TRUE)=0,"",VLOOKUP($B31,IF($B31&lt;11,HMIS0[],IF($B31&lt;21,HMIS1[],IF($B31&lt;31,HMIS2[],IF($B31&lt;41,HMIS3[],IF($B31&lt;51,HMIS4[],IF($B31&lt;61,HMIS5[],IF($B31&lt;71,HMIS6[],IF($B31&lt;81,HMIS7[],IF($B31&lt;91,HMIS8[],IF($B31&lt;101,HMIS9[],IF($B31&lt;111,HMIS10[],IF($B31&lt;121,HMIS11[],IF($B31&lt;131,HMIS12[],IF($B31&lt;141,HMIS13[],IF($B31&lt;151,HMIS14[],IF($B31&lt;161,HMIS15[],IF($B31&lt;171,HMIS16[],IF($B31&lt;181,HMIS17[],IF($B31&lt;191,HMIS18[],IF($B31&lt;201,HMIS19[],"TABLE ERROR")))))))))))))))))))),11,TRUE))</f>
        <v/>
      </c>
    </row>
    <row r="32" spans="1:16" ht="15.75" customHeight="1" x14ac:dyDescent="0.25">
      <c r="A32" s="107">
        <v>4</v>
      </c>
      <c r="B32" s="70">
        <v>30</v>
      </c>
      <c r="C32" s="46" t="str">
        <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ERROR")))))))))))))))))))),2,TRUE)</f>
        <v>Normal HMIS</v>
      </c>
      <c r="D32" s="47"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3,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ERROR")))))))))))))))))))),3,TRUE))</f>
        <v/>
      </c>
      <c r="E32" s="47"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4,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ERROR")))))))))))))))))))),4,TRUE))</f>
        <v/>
      </c>
      <c r="F32" s="47"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5,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ERROR")))))))))))))))))))),5,TRUE))</f>
        <v/>
      </c>
      <c r="G32" s="46"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6,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ERROR")))))))))))))))))))),6,TRUE))</f>
        <v/>
      </c>
      <c r="H32" s="46"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7,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ERROR")))))))))))))))))))),7,TRUE))</f>
        <v/>
      </c>
      <c r="I32" s="48"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8,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ERROR")))))))))))))))))))),8,TRUE))</f>
        <v/>
      </c>
      <c r="J32" s="49"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9,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ERROR")))))))))))))))))))),9,TRUE))</f>
        <v/>
      </c>
      <c r="K32" s="48"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10,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ERROR")))))))))))))))))))),10,TRUE))</f>
        <v/>
      </c>
      <c r="L32" s="67"/>
      <c r="M32" s="104"/>
      <c r="N32" s="48"/>
      <c r="O32" s="48"/>
      <c r="P32" s="69" t="str">
        <f>IF(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11,TRUE)=0,"",VLOOKUP($B32,IF($B32&lt;11,HMIS0[],IF($B32&lt;21,HMIS1[],IF($B32&lt;31,HMIS2[],IF($B32&lt;41,HMIS3[],IF($B32&lt;51,HMIS4[],IF($B32&lt;61,HMIS5[],IF($B32&lt;71,HMIS6[],IF($B32&lt;81,HMIS7[],IF($B32&lt;91,HMIS8[],IF($B32&lt;101,HMIS9[],IF($B32&lt;111,HMIS10[],IF($B32&lt;121,HMIS11[],IF($B32&lt;131,HMIS12[],IF($B32&lt;141,HMIS13[],IF($B32&lt;151,HMIS14[],IF($B32&lt;161,HMIS15[],IF($B32&lt;171,HMIS16[],IF($B32&lt;181,HMIS17[],IF($B32&lt;191,HMIS18[],IF($B32&lt;201,HMIS19[],"TABLE ERROR")))))))))))))))))))),11,TRUE))</f>
        <v/>
      </c>
    </row>
    <row r="33" spans="1:16" ht="15" customHeight="1" x14ac:dyDescent="0.25">
      <c r="A33" s="107">
        <v>5</v>
      </c>
      <c r="B33" s="70">
        <v>31</v>
      </c>
      <c r="C33" s="46" t="str">
        <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ERROR")))))))))))))))))))),2,TRUE)</f>
        <v>Normal HMIS</v>
      </c>
      <c r="D33" s="47"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3,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ERROR")))))))))))))))))))),3,TRUE))</f>
        <v/>
      </c>
      <c r="E33" s="47"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4,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ERROR")))))))))))))))))))),4,TRUE))</f>
        <v/>
      </c>
      <c r="F33" s="47"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5,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ERROR")))))))))))))))))))),5,TRUE))</f>
        <v/>
      </c>
      <c r="G33" s="46"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6,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ERROR")))))))))))))))))))),6,TRUE))</f>
        <v/>
      </c>
      <c r="H33" s="46"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7,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ERROR")))))))))))))))))))),7,TRUE))</f>
        <v/>
      </c>
      <c r="I33" s="48"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8,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ERROR")))))))))))))))))))),8,TRUE))</f>
        <v/>
      </c>
      <c r="J33" s="49"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9,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ERROR")))))))))))))))))))),9,TRUE))</f>
        <v/>
      </c>
      <c r="K33" s="48"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10,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ERROR")))))))))))))))))))),10,TRUE))</f>
        <v/>
      </c>
      <c r="L33" s="67"/>
      <c r="M33" s="104"/>
      <c r="N33" s="48"/>
      <c r="O33" s="48"/>
      <c r="P33" s="69" t="str">
        <f>IF(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11,TRUE)=0,"",VLOOKUP($B33,IF($B33&lt;11,HMIS0[],IF($B33&lt;21,HMIS1[],IF($B33&lt;31,HMIS2[],IF($B33&lt;41,HMIS3[],IF($B33&lt;51,HMIS4[],IF($B33&lt;61,HMIS5[],IF($B33&lt;71,HMIS6[],IF($B33&lt;81,HMIS7[],IF($B33&lt;91,HMIS8[],IF($B33&lt;101,HMIS9[],IF($B33&lt;111,HMIS10[],IF($B33&lt;121,HMIS11[],IF($B33&lt;131,HMIS12[],IF($B33&lt;141,HMIS13[],IF($B33&lt;151,HMIS14[],IF($B33&lt;161,HMIS15[],IF($B33&lt;171,HMIS16[],IF($B33&lt;181,HMIS17[],IF($B33&lt;191,HMIS18[],IF($B33&lt;201,HMIS19[],"TABLE ERROR")))))))))))))))))))),11,TRUE))</f>
        <v/>
      </c>
    </row>
    <row r="34" spans="1:16" ht="15" customHeight="1" x14ac:dyDescent="0.25">
      <c r="A34" s="107">
        <v>5</v>
      </c>
      <c r="B34" s="70">
        <v>32</v>
      </c>
      <c r="C34" s="46" t="str">
        <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ERROR")))))))))))))))))))),2,TRUE)</f>
        <v>Normal HMIS</v>
      </c>
      <c r="D34" s="47"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3,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ERROR")))))))))))))))))))),3,TRUE))</f>
        <v/>
      </c>
      <c r="E34" s="47"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4,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ERROR")))))))))))))))))))),4,TRUE))</f>
        <v/>
      </c>
      <c r="F34" s="47"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5,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ERROR")))))))))))))))))))),5,TRUE))</f>
        <v/>
      </c>
      <c r="G34" s="46"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6,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ERROR")))))))))))))))))))),6,TRUE))</f>
        <v/>
      </c>
      <c r="H34" s="46"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7,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ERROR")))))))))))))))))))),7,TRUE))</f>
        <v/>
      </c>
      <c r="I34" s="48"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8,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ERROR")))))))))))))))))))),8,TRUE))</f>
        <v/>
      </c>
      <c r="J34" s="49"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9,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ERROR")))))))))))))))))))),9,TRUE))</f>
        <v/>
      </c>
      <c r="K34" s="48"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10,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ERROR")))))))))))))))))))),10,TRUE))</f>
        <v/>
      </c>
      <c r="L34" s="67"/>
      <c r="M34" s="104"/>
      <c r="N34" s="48"/>
      <c r="O34" s="48"/>
      <c r="P34" s="69" t="str">
        <f>IF(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11,TRUE)=0,"",VLOOKUP($B34,IF($B34&lt;11,HMIS0[],IF($B34&lt;21,HMIS1[],IF($B34&lt;31,HMIS2[],IF($B34&lt;41,HMIS3[],IF($B34&lt;51,HMIS4[],IF($B34&lt;61,HMIS5[],IF($B34&lt;71,HMIS6[],IF($B34&lt;81,HMIS7[],IF($B34&lt;91,HMIS8[],IF($B34&lt;101,HMIS9[],IF($B34&lt;111,HMIS10[],IF($B34&lt;121,HMIS11[],IF($B34&lt;131,HMIS12[],IF($B34&lt;141,HMIS13[],IF($B34&lt;151,HMIS14[],IF($B34&lt;161,HMIS15[],IF($B34&lt;171,HMIS16[],IF($B34&lt;181,HMIS17[],IF($B34&lt;191,HMIS18[],IF($B34&lt;201,HMIS19[],"TABLE ERROR")))))))))))))))))))),11,TRUE))</f>
        <v/>
      </c>
    </row>
    <row r="35" spans="1:16" ht="15" customHeight="1" x14ac:dyDescent="0.25">
      <c r="A35" s="107">
        <v>5</v>
      </c>
      <c r="B35" s="70">
        <v>33</v>
      </c>
      <c r="C35" s="46" t="str">
        <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ERROR")))))))))))))))))))),2,TRUE)</f>
        <v>Normal HMIS</v>
      </c>
      <c r="D35" s="47"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3,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ERROR")))))))))))))))))))),3,TRUE))</f>
        <v/>
      </c>
      <c r="E35" s="47"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4,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ERROR")))))))))))))))))))),4,TRUE))</f>
        <v/>
      </c>
      <c r="F35" s="47"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5,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ERROR")))))))))))))))))))),5,TRUE))</f>
        <v/>
      </c>
      <c r="G35" s="46"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6,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ERROR")))))))))))))))))))),6,TRUE))</f>
        <v/>
      </c>
      <c r="H35" s="46"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7,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ERROR")))))))))))))))))))),7,TRUE))</f>
        <v/>
      </c>
      <c r="I35" s="48"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8,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ERROR")))))))))))))))))))),8,TRUE))</f>
        <v/>
      </c>
      <c r="J35" s="49"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9,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ERROR")))))))))))))))))))),9,TRUE))</f>
        <v/>
      </c>
      <c r="K35" s="48"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10,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ERROR")))))))))))))))))))),10,TRUE))</f>
        <v/>
      </c>
      <c r="L35" s="67"/>
      <c r="M35" s="104"/>
      <c r="N35" s="48"/>
      <c r="O35" s="48"/>
      <c r="P35" s="69" t="str">
        <f>IF(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11,TRUE)=0,"",VLOOKUP($B35,IF($B35&lt;11,HMIS0[],IF($B35&lt;21,HMIS1[],IF($B35&lt;31,HMIS2[],IF($B35&lt;41,HMIS3[],IF($B35&lt;51,HMIS4[],IF($B35&lt;61,HMIS5[],IF($B35&lt;71,HMIS6[],IF($B35&lt;81,HMIS7[],IF($B35&lt;91,HMIS8[],IF($B35&lt;101,HMIS9[],IF($B35&lt;111,HMIS10[],IF($B35&lt;121,HMIS11[],IF($B35&lt;131,HMIS12[],IF($B35&lt;141,HMIS13[],IF($B35&lt;151,HMIS14[],IF($B35&lt;161,HMIS15[],IF($B35&lt;171,HMIS16[],IF($B35&lt;181,HMIS17[],IF($B35&lt;191,HMIS18[],IF($B35&lt;201,HMIS19[],"TABLE ERROR")))))))))))))))))))),11,TRUE))</f>
        <v/>
      </c>
    </row>
    <row r="36" spans="1:16" ht="15" customHeight="1" x14ac:dyDescent="0.25">
      <c r="A36" s="107">
        <v>5</v>
      </c>
      <c r="B36" s="70">
        <v>34</v>
      </c>
      <c r="C36" s="46" t="str">
        <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ERROR")))))))))))))))))))),2,TRUE)</f>
        <v>Normal HMIS</v>
      </c>
      <c r="D36" s="47"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3,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ERROR")))))))))))))))))))),3,TRUE))</f>
        <v/>
      </c>
      <c r="E36" s="47"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4,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ERROR")))))))))))))))))))),4,TRUE))</f>
        <v/>
      </c>
      <c r="F36" s="47"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5,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ERROR")))))))))))))))))))),5,TRUE))</f>
        <v/>
      </c>
      <c r="G36" s="46"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6,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ERROR")))))))))))))))))))),6,TRUE))</f>
        <v/>
      </c>
      <c r="H36" s="46"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7,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ERROR")))))))))))))))))))),7,TRUE))</f>
        <v/>
      </c>
      <c r="I36" s="48"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8,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ERROR")))))))))))))))))))),8,TRUE))</f>
        <v/>
      </c>
      <c r="J36" s="49"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9,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ERROR")))))))))))))))))))),9,TRUE))</f>
        <v/>
      </c>
      <c r="K36" s="48"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10,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ERROR")))))))))))))))))))),10,TRUE))</f>
        <v/>
      </c>
      <c r="L36" s="67"/>
      <c r="M36" s="104"/>
      <c r="N36" s="48"/>
      <c r="O36" s="48"/>
      <c r="P36" s="69" t="str">
        <f>IF(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11,TRUE)=0,"",VLOOKUP($B36,IF($B36&lt;11,HMIS0[],IF($B36&lt;21,HMIS1[],IF($B36&lt;31,HMIS2[],IF($B36&lt;41,HMIS3[],IF($B36&lt;51,HMIS4[],IF($B36&lt;61,HMIS5[],IF($B36&lt;71,HMIS6[],IF($B36&lt;81,HMIS7[],IF($B36&lt;91,HMIS8[],IF($B36&lt;101,HMIS9[],IF($B36&lt;111,HMIS10[],IF($B36&lt;121,HMIS11[],IF($B36&lt;131,HMIS12[],IF($B36&lt;141,HMIS13[],IF($B36&lt;151,HMIS14[],IF($B36&lt;161,HMIS15[],IF($B36&lt;171,HMIS16[],IF($B36&lt;181,HMIS17[],IF($B36&lt;191,HMIS18[],IF($B36&lt;201,HMIS19[],"TABLE ERROR")))))))))))))))))))),11,TRUE))</f>
        <v/>
      </c>
    </row>
    <row r="37" spans="1:16" ht="15" customHeight="1" x14ac:dyDescent="0.25">
      <c r="A37" s="107">
        <v>5</v>
      </c>
      <c r="B37" s="70">
        <v>35</v>
      </c>
      <c r="C37" s="46" t="str">
        <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ERROR")))))))))))))))))))),2,TRUE)</f>
        <v>Normal HMIS</v>
      </c>
      <c r="D37" s="47"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3,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ERROR")))))))))))))))))))),3,TRUE))</f>
        <v/>
      </c>
      <c r="E37" s="47"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4,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ERROR")))))))))))))))))))),4,TRUE))</f>
        <v/>
      </c>
      <c r="F37" s="47"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5,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ERROR")))))))))))))))))))),5,TRUE))</f>
        <v/>
      </c>
      <c r="G37" s="46"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6,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ERROR")))))))))))))))))))),6,TRUE))</f>
        <v/>
      </c>
      <c r="H37" s="46"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7,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ERROR")))))))))))))))))))),7,TRUE))</f>
        <v/>
      </c>
      <c r="I37" s="48"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8,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ERROR")))))))))))))))))))),8,TRUE))</f>
        <v/>
      </c>
      <c r="J37" s="49"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9,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ERROR")))))))))))))))))))),9,TRUE))</f>
        <v/>
      </c>
      <c r="K37" s="48"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10,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ERROR")))))))))))))))))))),10,TRUE))</f>
        <v/>
      </c>
      <c r="L37" s="67"/>
      <c r="M37" s="104"/>
      <c r="N37" s="48"/>
      <c r="O37" s="48"/>
      <c r="P37" s="69" t="str">
        <f>IF(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11,TRUE)=0,"",VLOOKUP($B37,IF($B37&lt;11,HMIS0[],IF($B37&lt;21,HMIS1[],IF($B37&lt;31,HMIS2[],IF($B37&lt;41,HMIS3[],IF($B37&lt;51,HMIS4[],IF($B37&lt;61,HMIS5[],IF($B37&lt;71,HMIS6[],IF($B37&lt;81,HMIS7[],IF($B37&lt;91,HMIS8[],IF($B37&lt;101,HMIS9[],IF($B37&lt;111,HMIS10[],IF($B37&lt;121,HMIS11[],IF($B37&lt;131,HMIS12[],IF($B37&lt;141,HMIS13[],IF($B37&lt;151,HMIS14[],IF($B37&lt;161,HMIS15[],IF($B37&lt;171,HMIS16[],IF($B37&lt;181,HMIS17[],IF($B37&lt;191,HMIS18[],IF($B37&lt;201,HMIS19[],"TABLE ERROR")))))))))))))))))))),11,TRUE))</f>
        <v/>
      </c>
    </row>
    <row r="38" spans="1:16" ht="15" customHeight="1" x14ac:dyDescent="0.25">
      <c r="A38" s="107">
        <v>5</v>
      </c>
      <c r="B38" s="70">
        <v>36</v>
      </c>
      <c r="C38" s="46" t="str">
        <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ERROR")))))))))))))))))))),2,TRUE)</f>
        <v>Normal HMIS</v>
      </c>
      <c r="D38" s="47"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3,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ERROR")))))))))))))))))))),3,TRUE))</f>
        <v/>
      </c>
      <c r="E38" s="47"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4,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ERROR")))))))))))))))))))),4,TRUE))</f>
        <v/>
      </c>
      <c r="F38" s="47"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5,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ERROR")))))))))))))))))))),5,TRUE))</f>
        <v/>
      </c>
      <c r="G38" s="46"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6,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ERROR")))))))))))))))))))),6,TRUE))</f>
        <v/>
      </c>
      <c r="H38" s="46"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7,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ERROR")))))))))))))))))))),7,TRUE))</f>
        <v/>
      </c>
      <c r="I38" s="48"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8,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ERROR")))))))))))))))))))),8,TRUE))</f>
        <v/>
      </c>
      <c r="J38" s="49"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9,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ERROR")))))))))))))))))))),9,TRUE))</f>
        <v/>
      </c>
      <c r="K38" s="48"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10,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ERROR")))))))))))))))))))),10,TRUE))</f>
        <v/>
      </c>
      <c r="L38" s="67"/>
      <c r="M38" s="104"/>
      <c r="N38" s="48"/>
      <c r="O38" s="48"/>
      <c r="P38" s="69" t="str">
        <f>IF(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11,TRUE)=0,"",VLOOKUP($B38,IF($B38&lt;11,HMIS0[],IF($B38&lt;21,HMIS1[],IF($B38&lt;31,HMIS2[],IF($B38&lt;41,HMIS3[],IF($B38&lt;51,HMIS4[],IF($B38&lt;61,HMIS5[],IF($B38&lt;71,HMIS6[],IF($B38&lt;81,HMIS7[],IF($B38&lt;91,HMIS8[],IF($B38&lt;101,HMIS9[],IF($B38&lt;111,HMIS10[],IF($B38&lt;121,HMIS11[],IF($B38&lt;131,HMIS12[],IF($B38&lt;141,HMIS13[],IF($B38&lt;151,HMIS14[],IF($B38&lt;161,HMIS15[],IF($B38&lt;171,HMIS16[],IF($B38&lt;181,HMIS17[],IF($B38&lt;191,HMIS18[],IF($B38&lt;201,HMIS19[],"TABLE ERROR")))))))))))))))))))),11,TRUE))</f>
        <v/>
      </c>
    </row>
    <row r="39" spans="1:16" ht="15" customHeight="1" x14ac:dyDescent="0.25">
      <c r="A39" s="107">
        <v>5</v>
      </c>
      <c r="B39" s="70">
        <v>37</v>
      </c>
      <c r="C39" s="46" t="str">
        <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ERROR")))))))))))))))))))),2,TRUE)</f>
        <v>Normal HMIS</v>
      </c>
      <c r="D39" s="47"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3,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ERROR")))))))))))))))))))),3,TRUE))</f>
        <v/>
      </c>
      <c r="E39" s="47"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4,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ERROR")))))))))))))))))))),4,TRUE))</f>
        <v/>
      </c>
      <c r="F39" s="47"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5,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ERROR")))))))))))))))))))),5,TRUE))</f>
        <v/>
      </c>
      <c r="G39" s="46"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6,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ERROR")))))))))))))))))))),6,TRUE))</f>
        <v/>
      </c>
      <c r="H39" s="46"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7,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ERROR")))))))))))))))))))),7,TRUE))</f>
        <v/>
      </c>
      <c r="I39" s="48"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8,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ERROR")))))))))))))))))))),8,TRUE))</f>
        <v/>
      </c>
      <c r="J39" s="49"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9,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ERROR")))))))))))))))))))),9,TRUE))</f>
        <v/>
      </c>
      <c r="K39" s="48"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10,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ERROR")))))))))))))))))))),10,TRUE))</f>
        <v/>
      </c>
      <c r="L39" s="67"/>
      <c r="M39" s="104"/>
      <c r="N39" s="48"/>
      <c r="O39" s="48"/>
      <c r="P39" s="69" t="str">
        <f>IF(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11,TRUE)=0,"",VLOOKUP($B39,IF($B39&lt;11,HMIS0[],IF($B39&lt;21,HMIS1[],IF($B39&lt;31,HMIS2[],IF($B39&lt;41,HMIS3[],IF($B39&lt;51,HMIS4[],IF($B39&lt;61,HMIS5[],IF($B39&lt;71,HMIS6[],IF($B39&lt;81,HMIS7[],IF($B39&lt;91,HMIS8[],IF($B39&lt;101,HMIS9[],IF($B39&lt;111,HMIS10[],IF($B39&lt;121,HMIS11[],IF($B39&lt;131,HMIS12[],IF($B39&lt;141,HMIS13[],IF($B39&lt;151,HMIS14[],IF($B39&lt;161,HMIS15[],IF($B39&lt;171,HMIS16[],IF($B39&lt;181,HMIS17[],IF($B39&lt;191,HMIS18[],IF($B39&lt;201,HMIS19[],"TABLE ERROR")))))))))))))))))))),11,TRUE))</f>
        <v/>
      </c>
    </row>
    <row r="40" spans="1:16" ht="15" customHeight="1" x14ac:dyDescent="0.25">
      <c r="A40" s="107">
        <v>5</v>
      </c>
      <c r="B40" s="70">
        <v>38</v>
      </c>
      <c r="C40" s="46" t="str">
        <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ERROR")))))))))))))))))))),2,TRUE)</f>
        <v>Normal HMIS</v>
      </c>
      <c r="D40" s="47"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3,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ERROR")))))))))))))))))))),3,TRUE))</f>
        <v/>
      </c>
      <c r="E40" s="47"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4,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ERROR")))))))))))))))))))),4,TRUE))</f>
        <v/>
      </c>
      <c r="F40" s="47"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5,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ERROR")))))))))))))))))))),5,TRUE))</f>
        <v/>
      </c>
      <c r="G40" s="46"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6,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ERROR")))))))))))))))))))),6,TRUE))</f>
        <v/>
      </c>
      <c r="H40" s="46"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7,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ERROR")))))))))))))))))))),7,TRUE))</f>
        <v/>
      </c>
      <c r="I40" s="48"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8,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ERROR")))))))))))))))))))),8,TRUE))</f>
        <v/>
      </c>
      <c r="J40" s="49"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9,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ERROR")))))))))))))))))))),9,TRUE))</f>
        <v/>
      </c>
      <c r="K40" s="48"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10,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ERROR")))))))))))))))))))),10,TRUE))</f>
        <v/>
      </c>
      <c r="L40" s="67"/>
      <c r="M40" s="104"/>
      <c r="N40" s="48"/>
      <c r="O40" s="48"/>
      <c r="P40" s="69" t="str">
        <f>IF(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11,TRUE)=0,"",VLOOKUP($B40,IF($B40&lt;11,HMIS0[],IF($B40&lt;21,HMIS1[],IF($B40&lt;31,HMIS2[],IF($B40&lt;41,HMIS3[],IF($B40&lt;51,HMIS4[],IF($B40&lt;61,HMIS5[],IF($B40&lt;71,HMIS6[],IF($B40&lt;81,HMIS7[],IF($B40&lt;91,HMIS8[],IF($B40&lt;101,HMIS9[],IF($B40&lt;111,HMIS10[],IF($B40&lt;121,HMIS11[],IF($B40&lt;131,HMIS12[],IF($B40&lt;141,HMIS13[],IF($B40&lt;151,HMIS14[],IF($B40&lt;161,HMIS15[],IF($B40&lt;171,HMIS16[],IF($B40&lt;181,HMIS17[],IF($B40&lt;191,HMIS18[],IF($B40&lt;201,HMIS19[],"TABLE ERROR")))))))))))))))))))),11,TRUE))</f>
        <v/>
      </c>
    </row>
    <row r="41" spans="1:16" ht="15" customHeight="1" x14ac:dyDescent="0.25">
      <c r="A41" s="107">
        <v>5</v>
      </c>
      <c r="B41" s="70">
        <v>39</v>
      </c>
      <c r="C41" s="46" t="str">
        <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ERROR")))))))))))))))))))),2,TRUE)</f>
        <v>Normal HMIS</v>
      </c>
      <c r="D41" s="47"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3,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ERROR")))))))))))))))))))),3,TRUE))</f>
        <v/>
      </c>
      <c r="E41" s="47"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4,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ERROR")))))))))))))))))))),4,TRUE))</f>
        <v/>
      </c>
      <c r="F41" s="47"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5,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ERROR")))))))))))))))))))),5,TRUE))</f>
        <v/>
      </c>
      <c r="G41" s="46"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6,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ERROR")))))))))))))))))))),6,TRUE))</f>
        <v/>
      </c>
      <c r="H41" s="46"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7,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ERROR")))))))))))))))))))),7,TRUE))</f>
        <v/>
      </c>
      <c r="I41" s="48"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8,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ERROR")))))))))))))))))))),8,TRUE))</f>
        <v/>
      </c>
      <c r="J41" s="49"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9,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ERROR")))))))))))))))))))),9,TRUE))</f>
        <v/>
      </c>
      <c r="K41" s="48"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10,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ERROR")))))))))))))))))))),10,TRUE))</f>
        <v/>
      </c>
      <c r="L41" s="67"/>
      <c r="M41" s="104"/>
      <c r="N41" s="48"/>
      <c r="O41" s="48"/>
      <c r="P41" s="69" t="str">
        <f>IF(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11,TRUE)=0,"",VLOOKUP($B41,IF($B41&lt;11,HMIS0[],IF($B41&lt;21,HMIS1[],IF($B41&lt;31,HMIS2[],IF($B41&lt;41,HMIS3[],IF($B41&lt;51,HMIS4[],IF($B41&lt;61,HMIS5[],IF($B41&lt;71,HMIS6[],IF($B41&lt;81,HMIS7[],IF($B41&lt;91,HMIS8[],IF($B41&lt;101,HMIS9[],IF($B41&lt;111,HMIS10[],IF($B41&lt;121,HMIS11[],IF($B41&lt;131,HMIS12[],IF($B41&lt;141,HMIS13[],IF($B41&lt;151,HMIS14[],IF($B41&lt;161,HMIS15[],IF($B41&lt;171,HMIS16[],IF($B41&lt;181,HMIS17[],IF($B41&lt;191,HMIS18[],IF($B41&lt;201,HMIS19[],"TABLE ERROR")))))))))))))))))))),11,TRUE))</f>
        <v/>
      </c>
    </row>
    <row r="42" spans="1:16" ht="15.75" customHeight="1" x14ac:dyDescent="0.25">
      <c r="A42" s="107">
        <v>5</v>
      </c>
      <c r="B42" s="70">
        <v>40</v>
      </c>
      <c r="C42" s="46" t="str">
        <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ERROR")))))))))))))))))))),2,TRUE)</f>
        <v>Normal HMIS</v>
      </c>
      <c r="D42" s="47"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3,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ERROR")))))))))))))))))))),3,TRUE))</f>
        <v/>
      </c>
      <c r="E42" s="47"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4,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ERROR")))))))))))))))))))),4,TRUE))</f>
        <v/>
      </c>
      <c r="F42" s="47"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5,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ERROR")))))))))))))))))))),5,TRUE))</f>
        <v/>
      </c>
      <c r="G42" s="46"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6,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ERROR")))))))))))))))))))),6,TRUE))</f>
        <v/>
      </c>
      <c r="H42" s="46"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7,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ERROR")))))))))))))))))))),7,TRUE))</f>
        <v/>
      </c>
      <c r="I42" s="48"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8,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ERROR")))))))))))))))))))),8,TRUE))</f>
        <v/>
      </c>
      <c r="J42" s="49"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9,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ERROR")))))))))))))))))))),9,TRUE))</f>
        <v/>
      </c>
      <c r="K42" s="48"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10,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ERROR")))))))))))))))))))),10,TRUE))</f>
        <v/>
      </c>
      <c r="L42" s="67"/>
      <c r="M42" s="104"/>
      <c r="N42" s="48"/>
      <c r="O42" s="48"/>
      <c r="P42" s="69" t="str">
        <f>IF(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11,TRUE)=0,"",VLOOKUP($B42,IF($B42&lt;11,HMIS0[],IF($B42&lt;21,HMIS1[],IF($B42&lt;31,HMIS2[],IF($B42&lt;41,HMIS3[],IF($B42&lt;51,HMIS4[],IF($B42&lt;61,HMIS5[],IF($B42&lt;71,HMIS6[],IF($B42&lt;81,HMIS7[],IF($B42&lt;91,HMIS8[],IF($B42&lt;101,HMIS9[],IF($B42&lt;111,HMIS10[],IF($B42&lt;121,HMIS11[],IF($B42&lt;131,HMIS12[],IF($B42&lt;141,HMIS13[],IF($B42&lt;151,HMIS14[],IF($B42&lt;161,HMIS15[],IF($B42&lt;171,HMIS16[],IF($B42&lt;181,HMIS17[],IF($B42&lt;191,HMIS18[],IF($B42&lt;201,HMIS19[],"TABLE ERROR")))))))))))))))))))),11,TRUE))</f>
        <v/>
      </c>
    </row>
    <row r="43" spans="1:16" ht="15" customHeight="1" x14ac:dyDescent="0.25">
      <c r="A43" s="107">
        <v>6</v>
      </c>
      <c r="B43" s="70">
        <v>41</v>
      </c>
      <c r="C43" s="46" t="str">
        <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ERROR")))))))))))))))))))),2,TRUE)</f>
        <v>Normal HMIS</v>
      </c>
      <c r="D43" s="47"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3,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ERROR")))))))))))))))))))),3,TRUE))</f>
        <v/>
      </c>
      <c r="E43" s="47"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4,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ERROR")))))))))))))))))))),4,TRUE))</f>
        <v/>
      </c>
      <c r="F43" s="47"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5,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ERROR")))))))))))))))))))),5,TRUE))</f>
        <v/>
      </c>
      <c r="G43" s="46"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6,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ERROR")))))))))))))))))))),6,TRUE))</f>
        <v/>
      </c>
      <c r="H43" s="46"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7,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ERROR")))))))))))))))))))),7,TRUE))</f>
        <v/>
      </c>
      <c r="I43" s="48"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8,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ERROR")))))))))))))))))))),8,TRUE))</f>
        <v/>
      </c>
      <c r="J43" s="49"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9,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ERROR")))))))))))))))))))),9,TRUE))</f>
        <v/>
      </c>
      <c r="K43" s="48"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10,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ERROR")))))))))))))))))))),10,TRUE))</f>
        <v/>
      </c>
      <c r="L43" s="67"/>
      <c r="M43" s="104"/>
      <c r="N43" s="48"/>
      <c r="O43" s="48"/>
      <c r="P43" s="69" t="str">
        <f>IF(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11,TRUE)=0,"",VLOOKUP($B43,IF($B43&lt;11,HMIS0[],IF($B43&lt;21,HMIS1[],IF($B43&lt;31,HMIS2[],IF($B43&lt;41,HMIS3[],IF($B43&lt;51,HMIS4[],IF($B43&lt;61,HMIS5[],IF($B43&lt;71,HMIS6[],IF($B43&lt;81,HMIS7[],IF($B43&lt;91,HMIS8[],IF($B43&lt;101,HMIS9[],IF($B43&lt;111,HMIS10[],IF($B43&lt;121,HMIS11[],IF($B43&lt;131,HMIS12[],IF($B43&lt;141,HMIS13[],IF($B43&lt;151,HMIS14[],IF($B43&lt;161,HMIS15[],IF($B43&lt;171,HMIS16[],IF($B43&lt;181,HMIS17[],IF($B43&lt;191,HMIS18[],IF($B43&lt;201,HMIS19[],"TABLE ERROR")))))))))))))))))))),11,TRUE))</f>
        <v/>
      </c>
    </row>
    <row r="44" spans="1:16" ht="15" customHeight="1" x14ac:dyDescent="0.25">
      <c r="A44" s="107">
        <v>6</v>
      </c>
      <c r="B44" s="70">
        <v>42</v>
      </c>
      <c r="C44" s="46" t="str">
        <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ERROR")))))))))))))))))))),2,TRUE)</f>
        <v>Normal HMIS</v>
      </c>
      <c r="D44" s="47"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3,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ERROR")))))))))))))))))))),3,TRUE))</f>
        <v/>
      </c>
      <c r="E44" s="47"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4,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ERROR")))))))))))))))))))),4,TRUE))</f>
        <v/>
      </c>
      <c r="F44" s="47"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5,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ERROR")))))))))))))))))))),5,TRUE))</f>
        <v/>
      </c>
      <c r="G44" s="46"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6,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ERROR")))))))))))))))))))),6,TRUE))</f>
        <v/>
      </c>
      <c r="H44" s="46"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7,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ERROR")))))))))))))))))))),7,TRUE))</f>
        <v/>
      </c>
      <c r="I44" s="48"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8,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ERROR")))))))))))))))))))),8,TRUE))</f>
        <v/>
      </c>
      <c r="J44" s="49"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9,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ERROR")))))))))))))))))))),9,TRUE))</f>
        <v/>
      </c>
      <c r="K44" s="48"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10,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ERROR")))))))))))))))))))),10,TRUE))</f>
        <v/>
      </c>
      <c r="L44" s="67"/>
      <c r="M44" s="104"/>
      <c r="N44" s="48"/>
      <c r="O44" s="48"/>
      <c r="P44" s="69" t="str">
        <f>IF(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11,TRUE)=0,"",VLOOKUP($B44,IF($B44&lt;11,HMIS0[],IF($B44&lt;21,HMIS1[],IF($B44&lt;31,HMIS2[],IF($B44&lt;41,HMIS3[],IF($B44&lt;51,HMIS4[],IF($B44&lt;61,HMIS5[],IF($B44&lt;71,HMIS6[],IF($B44&lt;81,HMIS7[],IF($B44&lt;91,HMIS8[],IF($B44&lt;101,HMIS9[],IF($B44&lt;111,HMIS10[],IF($B44&lt;121,HMIS11[],IF($B44&lt;131,HMIS12[],IF($B44&lt;141,HMIS13[],IF($B44&lt;151,HMIS14[],IF($B44&lt;161,HMIS15[],IF($B44&lt;171,HMIS16[],IF($B44&lt;181,HMIS17[],IF($B44&lt;191,HMIS18[],IF($B44&lt;201,HMIS19[],"TABLE ERROR")))))))))))))))))))),11,TRUE))</f>
        <v/>
      </c>
    </row>
    <row r="45" spans="1:16" ht="15" customHeight="1" x14ac:dyDescent="0.25">
      <c r="A45" s="107">
        <v>6</v>
      </c>
      <c r="B45" s="70">
        <v>43</v>
      </c>
      <c r="C45" s="46" t="str">
        <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ERROR")))))))))))))))))))),2,TRUE)</f>
        <v>Normal HMIS</v>
      </c>
      <c r="D45" s="47"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3,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ERROR")))))))))))))))))))),3,TRUE))</f>
        <v/>
      </c>
      <c r="E45" s="47"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4,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ERROR")))))))))))))))))))),4,TRUE))</f>
        <v/>
      </c>
      <c r="F45" s="47"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5,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ERROR")))))))))))))))))))),5,TRUE))</f>
        <v/>
      </c>
      <c r="G45" s="46"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6,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ERROR")))))))))))))))))))),6,TRUE))</f>
        <v/>
      </c>
      <c r="H45" s="46"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7,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ERROR")))))))))))))))))))),7,TRUE))</f>
        <v/>
      </c>
      <c r="I45" s="48"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8,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ERROR")))))))))))))))))))),8,TRUE))</f>
        <v/>
      </c>
      <c r="J45" s="49"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9,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ERROR")))))))))))))))))))),9,TRUE))</f>
        <v/>
      </c>
      <c r="K45" s="48"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10,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ERROR")))))))))))))))))))),10,TRUE))</f>
        <v/>
      </c>
      <c r="L45" s="67"/>
      <c r="M45" s="104"/>
      <c r="N45" s="48"/>
      <c r="O45" s="48"/>
      <c r="P45" s="69" t="str">
        <f>IF(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11,TRUE)=0,"",VLOOKUP($B45,IF($B45&lt;11,HMIS0[],IF($B45&lt;21,HMIS1[],IF($B45&lt;31,HMIS2[],IF($B45&lt;41,HMIS3[],IF($B45&lt;51,HMIS4[],IF($B45&lt;61,HMIS5[],IF($B45&lt;71,HMIS6[],IF($B45&lt;81,HMIS7[],IF($B45&lt;91,HMIS8[],IF($B45&lt;101,HMIS9[],IF($B45&lt;111,HMIS10[],IF($B45&lt;121,HMIS11[],IF($B45&lt;131,HMIS12[],IF($B45&lt;141,HMIS13[],IF($B45&lt;151,HMIS14[],IF($B45&lt;161,HMIS15[],IF($B45&lt;171,HMIS16[],IF($B45&lt;181,HMIS17[],IF($B45&lt;191,HMIS18[],IF($B45&lt;201,HMIS19[],"TABLE ERROR")))))))))))))))))))),11,TRUE))</f>
        <v/>
      </c>
    </row>
    <row r="46" spans="1:16" ht="15" customHeight="1" x14ac:dyDescent="0.25">
      <c r="A46" s="107">
        <v>6</v>
      </c>
      <c r="B46" s="70">
        <v>44</v>
      </c>
      <c r="C46" s="46" t="str">
        <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ERROR")))))))))))))))))))),2,TRUE)</f>
        <v>Normal HMIS</v>
      </c>
      <c r="D46" s="47"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3,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ERROR")))))))))))))))))))),3,TRUE))</f>
        <v/>
      </c>
      <c r="E46" s="47"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4,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ERROR")))))))))))))))))))),4,TRUE))</f>
        <v/>
      </c>
      <c r="F46" s="47"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5,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ERROR")))))))))))))))))))),5,TRUE))</f>
        <v/>
      </c>
      <c r="G46" s="46"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6,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ERROR")))))))))))))))))))),6,TRUE))</f>
        <v/>
      </c>
      <c r="H46" s="46"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7,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ERROR")))))))))))))))))))),7,TRUE))</f>
        <v/>
      </c>
      <c r="I46" s="48"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8,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ERROR")))))))))))))))))))),8,TRUE))</f>
        <v/>
      </c>
      <c r="J46" s="49"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9,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ERROR")))))))))))))))))))),9,TRUE))</f>
        <v/>
      </c>
      <c r="K46" s="48"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10,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ERROR")))))))))))))))))))),10,TRUE))</f>
        <v/>
      </c>
      <c r="L46" s="67"/>
      <c r="M46" s="104"/>
      <c r="N46" s="48"/>
      <c r="O46" s="48"/>
      <c r="P46" s="69" t="str">
        <f>IF(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11,TRUE)=0,"",VLOOKUP($B46,IF($B46&lt;11,HMIS0[],IF($B46&lt;21,HMIS1[],IF($B46&lt;31,HMIS2[],IF($B46&lt;41,HMIS3[],IF($B46&lt;51,HMIS4[],IF($B46&lt;61,HMIS5[],IF($B46&lt;71,HMIS6[],IF($B46&lt;81,HMIS7[],IF($B46&lt;91,HMIS8[],IF($B46&lt;101,HMIS9[],IF($B46&lt;111,HMIS10[],IF($B46&lt;121,HMIS11[],IF($B46&lt;131,HMIS12[],IF($B46&lt;141,HMIS13[],IF($B46&lt;151,HMIS14[],IF($B46&lt;161,HMIS15[],IF($B46&lt;171,HMIS16[],IF($B46&lt;181,HMIS17[],IF($B46&lt;191,HMIS18[],IF($B46&lt;201,HMIS19[],"TABLE ERROR")))))))))))))))))))),11,TRUE))</f>
        <v/>
      </c>
    </row>
    <row r="47" spans="1:16" ht="15" customHeight="1" x14ac:dyDescent="0.25">
      <c r="A47" s="107">
        <v>6</v>
      </c>
      <c r="B47" s="70">
        <v>45</v>
      </c>
      <c r="C47" s="46" t="str">
        <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ERROR")))))))))))))))))))),2,TRUE)</f>
        <v>Normal HMIS</v>
      </c>
      <c r="D47" s="47"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3,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ERROR")))))))))))))))))))),3,TRUE))</f>
        <v/>
      </c>
      <c r="E47" s="47"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4,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ERROR")))))))))))))))))))),4,TRUE))</f>
        <v/>
      </c>
      <c r="F47" s="47"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5,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ERROR")))))))))))))))))))),5,TRUE))</f>
        <v/>
      </c>
      <c r="G47" s="46"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6,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ERROR")))))))))))))))))))),6,TRUE))</f>
        <v/>
      </c>
      <c r="H47" s="46"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7,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ERROR")))))))))))))))))))),7,TRUE))</f>
        <v/>
      </c>
      <c r="I47" s="48"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8,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ERROR")))))))))))))))))))),8,TRUE))</f>
        <v/>
      </c>
      <c r="J47" s="49"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9,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ERROR")))))))))))))))))))),9,TRUE))</f>
        <v/>
      </c>
      <c r="K47" s="48"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10,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ERROR")))))))))))))))))))),10,TRUE))</f>
        <v/>
      </c>
      <c r="L47" s="67"/>
      <c r="M47" s="104"/>
      <c r="N47" s="48"/>
      <c r="O47" s="48"/>
      <c r="P47" s="69" t="str">
        <f>IF(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11,TRUE)=0,"",VLOOKUP($B47,IF($B47&lt;11,HMIS0[],IF($B47&lt;21,HMIS1[],IF($B47&lt;31,HMIS2[],IF($B47&lt;41,HMIS3[],IF($B47&lt;51,HMIS4[],IF($B47&lt;61,HMIS5[],IF($B47&lt;71,HMIS6[],IF($B47&lt;81,HMIS7[],IF($B47&lt;91,HMIS8[],IF($B47&lt;101,HMIS9[],IF($B47&lt;111,HMIS10[],IF($B47&lt;121,HMIS11[],IF($B47&lt;131,HMIS12[],IF($B47&lt;141,HMIS13[],IF($B47&lt;151,HMIS14[],IF($B47&lt;161,HMIS15[],IF($B47&lt;171,HMIS16[],IF($B47&lt;181,HMIS17[],IF($B47&lt;191,HMIS18[],IF($B47&lt;201,HMIS19[],"TABLE ERROR")))))))))))))))))))),11,TRUE))</f>
        <v/>
      </c>
    </row>
    <row r="48" spans="1:16" ht="15" customHeight="1" x14ac:dyDescent="0.25">
      <c r="A48" s="107">
        <v>6</v>
      </c>
      <c r="B48" s="70">
        <v>46</v>
      </c>
      <c r="C48" s="46" t="str">
        <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ERROR")))))))))))))))))))),2,TRUE)</f>
        <v>Normal HMIS</v>
      </c>
      <c r="D48" s="47"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3,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ERROR")))))))))))))))))))),3,TRUE))</f>
        <v/>
      </c>
      <c r="E48" s="47"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4,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ERROR")))))))))))))))))))),4,TRUE))</f>
        <v/>
      </c>
      <c r="F48" s="47"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5,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ERROR")))))))))))))))))))),5,TRUE))</f>
        <v/>
      </c>
      <c r="G48" s="46"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6,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ERROR")))))))))))))))))))),6,TRUE))</f>
        <v/>
      </c>
      <c r="H48" s="46"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7,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ERROR")))))))))))))))))))),7,TRUE))</f>
        <v/>
      </c>
      <c r="I48" s="48"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8,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ERROR")))))))))))))))))))),8,TRUE))</f>
        <v/>
      </c>
      <c r="J48" s="49"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9,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ERROR")))))))))))))))))))),9,TRUE))</f>
        <v/>
      </c>
      <c r="K48" s="48"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10,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ERROR")))))))))))))))))))),10,TRUE))</f>
        <v/>
      </c>
      <c r="L48" s="67"/>
      <c r="M48" s="104"/>
      <c r="N48" s="48"/>
      <c r="O48" s="48"/>
      <c r="P48" s="69" t="str">
        <f>IF(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11,TRUE)=0,"",VLOOKUP($B48,IF($B48&lt;11,HMIS0[],IF($B48&lt;21,HMIS1[],IF($B48&lt;31,HMIS2[],IF($B48&lt;41,HMIS3[],IF($B48&lt;51,HMIS4[],IF($B48&lt;61,HMIS5[],IF($B48&lt;71,HMIS6[],IF($B48&lt;81,HMIS7[],IF($B48&lt;91,HMIS8[],IF($B48&lt;101,HMIS9[],IF($B48&lt;111,HMIS10[],IF($B48&lt;121,HMIS11[],IF($B48&lt;131,HMIS12[],IF($B48&lt;141,HMIS13[],IF($B48&lt;151,HMIS14[],IF($B48&lt;161,HMIS15[],IF($B48&lt;171,HMIS16[],IF($B48&lt;181,HMIS17[],IF($B48&lt;191,HMIS18[],IF($B48&lt;201,HMIS19[],"TABLE ERROR")))))))))))))))))))),11,TRUE))</f>
        <v/>
      </c>
    </row>
    <row r="49" spans="1:16" ht="15" customHeight="1" x14ac:dyDescent="0.25">
      <c r="A49" s="107">
        <v>6</v>
      </c>
      <c r="B49" s="70">
        <v>47</v>
      </c>
      <c r="C49" s="46" t="str">
        <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ERROR")))))))))))))))))))),2,TRUE)</f>
        <v>Normal HMIS</v>
      </c>
      <c r="D49" s="47"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3,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ERROR")))))))))))))))))))),3,TRUE))</f>
        <v/>
      </c>
      <c r="E49" s="47"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4,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ERROR")))))))))))))))))))),4,TRUE))</f>
        <v/>
      </c>
      <c r="F49" s="47"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5,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ERROR")))))))))))))))))))),5,TRUE))</f>
        <v/>
      </c>
      <c r="G49" s="46"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6,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ERROR")))))))))))))))))))),6,TRUE))</f>
        <v/>
      </c>
      <c r="H49" s="46"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7,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ERROR")))))))))))))))))))),7,TRUE))</f>
        <v/>
      </c>
      <c r="I49" s="48"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8,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ERROR")))))))))))))))))))),8,TRUE))</f>
        <v/>
      </c>
      <c r="J49" s="49"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9,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ERROR")))))))))))))))))))),9,TRUE))</f>
        <v/>
      </c>
      <c r="K49" s="48"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10,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ERROR")))))))))))))))))))),10,TRUE))</f>
        <v/>
      </c>
      <c r="L49" s="67"/>
      <c r="M49" s="104"/>
      <c r="N49" s="48"/>
      <c r="O49" s="48"/>
      <c r="P49" s="69" t="str">
        <f>IF(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11,TRUE)=0,"",VLOOKUP($B49,IF($B49&lt;11,HMIS0[],IF($B49&lt;21,HMIS1[],IF($B49&lt;31,HMIS2[],IF($B49&lt;41,HMIS3[],IF($B49&lt;51,HMIS4[],IF($B49&lt;61,HMIS5[],IF($B49&lt;71,HMIS6[],IF($B49&lt;81,HMIS7[],IF($B49&lt;91,HMIS8[],IF($B49&lt;101,HMIS9[],IF($B49&lt;111,HMIS10[],IF($B49&lt;121,HMIS11[],IF($B49&lt;131,HMIS12[],IF($B49&lt;141,HMIS13[],IF($B49&lt;151,HMIS14[],IF($B49&lt;161,HMIS15[],IF($B49&lt;171,HMIS16[],IF($B49&lt;181,HMIS17[],IF($B49&lt;191,HMIS18[],IF($B49&lt;201,HMIS19[],"TABLE ERROR")))))))))))))))))))),11,TRUE))</f>
        <v/>
      </c>
    </row>
    <row r="50" spans="1:16" ht="15" customHeight="1" x14ac:dyDescent="0.25">
      <c r="A50" s="107">
        <v>6</v>
      </c>
      <c r="B50" s="70">
        <v>48</v>
      </c>
      <c r="C50" s="46" t="str">
        <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ERROR")))))))))))))))))))),2,TRUE)</f>
        <v>Normal HMIS</v>
      </c>
      <c r="D50" s="47"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3,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ERROR")))))))))))))))))))),3,TRUE))</f>
        <v/>
      </c>
      <c r="E50" s="47"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4,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ERROR")))))))))))))))))))),4,TRUE))</f>
        <v/>
      </c>
      <c r="F50" s="47"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5,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ERROR")))))))))))))))))))),5,TRUE))</f>
        <v/>
      </c>
      <c r="G50" s="46"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6,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ERROR")))))))))))))))))))),6,TRUE))</f>
        <v/>
      </c>
      <c r="H50" s="46"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7,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ERROR")))))))))))))))))))),7,TRUE))</f>
        <v/>
      </c>
      <c r="I50" s="48"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8,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ERROR")))))))))))))))))))),8,TRUE))</f>
        <v/>
      </c>
      <c r="J50" s="49"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9,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ERROR")))))))))))))))))))),9,TRUE))</f>
        <v/>
      </c>
      <c r="K50" s="48"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10,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ERROR")))))))))))))))))))),10,TRUE))</f>
        <v/>
      </c>
      <c r="L50" s="67"/>
      <c r="M50" s="104"/>
      <c r="N50" s="48"/>
      <c r="O50" s="48"/>
      <c r="P50" s="69" t="str">
        <f>IF(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11,TRUE)=0,"",VLOOKUP($B50,IF($B50&lt;11,HMIS0[],IF($B50&lt;21,HMIS1[],IF($B50&lt;31,HMIS2[],IF($B50&lt;41,HMIS3[],IF($B50&lt;51,HMIS4[],IF($B50&lt;61,HMIS5[],IF($B50&lt;71,HMIS6[],IF($B50&lt;81,HMIS7[],IF($B50&lt;91,HMIS8[],IF($B50&lt;101,HMIS9[],IF($B50&lt;111,HMIS10[],IF($B50&lt;121,HMIS11[],IF($B50&lt;131,HMIS12[],IF($B50&lt;141,HMIS13[],IF($B50&lt;151,HMIS14[],IF($B50&lt;161,HMIS15[],IF($B50&lt;171,HMIS16[],IF($B50&lt;181,HMIS17[],IF($B50&lt;191,HMIS18[],IF($B50&lt;201,HMIS19[],"TABLE ERROR")))))))))))))))))))),11,TRUE))</f>
        <v/>
      </c>
    </row>
    <row r="51" spans="1:16" ht="15" customHeight="1" x14ac:dyDescent="0.25">
      <c r="A51" s="107">
        <v>6</v>
      </c>
      <c r="B51" s="70">
        <v>49</v>
      </c>
      <c r="C51" s="46" t="str">
        <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ERROR")))))))))))))))))))),2,TRUE)</f>
        <v>Normal HMIS</v>
      </c>
      <c r="D51" s="47"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3,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ERROR")))))))))))))))))))),3,TRUE))</f>
        <v/>
      </c>
      <c r="E51" s="47"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4,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ERROR")))))))))))))))))))),4,TRUE))</f>
        <v/>
      </c>
      <c r="F51" s="47"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5,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ERROR")))))))))))))))))))),5,TRUE))</f>
        <v/>
      </c>
      <c r="G51" s="46"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6,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ERROR")))))))))))))))))))),6,TRUE))</f>
        <v/>
      </c>
      <c r="H51" s="46"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7,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ERROR")))))))))))))))))))),7,TRUE))</f>
        <v/>
      </c>
      <c r="I51" s="48"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8,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ERROR")))))))))))))))))))),8,TRUE))</f>
        <v/>
      </c>
      <c r="J51" s="49"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9,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ERROR")))))))))))))))))))),9,TRUE))</f>
        <v/>
      </c>
      <c r="K51" s="48"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10,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ERROR")))))))))))))))))))),10,TRUE))</f>
        <v/>
      </c>
      <c r="L51" s="67"/>
      <c r="M51" s="104"/>
      <c r="N51" s="48"/>
      <c r="O51" s="48"/>
      <c r="P51" s="69" t="str">
        <f>IF(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11,TRUE)=0,"",VLOOKUP($B51,IF($B51&lt;11,HMIS0[],IF($B51&lt;21,HMIS1[],IF($B51&lt;31,HMIS2[],IF($B51&lt;41,HMIS3[],IF($B51&lt;51,HMIS4[],IF($B51&lt;61,HMIS5[],IF($B51&lt;71,HMIS6[],IF($B51&lt;81,HMIS7[],IF($B51&lt;91,HMIS8[],IF($B51&lt;101,HMIS9[],IF($B51&lt;111,HMIS10[],IF($B51&lt;121,HMIS11[],IF($B51&lt;131,HMIS12[],IF($B51&lt;141,HMIS13[],IF($B51&lt;151,HMIS14[],IF($B51&lt;161,HMIS15[],IF($B51&lt;171,HMIS16[],IF($B51&lt;181,HMIS17[],IF($B51&lt;191,HMIS18[],IF($B51&lt;201,HMIS19[],"TABLE ERROR")))))))))))))))))))),11,TRUE))</f>
        <v/>
      </c>
    </row>
    <row r="52" spans="1:16" ht="15.75" customHeight="1" x14ac:dyDescent="0.25">
      <c r="A52" s="107">
        <v>6</v>
      </c>
      <c r="B52" s="70">
        <v>50</v>
      </c>
      <c r="C52" s="46" t="str">
        <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ERROR")))))))))))))))))))),2,TRUE)</f>
        <v>Normal HMIS</v>
      </c>
      <c r="D52" s="47"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3,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ERROR")))))))))))))))))))),3,TRUE))</f>
        <v/>
      </c>
      <c r="E52" s="47"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4,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ERROR")))))))))))))))))))),4,TRUE))</f>
        <v/>
      </c>
      <c r="F52" s="47"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5,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ERROR")))))))))))))))))))),5,TRUE))</f>
        <v/>
      </c>
      <c r="G52" s="46"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6,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ERROR")))))))))))))))))))),6,TRUE))</f>
        <v/>
      </c>
      <c r="H52" s="46"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7,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ERROR")))))))))))))))))))),7,TRUE))</f>
        <v/>
      </c>
      <c r="I52" s="48"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8,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ERROR")))))))))))))))))))),8,TRUE))</f>
        <v/>
      </c>
      <c r="J52" s="49"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9,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ERROR")))))))))))))))))))),9,TRUE))</f>
        <v/>
      </c>
      <c r="K52" s="48"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10,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ERROR")))))))))))))))))))),10,TRUE))</f>
        <v/>
      </c>
      <c r="L52" s="67"/>
      <c r="M52" s="104"/>
      <c r="N52" s="48"/>
      <c r="O52" s="48"/>
      <c r="P52" s="69" t="str">
        <f>IF(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11,TRUE)=0,"",VLOOKUP($B52,IF($B52&lt;11,HMIS0[],IF($B52&lt;21,HMIS1[],IF($B52&lt;31,HMIS2[],IF($B52&lt;41,HMIS3[],IF($B52&lt;51,HMIS4[],IF($B52&lt;61,HMIS5[],IF($B52&lt;71,HMIS6[],IF($B52&lt;81,HMIS7[],IF($B52&lt;91,HMIS8[],IF($B52&lt;101,HMIS9[],IF($B52&lt;111,HMIS10[],IF($B52&lt;121,HMIS11[],IF($B52&lt;131,HMIS12[],IF($B52&lt;141,HMIS13[],IF($B52&lt;151,HMIS14[],IF($B52&lt;161,HMIS15[],IF($B52&lt;171,HMIS16[],IF($B52&lt;181,HMIS17[],IF($B52&lt;191,HMIS18[],IF($B52&lt;201,HMIS19[],"TABLE ERROR")))))))))))))))))))),11,TRUE))</f>
        <v/>
      </c>
    </row>
    <row r="53" spans="1:16" ht="15" customHeight="1" x14ac:dyDescent="0.25">
      <c r="A53" s="107">
        <v>7</v>
      </c>
      <c r="B53" s="70">
        <v>51</v>
      </c>
      <c r="C53" s="46" t="str">
        <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ERROR")))))))))))))))))))),2,TRUE)</f>
        <v>Normal HMIS</v>
      </c>
      <c r="D53" s="47"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3,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ERROR")))))))))))))))))))),3,TRUE))</f>
        <v/>
      </c>
      <c r="E53" s="47"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4,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ERROR")))))))))))))))))))),4,TRUE))</f>
        <v/>
      </c>
      <c r="F53" s="47"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5,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ERROR")))))))))))))))))))),5,TRUE))</f>
        <v/>
      </c>
      <c r="G53" s="46"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6,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ERROR")))))))))))))))))))),6,TRUE))</f>
        <v/>
      </c>
      <c r="H53" s="46"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7,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ERROR")))))))))))))))))))),7,TRUE))</f>
        <v/>
      </c>
      <c r="I53" s="48"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8,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ERROR")))))))))))))))))))),8,TRUE))</f>
        <v/>
      </c>
      <c r="J53" s="49"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9,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ERROR")))))))))))))))))))),9,TRUE))</f>
        <v/>
      </c>
      <c r="K53" s="48"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10,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ERROR")))))))))))))))))))),10,TRUE))</f>
        <v/>
      </c>
      <c r="L53" s="67"/>
      <c r="M53" s="104"/>
      <c r="N53" s="48"/>
      <c r="O53" s="48"/>
      <c r="P53" s="69" t="str">
        <f>IF(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11,TRUE)=0,"",VLOOKUP($B53,IF($B53&lt;11,HMIS0[],IF($B53&lt;21,HMIS1[],IF($B53&lt;31,HMIS2[],IF($B53&lt;41,HMIS3[],IF($B53&lt;51,HMIS4[],IF($B53&lt;61,HMIS5[],IF($B53&lt;71,HMIS6[],IF($B53&lt;81,HMIS7[],IF($B53&lt;91,HMIS8[],IF($B53&lt;101,HMIS9[],IF($B53&lt;111,HMIS10[],IF($B53&lt;121,HMIS11[],IF($B53&lt;131,HMIS12[],IF($B53&lt;141,HMIS13[],IF($B53&lt;151,HMIS14[],IF($B53&lt;161,HMIS15[],IF($B53&lt;171,HMIS16[],IF($B53&lt;181,HMIS17[],IF($B53&lt;191,HMIS18[],IF($B53&lt;201,HMIS19[],"TABLE ERROR")))))))))))))))))))),11,TRUE))</f>
        <v/>
      </c>
    </row>
    <row r="54" spans="1:16" ht="15" customHeight="1" x14ac:dyDescent="0.25">
      <c r="A54" s="107">
        <v>7</v>
      </c>
      <c r="B54" s="70">
        <v>52</v>
      </c>
      <c r="C54" s="46" t="str">
        <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ERROR")))))))))))))))))))),2,TRUE)</f>
        <v>Normal HMIS</v>
      </c>
      <c r="D54" s="47"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3,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ERROR")))))))))))))))))))),3,TRUE))</f>
        <v/>
      </c>
      <c r="E54" s="47"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4,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ERROR")))))))))))))))))))),4,TRUE))</f>
        <v/>
      </c>
      <c r="F54" s="47"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5,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ERROR")))))))))))))))))))),5,TRUE))</f>
        <v/>
      </c>
      <c r="G54" s="46"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6,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ERROR")))))))))))))))))))),6,TRUE))</f>
        <v/>
      </c>
      <c r="H54" s="46"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7,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ERROR")))))))))))))))))))),7,TRUE))</f>
        <v/>
      </c>
      <c r="I54" s="48"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8,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ERROR")))))))))))))))))))),8,TRUE))</f>
        <v/>
      </c>
      <c r="J54" s="49"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9,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ERROR")))))))))))))))))))),9,TRUE))</f>
        <v/>
      </c>
      <c r="K54" s="48"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10,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ERROR")))))))))))))))))))),10,TRUE))</f>
        <v/>
      </c>
      <c r="L54" s="67"/>
      <c r="M54" s="104"/>
      <c r="N54" s="48"/>
      <c r="O54" s="48"/>
      <c r="P54" s="69" t="str">
        <f>IF(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11,TRUE)=0,"",VLOOKUP($B54,IF($B54&lt;11,HMIS0[],IF($B54&lt;21,HMIS1[],IF($B54&lt;31,HMIS2[],IF($B54&lt;41,HMIS3[],IF($B54&lt;51,HMIS4[],IF($B54&lt;61,HMIS5[],IF($B54&lt;71,HMIS6[],IF($B54&lt;81,HMIS7[],IF($B54&lt;91,HMIS8[],IF($B54&lt;101,HMIS9[],IF($B54&lt;111,HMIS10[],IF($B54&lt;121,HMIS11[],IF($B54&lt;131,HMIS12[],IF($B54&lt;141,HMIS13[],IF($B54&lt;151,HMIS14[],IF($B54&lt;161,HMIS15[],IF($B54&lt;171,HMIS16[],IF($B54&lt;181,HMIS17[],IF($B54&lt;191,HMIS18[],IF($B54&lt;201,HMIS19[],"TABLE ERROR")))))))))))))))))))),11,TRUE))</f>
        <v/>
      </c>
    </row>
    <row r="55" spans="1:16" ht="15" customHeight="1" x14ac:dyDescent="0.25">
      <c r="A55" s="107">
        <v>7</v>
      </c>
      <c r="B55" s="70">
        <v>53</v>
      </c>
      <c r="C55" s="46" t="str">
        <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ERROR")))))))))))))))))))),2,TRUE)</f>
        <v>Normal HMIS</v>
      </c>
      <c r="D55" s="47"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3,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ERROR")))))))))))))))))))),3,TRUE))</f>
        <v/>
      </c>
      <c r="E55" s="47"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4,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ERROR")))))))))))))))))))),4,TRUE))</f>
        <v/>
      </c>
      <c r="F55" s="47"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5,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ERROR")))))))))))))))))))),5,TRUE))</f>
        <v/>
      </c>
      <c r="G55" s="46"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6,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ERROR")))))))))))))))))))),6,TRUE))</f>
        <v/>
      </c>
      <c r="H55" s="46"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7,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ERROR")))))))))))))))))))),7,TRUE))</f>
        <v/>
      </c>
      <c r="I55" s="48"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8,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ERROR")))))))))))))))))))),8,TRUE))</f>
        <v/>
      </c>
      <c r="J55" s="49"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9,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ERROR")))))))))))))))))))),9,TRUE))</f>
        <v/>
      </c>
      <c r="K55" s="48"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10,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ERROR")))))))))))))))))))),10,TRUE))</f>
        <v/>
      </c>
      <c r="L55" s="67"/>
      <c r="M55" s="104"/>
      <c r="N55" s="48"/>
      <c r="O55" s="48"/>
      <c r="P55" s="69" t="str">
        <f>IF(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11,TRUE)=0,"",VLOOKUP($B55,IF($B55&lt;11,HMIS0[],IF($B55&lt;21,HMIS1[],IF($B55&lt;31,HMIS2[],IF($B55&lt;41,HMIS3[],IF($B55&lt;51,HMIS4[],IF($B55&lt;61,HMIS5[],IF($B55&lt;71,HMIS6[],IF($B55&lt;81,HMIS7[],IF($B55&lt;91,HMIS8[],IF($B55&lt;101,HMIS9[],IF($B55&lt;111,HMIS10[],IF($B55&lt;121,HMIS11[],IF($B55&lt;131,HMIS12[],IF($B55&lt;141,HMIS13[],IF($B55&lt;151,HMIS14[],IF($B55&lt;161,HMIS15[],IF($B55&lt;171,HMIS16[],IF($B55&lt;181,HMIS17[],IF($B55&lt;191,HMIS18[],IF($B55&lt;201,HMIS19[],"TABLE ERROR")))))))))))))))))))),11,TRUE))</f>
        <v/>
      </c>
    </row>
    <row r="56" spans="1:16" ht="15" customHeight="1" x14ac:dyDescent="0.25">
      <c r="A56" s="107">
        <v>7</v>
      </c>
      <c r="B56" s="70">
        <v>54</v>
      </c>
      <c r="C56" s="46" t="str">
        <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ERROR")))))))))))))))))))),2,TRUE)</f>
        <v>Normal HMIS</v>
      </c>
      <c r="D56" s="47"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3,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ERROR")))))))))))))))))))),3,TRUE))</f>
        <v/>
      </c>
      <c r="E56" s="47"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4,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ERROR")))))))))))))))))))),4,TRUE))</f>
        <v/>
      </c>
      <c r="F56" s="47"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5,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ERROR")))))))))))))))))))),5,TRUE))</f>
        <v/>
      </c>
      <c r="G56" s="46"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6,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ERROR")))))))))))))))))))),6,TRUE))</f>
        <v/>
      </c>
      <c r="H56" s="46"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7,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ERROR")))))))))))))))))))),7,TRUE))</f>
        <v/>
      </c>
      <c r="I56" s="48"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8,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ERROR")))))))))))))))))))),8,TRUE))</f>
        <v/>
      </c>
      <c r="J56" s="49"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9,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ERROR")))))))))))))))))))),9,TRUE))</f>
        <v/>
      </c>
      <c r="K56" s="48"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10,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ERROR")))))))))))))))))))),10,TRUE))</f>
        <v/>
      </c>
      <c r="L56" s="67"/>
      <c r="M56" s="104"/>
      <c r="N56" s="48"/>
      <c r="O56" s="48"/>
      <c r="P56" s="69" t="str">
        <f>IF(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11,TRUE)=0,"",VLOOKUP($B56,IF($B56&lt;11,HMIS0[],IF($B56&lt;21,HMIS1[],IF($B56&lt;31,HMIS2[],IF($B56&lt;41,HMIS3[],IF($B56&lt;51,HMIS4[],IF($B56&lt;61,HMIS5[],IF($B56&lt;71,HMIS6[],IF($B56&lt;81,HMIS7[],IF($B56&lt;91,HMIS8[],IF($B56&lt;101,HMIS9[],IF($B56&lt;111,HMIS10[],IF($B56&lt;121,HMIS11[],IF($B56&lt;131,HMIS12[],IF($B56&lt;141,HMIS13[],IF($B56&lt;151,HMIS14[],IF($B56&lt;161,HMIS15[],IF($B56&lt;171,HMIS16[],IF($B56&lt;181,HMIS17[],IF($B56&lt;191,HMIS18[],IF($B56&lt;201,HMIS19[],"TABLE ERROR")))))))))))))))))))),11,TRUE))</f>
        <v/>
      </c>
    </row>
    <row r="57" spans="1:16" ht="15" customHeight="1" x14ac:dyDescent="0.25">
      <c r="A57" s="107">
        <v>7</v>
      </c>
      <c r="B57" s="70">
        <v>55</v>
      </c>
      <c r="C57" s="46" t="str">
        <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ERROR")))))))))))))))))))),2,TRUE)</f>
        <v>Normal HMIS</v>
      </c>
      <c r="D57" s="47"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3,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ERROR")))))))))))))))))))),3,TRUE))</f>
        <v/>
      </c>
      <c r="E57" s="47"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4,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ERROR")))))))))))))))))))),4,TRUE))</f>
        <v/>
      </c>
      <c r="F57" s="47"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5,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ERROR")))))))))))))))))))),5,TRUE))</f>
        <v/>
      </c>
      <c r="G57" s="46"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6,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ERROR")))))))))))))))))))),6,TRUE))</f>
        <v/>
      </c>
      <c r="H57" s="46"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7,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ERROR")))))))))))))))))))),7,TRUE))</f>
        <v/>
      </c>
      <c r="I57" s="48"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8,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ERROR")))))))))))))))))))),8,TRUE))</f>
        <v/>
      </c>
      <c r="J57" s="49"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9,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ERROR")))))))))))))))))))),9,TRUE))</f>
        <v/>
      </c>
      <c r="K57" s="48"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10,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ERROR")))))))))))))))))))),10,TRUE))</f>
        <v/>
      </c>
      <c r="L57" s="67"/>
      <c r="M57" s="104"/>
      <c r="N57" s="48"/>
      <c r="O57" s="48"/>
      <c r="P57" s="69" t="str">
        <f>IF(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11,TRUE)=0,"",VLOOKUP($B57,IF($B57&lt;11,HMIS0[],IF($B57&lt;21,HMIS1[],IF($B57&lt;31,HMIS2[],IF($B57&lt;41,HMIS3[],IF($B57&lt;51,HMIS4[],IF($B57&lt;61,HMIS5[],IF($B57&lt;71,HMIS6[],IF($B57&lt;81,HMIS7[],IF($B57&lt;91,HMIS8[],IF($B57&lt;101,HMIS9[],IF($B57&lt;111,HMIS10[],IF($B57&lt;121,HMIS11[],IF($B57&lt;131,HMIS12[],IF($B57&lt;141,HMIS13[],IF($B57&lt;151,HMIS14[],IF($B57&lt;161,HMIS15[],IF($B57&lt;171,HMIS16[],IF($B57&lt;181,HMIS17[],IF($B57&lt;191,HMIS18[],IF($B57&lt;201,HMIS19[],"TABLE ERROR")))))))))))))))))))),11,TRUE))</f>
        <v/>
      </c>
    </row>
    <row r="58" spans="1:16" ht="15" customHeight="1" x14ac:dyDescent="0.25">
      <c r="A58" s="107">
        <v>7</v>
      </c>
      <c r="B58" s="70">
        <v>56</v>
      </c>
      <c r="C58" s="46" t="str">
        <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ERROR")))))))))))))))))))),2,TRUE)</f>
        <v>Normal HMIS</v>
      </c>
      <c r="D58" s="47"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3,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ERROR")))))))))))))))))))),3,TRUE))</f>
        <v/>
      </c>
      <c r="E58" s="47"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4,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ERROR")))))))))))))))))))),4,TRUE))</f>
        <v/>
      </c>
      <c r="F58" s="47"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5,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ERROR")))))))))))))))))))),5,TRUE))</f>
        <v/>
      </c>
      <c r="G58" s="46"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6,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ERROR")))))))))))))))))))),6,TRUE))</f>
        <v/>
      </c>
      <c r="H58" s="46"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7,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ERROR")))))))))))))))))))),7,TRUE))</f>
        <v/>
      </c>
      <c r="I58" s="48"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8,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ERROR")))))))))))))))))))),8,TRUE))</f>
        <v/>
      </c>
      <c r="J58" s="49"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9,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ERROR")))))))))))))))))))),9,TRUE))</f>
        <v/>
      </c>
      <c r="K58" s="48"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10,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ERROR")))))))))))))))))))),10,TRUE))</f>
        <v/>
      </c>
      <c r="L58" s="67"/>
      <c r="M58" s="104"/>
      <c r="N58" s="48"/>
      <c r="O58" s="48"/>
      <c r="P58" s="69" t="str">
        <f>IF(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11,TRUE)=0,"",VLOOKUP($B58,IF($B58&lt;11,HMIS0[],IF($B58&lt;21,HMIS1[],IF($B58&lt;31,HMIS2[],IF($B58&lt;41,HMIS3[],IF($B58&lt;51,HMIS4[],IF($B58&lt;61,HMIS5[],IF($B58&lt;71,HMIS6[],IF($B58&lt;81,HMIS7[],IF($B58&lt;91,HMIS8[],IF($B58&lt;101,HMIS9[],IF($B58&lt;111,HMIS10[],IF($B58&lt;121,HMIS11[],IF($B58&lt;131,HMIS12[],IF($B58&lt;141,HMIS13[],IF($B58&lt;151,HMIS14[],IF($B58&lt;161,HMIS15[],IF($B58&lt;171,HMIS16[],IF($B58&lt;181,HMIS17[],IF($B58&lt;191,HMIS18[],IF($B58&lt;201,HMIS19[],"TABLE ERROR")))))))))))))))))))),11,TRUE))</f>
        <v/>
      </c>
    </row>
    <row r="59" spans="1:16" ht="15" customHeight="1" x14ac:dyDescent="0.25">
      <c r="A59" s="107">
        <v>7</v>
      </c>
      <c r="B59" s="70">
        <v>57</v>
      </c>
      <c r="C59" s="46" t="str">
        <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ERROR")))))))))))))))))))),2,TRUE)</f>
        <v>Normal HMIS</v>
      </c>
      <c r="D59" s="47"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3,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ERROR")))))))))))))))))))),3,TRUE))</f>
        <v/>
      </c>
      <c r="E59" s="47"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4,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ERROR")))))))))))))))))))),4,TRUE))</f>
        <v/>
      </c>
      <c r="F59" s="47"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5,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ERROR")))))))))))))))))))),5,TRUE))</f>
        <v/>
      </c>
      <c r="G59" s="46"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6,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ERROR")))))))))))))))))))),6,TRUE))</f>
        <v/>
      </c>
      <c r="H59" s="46"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7,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ERROR")))))))))))))))))))),7,TRUE))</f>
        <v/>
      </c>
      <c r="I59" s="48"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8,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ERROR")))))))))))))))))))),8,TRUE))</f>
        <v/>
      </c>
      <c r="J59" s="49"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9,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ERROR")))))))))))))))))))),9,TRUE))</f>
        <v/>
      </c>
      <c r="K59" s="48"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10,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ERROR")))))))))))))))))))),10,TRUE))</f>
        <v/>
      </c>
      <c r="L59" s="67"/>
      <c r="M59" s="104"/>
      <c r="N59" s="48"/>
      <c r="O59" s="48"/>
      <c r="P59" s="69" t="str">
        <f>IF(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11,TRUE)=0,"",VLOOKUP($B59,IF($B59&lt;11,HMIS0[],IF($B59&lt;21,HMIS1[],IF($B59&lt;31,HMIS2[],IF($B59&lt;41,HMIS3[],IF($B59&lt;51,HMIS4[],IF($B59&lt;61,HMIS5[],IF($B59&lt;71,HMIS6[],IF($B59&lt;81,HMIS7[],IF($B59&lt;91,HMIS8[],IF($B59&lt;101,HMIS9[],IF($B59&lt;111,HMIS10[],IF($B59&lt;121,HMIS11[],IF($B59&lt;131,HMIS12[],IF($B59&lt;141,HMIS13[],IF($B59&lt;151,HMIS14[],IF($B59&lt;161,HMIS15[],IF($B59&lt;171,HMIS16[],IF($B59&lt;181,HMIS17[],IF($B59&lt;191,HMIS18[],IF($B59&lt;201,HMIS19[],"TABLE ERROR")))))))))))))))))))),11,TRUE))</f>
        <v/>
      </c>
    </row>
    <row r="60" spans="1:16" ht="15" customHeight="1" x14ac:dyDescent="0.25">
      <c r="A60" s="107">
        <v>7</v>
      </c>
      <c r="B60" s="70">
        <v>58</v>
      </c>
      <c r="C60" s="46" t="str">
        <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ERROR")))))))))))))))))))),2,TRUE)</f>
        <v>Normal HMIS</v>
      </c>
      <c r="D60" s="47"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3,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ERROR")))))))))))))))))))),3,TRUE))</f>
        <v/>
      </c>
      <c r="E60" s="47"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4,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ERROR")))))))))))))))))))),4,TRUE))</f>
        <v/>
      </c>
      <c r="F60" s="47"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5,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ERROR")))))))))))))))))))),5,TRUE))</f>
        <v/>
      </c>
      <c r="G60" s="46"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6,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ERROR")))))))))))))))))))),6,TRUE))</f>
        <v/>
      </c>
      <c r="H60" s="46"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7,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ERROR")))))))))))))))))))),7,TRUE))</f>
        <v/>
      </c>
      <c r="I60" s="48"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8,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ERROR")))))))))))))))))))),8,TRUE))</f>
        <v/>
      </c>
      <c r="J60" s="49"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9,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ERROR")))))))))))))))))))),9,TRUE))</f>
        <v/>
      </c>
      <c r="K60" s="48"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10,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ERROR")))))))))))))))))))),10,TRUE))</f>
        <v/>
      </c>
      <c r="L60" s="67"/>
      <c r="M60" s="104"/>
      <c r="N60" s="48"/>
      <c r="O60" s="48"/>
      <c r="P60" s="69" t="str">
        <f>IF(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11,TRUE)=0,"",VLOOKUP($B60,IF($B60&lt;11,HMIS0[],IF($B60&lt;21,HMIS1[],IF($B60&lt;31,HMIS2[],IF($B60&lt;41,HMIS3[],IF($B60&lt;51,HMIS4[],IF($B60&lt;61,HMIS5[],IF($B60&lt;71,HMIS6[],IF($B60&lt;81,HMIS7[],IF($B60&lt;91,HMIS8[],IF($B60&lt;101,HMIS9[],IF($B60&lt;111,HMIS10[],IF($B60&lt;121,HMIS11[],IF($B60&lt;131,HMIS12[],IF($B60&lt;141,HMIS13[],IF($B60&lt;151,HMIS14[],IF($B60&lt;161,HMIS15[],IF($B60&lt;171,HMIS16[],IF($B60&lt;181,HMIS17[],IF($B60&lt;191,HMIS18[],IF($B60&lt;201,HMIS19[],"TABLE ERROR")))))))))))))))))))),11,TRUE))</f>
        <v/>
      </c>
    </row>
    <row r="61" spans="1:16" ht="15" customHeight="1" x14ac:dyDescent="0.25">
      <c r="A61" s="107">
        <v>7</v>
      </c>
      <c r="B61" s="70">
        <v>59</v>
      </c>
      <c r="C61" s="46" t="str">
        <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ERROR")))))))))))))))))))),2,TRUE)</f>
        <v>Normal HMIS</v>
      </c>
      <c r="D61" s="47"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3,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ERROR")))))))))))))))))))),3,TRUE))</f>
        <v/>
      </c>
      <c r="E61" s="47"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4,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ERROR")))))))))))))))))))),4,TRUE))</f>
        <v/>
      </c>
      <c r="F61" s="47"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5,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ERROR")))))))))))))))))))),5,TRUE))</f>
        <v/>
      </c>
      <c r="G61" s="46"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6,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ERROR")))))))))))))))))))),6,TRUE))</f>
        <v/>
      </c>
      <c r="H61" s="46"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7,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ERROR")))))))))))))))))))),7,TRUE))</f>
        <v/>
      </c>
      <c r="I61" s="48"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8,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ERROR")))))))))))))))))))),8,TRUE))</f>
        <v/>
      </c>
      <c r="J61" s="49"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9,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ERROR")))))))))))))))))))),9,TRUE))</f>
        <v/>
      </c>
      <c r="K61" s="48"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10,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ERROR")))))))))))))))))))),10,TRUE))</f>
        <v/>
      </c>
      <c r="L61" s="67"/>
      <c r="M61" s="104"/>
      <c r="N61" s="48"/>
      <c r="O61" s="48"/>
      <c r="P61" s="69" t="str">
        <f>IF(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11,TRUE)=0,"",VLOOKUP($B61,IF($B61&lt;11,HMIS0[],IF($B61&lt;21,HMIS1[],IF($B61&lt;31,HMIS2[],IF($B61&lt;41,HMIS3[],IF($B61&lt;51,HMIS4[],IF($B61&lt;61,HMIS5[],IF($B61&lt;71,HMIS6[],IF($B61&lt;81,HMIS7[],IF($B61&lt;91,HMIS8[],IF($B61&lt;101,HMIS9[],IF($B61&lt;111,HMIS10[],IF($B61&lt;121,HMIS11[],IF($B61&lt;131,HMIS12[],IF($B61&lt;141,HMIS13[],IF($B61&lt;151,HMIS14[],IF($B61&lt;161,HMIS15[],IF($B61&lt;171,HMIS16[],IF($B61&lt;181,HMIS17[],IF($B61&lt;191,HMIS18[],IF($B61&lt;201,HMIS19[],"TABLE ERROR")))))))))))))))))))),11,TRUE))</f>
        <v/>
      </c>
    </row>
    <row r="62" spans="1:16" ht="15.75" customHeight="1" x14ac:dyDescent="0.25">
      <c r="A62" s="107">
        <v>7</v>
      </c>
      <c r="B62" s="70">
        <v>60</v>
      </c>
      <c r="C62" s="46" t="str">
        <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ERROR")))))))))))))))))))),2,TRUE)</f>
        <v>Normal HMIS</v>
      </c>
      <c r="D62" s="47"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3,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ERROR")))))))))))))))))))),3,TRUE))</f>
        <v/>
      </c>
      <c r="E62" s="47"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4,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ERROR")))))))))))))))))))),4,TRUE))</f>
        <v/>
      </c>
      <c r="F62" s="47"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5,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ERROR")))))))))))))))))))),5,TRUE))</f>
        <v/>
      </c>
      <c r="G62" s="46"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6,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ERROR")))))))))))))))))))),6,TRUE))</f>
        <v/>
      </c>
      <c r="H62" s="46"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7,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ERROR")))))))))))))))))))),7,TRUE))</f>
        <v/>
      </c>
      <c r="I62" s="48"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8,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ERROR")))))))))))))))))))),8,TRUE))</f>
        <v/>
      </c>
      <c r="J62" s="49"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9,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ERROR")))))))))))))))))))),9,TRUE))</f>
        <v/>
      </c>
      <c r="K62" s="48"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10,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ERROR")))))))))))))))))))),10,TRUE))</f>
        <v/>
      </c>
      <c r="L62" s="67"/>
      <c r="M62" s="104"/>
      <c r="N62" s="48"/>
      <c r="O62" s="48"/>
      <c r="P62" s="69" t="str">
        <f>IF(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11,TRUE)=0,"",VLOOKUP($B62,IF($B62&lt;11,HMIS0[],IF($B62&lt;21,HMIS1[],IF($B62&lt;31,HMIS2[],IF($B62&lt;41,HMIS3[],IF($B62&lt;51,HMIS4[],IF($B62&lt;61,HMIS5[],IF($B62&lt;71,HMIS6[],IF($B62&lt;81,HMIS7[],IF($B62&lt;91,HMIS8[],IF($B62&lt;101,HMIS9[],IF($B62&lt;111,HMIS10[],IF($B62&lt;121,HMIS11[],IF($B62&lt;131,HMIS12[],IF($B62&lt;141,HMIS13[],IF($B62&lt;151,HMIS14[],IF($B62&lt;161,HMIS15[],IF($B62&lt;171,HMIS16[],IF($B62&lt;181,HMIS17[],IF($B62&lt;191,HMIS18[],IF($B62&lt;201,HMIS19[],"TABLE ERROR")))))))))))))))))))),11,TRUE))</f>
        <v/>
      </c>
    </row>
    <row r="63" spans="1:16" ht="15" customHeight="1" x14ac:dyDescent="0.25">
      <c r="A63" s="107">
        <v>8</v>
      </c>
      <c r="B63" s="70">
        <v>61</v>
      </c>
      <c r="C63" s="46" t="str">
        <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ERROR")))))))))))))))))))),2,TRUE)</f>
        <v>Normal HMIS</v>
      </c>
      <c r="D63" s="47"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3,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ERROR")))))))))))))))))))),3,TRUE))</f>
        <v/>
      </c>
      <c r="E63" s="47"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4,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ERROR")))))))))))))))))))),4,TRUE))</f>
        <v/>
      </c>
      <c r="F63" s="47"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5,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ERROR")))))))))))))))))))),5,TRUE))</f>
        <v/>
      </c>
      <c r="G63" s="46"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6,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ERROR")))))))))))))))))))),6,TRUE))</f>
        <v/>
      </c>
      <c r="H63" s="46"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7,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ERROR")))))))))))))))))))),7,TRUE))</f>
        <v/>
      </c>
      <c r="I63" s="48"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8,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ERROR")))))))))))))))))))),8,TRUE))</f>
        <v/>
      </c>
      <c r="J63" s="49"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9,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ERROR")))))))))))))))))))),9,TRUE))</f>
        <v/>
      </c>
      <c r="K63" s="48"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10,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ERROR")))))))))))))))))))),10,TRUE))</f>
        <v/>
      </c>
      <c r="L63" s="67"/>
      <c r="M63" s="104"/>
      <c r="N63" s="48"/>
      <c r="O63" s="48"/>
      <c r="P63" s="69" t="str">
        <f>IF(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11,TRUE)=0,"",VLOOKUP($B63,IF($B63&lt;11,HMIS0[],IF($B63&lt;21,HMIS1[],IF($B63&lt;31,HMIS2[],IF($B63&lt;41,HMIS3[],IF($B63&lt;51,HMIS4[],IF($B63&lt;61,HMIS5[],IF($B63&lt;71,HMIS6[],IF($B63&lt;81,HMIS7[],IF($B63&lt;91,HMIS8[],IF($B63&lt;101,HMIS9[],IF($B63&lt;111,HMIS10[],IF($B63&lt;121,HMIS11[],IF($B63&lt;131,HMIS12[],IF($B63&lt;141,HMIS13[],IF($B63&lt;151,HMIS14[],IF($B63&lt;161,HMIS15[],IF($B63&lt;171,HMIS16[],IF($B63&lt;181,HMIS17[],IF($B63&lt;191,HMIS18[],IF($B63&lt;201,HMIS19[],"TABLE ERROR")))))))))))))))))))),11,TRUE))</f>
        <v/>
      </c>
    </row>
    <row r="64" spans="1:16" ht="15" customHeight="1" x14ac:dyDescent="0.25">
      <c r="A64" s="107">
        <v>8</v>
      </c>
      <c r="B64" s="70">
        <v>62</v>
      </c>
      <c r="C64" s="46" t="str">
        <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ERROR")))))))))))))))))))),2,TRUE)</f>
        <v>Normal HMIS</v>
      </c>
      <c r="D64" s="47"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3,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ERROR")))))))))))))))))))),3,TRUE))</f>
        <v/>
      </c>
      <c r="E64" s="47"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4,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ERROR")))))))))))))))))))),4,TRUE))</f>
        <v/>
      </c>
      <c r="F64" s="47"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5,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ERROR")))))))))))))))))))),5,TRUE))</f>
        <v/>
      </c>
      <c r="G64" s="46"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6,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ERROR")))))))))))))))))))),6,TRUE))</f>
        <v/>
      </c>
      <c r="H64" s="46"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7,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ERROR")))))))))))))))))))),7,TRUE))</f>
        <v/>
      </c>
      <c r="I64" s="48"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8,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ERROR")))))))))))))))))))),8,TRUE))</f>
        <v/>
      </c>
      <c r="J64" s="49"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9,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ERROR")))))))))))))))))))),9,TRUE))</f>
        <v/>
      </c>
      <c r="K64" s="48"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10,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ERROR")))))))))))))))))))),10,TRUE))</f>
        <v/>
      </c>
      <c r="L64" s="67"/>
      <c r="M64" s="104"/>
      <c r="N64" s="48"/>
      <c r="O64" s="48"/>
      <c r="P64" s="69" t="str">
        <f>IF(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11,TRUE)=0,"",VLOOKUP($B64,IF($B64&lt;11,HMIS0[],IF($B64&lt;21,HMIS1[],IF($B64&lt;31,HMIS2[],IF($B64&lt;41,HMIS3[],IF($B64&lt;51,HMIS4[],IF($B64&lt;61,HMIS5[],IF($B64&lt;71,HMIS6[],IF($B64&lt;81,HMIS7[],IF($B64&lt;91,HMIS8[],IF($B64&lt;101,HMIS9[],IF($B64&lt;111,HMIS10[],IF($B64&lt;121,HMIS11[],IF($B64&lt;131,HMIS12[],IF($B64&lt;141,HMIS13[],IF($B64&lt;151,HMIS14[],IF($B64&lt;161,HMIS15[],IF($B64&lt;171,HMIS16[],IF($B64&lt;181,HMIS17[],IF($B64&lt;191,HMIS18[],IF($B64&lt;201,HMIS19[],"TABLE ERROR")))))))))))))))))))),11,TRUE))</f>
        <v/>
      </c>
    </row>
    <row r="65" spans="1:16" ht="15" customHeight="1" x14ac:dyDescent="0.25">
      <c r="A65" s="107">
        <v>8</v>
      </c>
      <c r="B65" s="70">
        <v>63</v>
      </c>
      <c r="C65" s="46" t="str">
        <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ERROR")))))))))))))))))))),2,TRUE)</f>
        <v>Normal HMIS</v>
      </c>
      <c r="D65" s="47"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3,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ERROR")))))))))))))))))))),3,TRUE))</f>
        <v/>
      </c>
      <c r="E65" s="47"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4,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ERROR")))))))))))))))))))),4,TRUE))</f>
        <v/>
      </c>
      <c r="F65" s="47"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5,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ERROR")))))))))))))))))))),5,TRUE))</f>
        <v/>
      </c>
      <c r="G65" s="46"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6,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ERROR")))))))))))))))))))),6,TRUE))</f>
        <v/>
      </c>
      <c r="H65" s="46"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7,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ERROR")))))))))))))))))))),7,TRUE))</f>
        <v/>
      </c>
      <c r="I65" s="48"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8,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ERROR")))))))))))))))))))),8,TRUE))</f>
        <v/>
      </c>
      <c r="J65" s="49"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9,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ERROR")))))))))))))))))))),9,TRUE))</f>
        <v/>
      </c>
      <c r="K65" s="48"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10,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ERROR")))))))))))))))))))),10,TRUE))</f>
        <v/>
      </c>
      <c r="L65" s="67"/>
      <c r="M65" s="104"/>
      <c r="N65" s="48"/>
      <c r="O65" s="48"/>
      <c r="P65" s="69" t="str">
        <f>IF(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11,TRUE)=0,"",VLOOKUP($B65,IF($B65&lt;11,HMIS0[],IF($B65&lt;21,HMIS1[],IF($B65&lt;31,HMIS2[],IF($B65&lt;41,HMIS3[],IF($B65&lt;51,HMIS4[],IF($B65&lt;61,HMIS5[],IF($B65&lt;71,HMIS6[],IF($B65&lt;81,HMIS7[],IF($B65&lt;91,HMIS8[],IF($B65&lt;101,HMIS9[],IF($B65&lt;111,HMIS10[],IF($B65&lt;121,HMIS11[],IF($B65&lt;131,HMIS12[],IF($B65&lt;141,HMIS13[],IF($B65&lt;151,HMIS14[],IF($B65&lt;161,HMIS15[],IF($B65&lt;171,HMIS16[],IF($B65&lt;181,HMIS17[],IF($B65&lt;191,HMIS18[],IF($B65&lt;201,HMIS19[],"TABLE ERROR")))))))))))))))))))),11,TRUE))</f>
        <v/>
      </c>
    </row>
    <row r="66" spans="1:16" ht="15" customHeight="1" x14ac:dyDescent="0.25">
      <c r="A66" s="107">
        <v>8</v>
      </c>
      <c r="B66" s="70">
        <v>64</v>
      </c>
      <c r="C66" s="46" t="str">
        <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ERROR")))))))))))))))))))),2,TRUE)</f>
        <v>Normal HMIS</v>
      </c>
      <c r="D66" s="47"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3,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ERROR")))))))))))))))))))),3,TRUE))</f>
        <v/>
      </c>
      <c r="E66" s="47"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4,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ERROR")))))))))))))))))))),4,TRUE))</f>
        <v/>
      </c>
      <c r="F66" s="47"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5,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ERROR")))))))))))))))))))),5,TRUE))</f>
        <v/>
      </c>
      <c r="G66" s="46"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6,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ERROR")))))))))))))))))))),6,TRUE))</f>
        <v/>
      </c>
      <c r="H66" s="46"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7,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ERROR")))))))))))))))))))),7,TRUE))</f>
        <v/>
      </c>
      <c r="I66" s="48"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8,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ERROR")))))))))))))))))))),8,TRUE))</f>
        <v/>
      </c>
      <c r="J66" s="49"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9,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ERROR")))))))))))))))))))),9,TRUE))</f>
        <v/>
      </c>
      <c r="K66" s="48"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10,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ERROR")))))))))))))))))))),10,TRUE))</f>
        <v/>
      </c>
      <c r="L66" s="67"/>
      <c r="M66" s="104"/>
      <c r="N66" s="48"/>
      <c r="O66" s="48"/>
      <c r="P66" s="69" t="str">
        <f>IF(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11,TRUE)=0,"",VLOOKUP($B66,IF($B66&lt;11,HMIS0[],IF($B66&lt;21,HMIS1[],IF($B66&lt;31,HMIS2[],IF($B66&lt;41,HMIS3[],IF($B66&lt;51,HMIS4[],IF($B66&lt;61,HMIS5[],IF($B66&lt;71,HMIS6[],IF($B66&lt;81,HMIS7[],IF($B66&lt;91,HMIS8[],IF($B66&lt;101,HMIS9[],IF($B66&lt;111,HMIS10[],IF($B66&lt;121,HMIS11[],IF($B66&lt;131,HMIS12[],IF($B66&lt;141,HMIS13[],IF($B66&lt;151,HMIS14[],IF($B66&lt;161,HMIS15[],IF($B66&lt;171,HMIS16[],IF($B66&lt;181,HMIS17[],IF($B66&lt;191,HMIS18[],IF($B66&lt;201,HMIS19[],"TABLE ERROR")))))))))))))))))))),11,TRUE))</f>
        <v/>
      </c>
    </row>
    <row r="67" spans="1:16" ht="15" customHeight="1" x14ac:dyDescent="0.25">
      <c r="A67" s="107">
        <v>8</v>
      </c>
      <c r="B67" s="70">
        <v>65</v>
      </c>
      <c r="C67" s="46" t="str">
        <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ERROR")))))))))))))))))))),2,TRUE)</f>
        <v>Normal HMIS</v>
      </c>
      <c r="D67" s="47"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3,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ERROR")))))))))))))))))))),3,TRUE))</f>
        <v/>
      </c>
      <c r="E67" s="47"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4,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ERROR")))))))))))))))))))),4,TRUE))</f>
        <v/>
      </c>
      <c r="F67" s="47"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5,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ERROR")))))))))))))))))))),5,TRUE))</f>
        <v/>
      </c>
      <c r="G67" s="46"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6,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ERROR")))))))))))))))))))),6,TRUE))</f>
        <v/>
      </c>
      <c r="H67" s="46"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7,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ERROR")))))))))))))))))))),7,TRUE))</f>
        <v/>
      </c>
      <c r="I67" s="48"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8,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ERROR")))))))))))))))))))),8,TRUE))</f>
        <v/>
      </c>
      <c r="J67" s="49"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9,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ERROR")))))))))))))))))))),9,TRUE))</f>
        <v/>
      </c>
      <c r="K67" s="48"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10,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ERROR")))))))))))))))))))),10,TRUE))</f>
        <v/>
      </c>
      <c r="L67" s="67"/>
      <c r="M67" s="104"/>
      <c r="N67" s="48"/>
      <c r="O67" s="48"/>
      <c r="P67" s="69" t="str">
        <f>IF(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11,TRUE)=0,"",VLOOKUP($B67,IF($B67&lt;11,HMIS0[],IF($B67&lt;21,HMIS1[],IF($B67&lt;31,HMIS2[],IF($B67&lt;41,HMIS3[],IF($B67&lt;51,HMIS4[],IF($B67&lt;61,HMIS5[],IF($B67&lt;71,HMIS6[],IF($B67&lt;81,HMIS7[],IF($B67&lt;91,HMIS8[],IF($B67&lt;101,HMIS9[],IF($B67&lt;111,HMIS10[],IF($B67&lt;121,HMIS11[],IF($B67&lt;131,HMIS12[],IF($B67&lt;141,HMIS13[],IF($B67&lt;151,HMIS14[],IF($B67&lt;161,HMIS15[],IF($B67&lt;171,HMIS16[],IF($B67&lt;181,HMIS17[],IF($B67&lt;191,HMIS18[],IF($B67&lt;201,HMIS19[],"TABLE ERROR")))))))))))))))))))),11,TRUE))</f>
        <v/>
      </c>
    </row>
    <row r="68" spans="1:16" ht="15" customHeight="1" x14ac:dyDescent="0.25">
      <c r="A68" s="107">
        <v>8</v>
      </c>
      <c r="B68" s="70">
        <v>66</v>
      </c>
      <c r="C68" s="46" t="str">
        <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ERROR")))))))))))))))))))),2,TRUE)</f>
        <v>Normal HMIS</v>
      </c>
      <c r="D68" s="47"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3,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ERROR")))))))))))))))))))),3,TRUE))</f>
        <v/>
      </c>
      <c r="E68" s="47"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4,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ERROR")))))))))))))))))))),4,TRUE))</f>
        <v/>
      </c>
      <c r="F68" s="47"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5,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ERROR")))))))))))))))))))),5,TRUE))</f>
        <v/>
      </c>
      <c r="G68" s="46"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6,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ERROR")))))))))))))))))))),6,TRUE))</f>
        <v/>
      </c>
      <c r="H68" s="46"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7,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ERROR")))))))))))))))))))),7,TRUE))</f>
        <v/>
      </c>
      <c r="I68" s="48"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8,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ERROR")))))))))))))))))))),8,TRUE))</f>
        <v/>
      </c>
      <c r="J68" s="49"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9,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ERROR")))))))))))))))))))),9,TRUE))</f>
        <v/>
      </c>
      <c r="K68" s="48"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10,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ERROR")))))))))))))))))))),10,TRUE))</f>
        <v/>
      </c>
      <c r="L68" s="67"/>
      <c r="M68" s="104"/>
      <c r="N68" s="48"/>
      <c r="O68" s="48"/>
      <c r="P68" s="69" t="str">
        <f>IF(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11,TRUE)=0,"",VLOOKUP($B68,IF($B68&lt;11,HMIS0[],IF($B68&lt;21,HMIS1[],IF($B68&lt;31,HMIS2[],IF($B68&lt;41,HMIS3[],IF($B68&lt;51,HMIS4[],IF($B68&lt;61,HMIS5[],IF($B68&lt;71,HMIS6[],IF($B68&lt;81,HMIS7[],IF($B68&lt;91,HMIS8[],IF($B68&lt;101,HMIS9[],IF($B68&lt;111,HMIS10[],IF($B68&lt;121,HMIS11[],IF($B68&lt;131,HMIS12[],IF($B68&lt;141,HMIS13[],IF($B68&lt;151,HMIS14[],IF($B68&lt;161,HMIS15[],IF($B68&lt;171,HMIS16[],IF($B68&lt;181,HMIS17[],IF($B68&lt;191,HMIS18[],IF($B68&lt;201,HMIS19[],"TABLE ERROR")))))))))))))))))))),11,TRUE))</f>
        <v/>
      </c>
    </row>
    <row r="69" spans="1:16" ht="15" customHeight="1" x14ac:dyDescent="0.25">
      <c r="A69" s="107">
        <v>8</v>
      </c>
      <c r="B69" s="70">
        <v>67</v>
      </c>
      <c r="C69" s="46" t="str">
        <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ERROR")))))))))))))))))))),2,TRUE)</f>
        <v>Normal HMIS</v>
      </c>
      <c r="D69" s="47"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3,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ERROR")))))))))))))))))))),3,TRUE))</f>
        <v/>
      </c>
      <c r="E69" s="47"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4,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ERROR")))))))))))))))))))),4,TRUE))</f>
        <v/>
      </c>
      <c r="F69" s="47"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5,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ERROR")))))))))))))))))))),5,TRUE))</f>
        <v/>
      </c>
      <c r="G69" s="46"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6,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ERROR")))))))))))))))))))),6,TRUE))</f>
        <v/>
      </c>
      <c r="H69" s="46"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7,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ERROR")))))))))))))))))))),7,TRUE))</f>
        <v/>
      </c>
      <c r="I69" s="48"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8,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ERROR")))))))))))))))))))),8,TRUE))</f>
        <v/>
      </c>
      <c r="J69" s="49"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9,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ERROR")))))))))))))))))))),9,TRUE))</f>
        <v/>
      </c>
      <c r="K69" s="48"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10,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ERROR")))))))))))))))))))),10,TRUE))</f>
        <v/>
      </c>
      <c r="L69" s="67"/>
      <c r="M69" s="104"/>
      <c r="N69" s="48"/>
      <c r="O69" s="48"/>
      <c r="P69" s="69" t="str">
        <f>IF(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11,TRUE)=0,"",VLOOKUP($B69,IF($B69&lt;11,HMIS0[],IF($B69&lt;21,HMIS1[],IF($B69&lt;31,HMIS2[],IF($B69&lt;41,HMIS3[],IF($B69&lt;51,HMIS4[],IF($B69&lt;61,HMIS5[],IF($B69&lt;71,HMIS6[],IF($B69&lt;81,HMIS7[],IF($B69&lt;91,HMIS8[],IF($B69&lt;101,HMIS9[],IF($B69&lt;111,HMIS10[],IF($B69&lt;121,HMIS11[],IF($B69&lt;131,HMIS12[],IF($B69&lt;141,HMIS13[],IF($B69&lt;151,HMIS14[],IF($B69&lt;161,HMIS15[],IF($B69&lt;171,HMIS16[],IF($B69&lt;181,HMIS17[],IF($B69&lt;191,HMIS18[],IF($B69&lt;201,HMIS19[],"TABLE ERROR")))))))))))))))))))),11,TRUE))</f>
        <v/>
      </c>
    </row>
    <row r="70" spans="1:16" ht="15" customHeight="1" x14ac:dyDescent="0.25">
      <c r="A70" s="107">
        <v>8</v>
      </c>
      <c r="B70" s="70">
        <v>68</v>
      </c>
      <c r="C70" s="46" t="str">
        <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ERROR")))))))))))))))))))),2,TRUE)</f>
        <v>Normal HMIS</v>
      </c>
      <c r="D70" s="47"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3,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ERROR")))))))))))))))))))),3,TRUE))</f>
        <v/>
      </c>
      <c r="E70" s="47"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4,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ERROR")))))))))))))))))))),4,TRUE))</f>
        <v/>
      </c>
      <c r="F70" s="47"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5,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ERROR")))))))))))))))))))),5,TRUE))</f>
        <v/>
      </c>
      <c r="G70" s="46"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6,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ERROR")))))))))))))))))))),6,TRUE))</f>
        <v/>
      </c>
      <c r="H70" s="46"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7,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ERROR")))))))))))))))))))),7,TRUE))</f>
        <v/>
      </c>
      <c r="I70" s="48"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8,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ERROR")))))))))))))))))))),8,TRUE))</f>
        <v/>
      </c>
      <c r="J70" s="49"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9,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ERROR")))))))))))))))))))),9,TRUE))</f>
        <v/>
      </c>
      <c r="K70" s="48"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10,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ERROR")))))))))))))))))))),10,TRUE))</f>
        <v/>
      </c>
      <c r="L70" s="67"/>
      <c r="M70" s="104"/>
      <c r="N70" s="48"/>
      <c r="O70" s="48"/>
      <c r="P70" s="69" t="str">
        <f>IF(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11,TRUE)=0,"",VLOOKUP($B70,IF($B70&lt;11,HMIS0[],IF($B70&lt;21,HMIS1[],IF($B70&lt;31,HMIS2[],IF($B70&lt;41,HMIS3[],IF($B70&lt;51,HMIS4[],IF($B70&lt;61,HMIS5[],IF($B70&lt;71,HMIS6[],IF($B70&lt;81,HMIS7[],IF($B70&lt;91,HMIS8[],IF($B70&lt;101,HMIS9[],IF($B70&lt;111,HMIS10[],IF($B70&lt;121,HMIS11[],IF($B70&lt;131,HMIS12[],IF($B70&lt;141,HMIS13[],IF($B70&lt;151,HMIS14[],IF($B70&lt;161,HMIS15[],IF($B70&lt;171,HMIS16[],IF($B70&lt;181,HMIS17[],IF($B70&lt;191,HMIS18[],IF($B70&lt;201,HMIS19[],"TABLE ERROR")))))))))))))))))))),11,TRUE))</f>
        <v/>
      </c>
    </row>
    <row r="71" spans="1:16" ht="15" customHeight="1" x14ac:dyDescent="0.25">
      <c r="A71" s="107">
        <v>8</v>
      </c>
      <c r="B71" s="70">
        <v>69</v>
      </c>
      <c r="C71" s="46" t="str">
        <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ERROR")))))))))))))))))))),2,TRUE)</f>
        <v>Normal HMIS</v>
      </c>
      <c r="D71" s="47"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3,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ERROR")))))))))))))))))))),3,TRUE))</f>
        <v/>
      </c>
      <c r="E71" s="47"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4,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ERROR")))))))))))))))))))),4,TRUE))</f>
        <v/>
      </c>
      <c r="F71" s="47"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5,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ERROR")))))))))))))))))))),5,TRUE))</f>
        <v/>
      </c>
      <c r="G71" s="46"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6,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ERROR")))))))))))))))))))),6,TRUE))</f>
        <v/>
      </c>
      <c r="H71" s="46"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7,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ERROR")))))))))))))))))))),7,TRUE))</f>
        <v/>
      </c>
      <c r="I71" s="48"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8,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ERROR")))))))))))))))))))),8,TRUE))</f>
        <v/>
      </c>
      <c r="J71" s="49"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9,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ERROR")))))))))))))))))))),9,TRUE))</f>
        <v/>
      </c>
      <c r="K71" s="48"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10,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ERROR")))))))))))))))))))),10,TRUE))</f>
        <v/>
      </c>
      <c r="L71" s="67"/>
      <c r="M71" s="104"/>
      <c r="N71" s="48"/>
      <c r="O71" s="48"/>
      <c r="P71" s="69" t="str">
        <f>IF(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11,TRUE)=0,"",VLOOKUP($B71,IF($B71&lt;11,HMIS0[],IF($B71&lt;21,HMIS1[],IF($B71&lt;31,HMIS2[],IF($B71&lt;41,HMIS3[],IF($B71&lt;51,HMIS4[],IF($B71&lt;61,HMIS5[],IF($B71&lt;71,HMIS6[],IF($B71&lt;81,HMIS7[],IF($B71&lt;91,HMIS8[],IF($B71&lt;101,HMIS9[],IF($B71&lt;111,HMIS10[],IF($B71&lt;121,HMIS11[],IF($B71&lt;131,HMIS12[],IF($B71&lt;141,HMIS13[],IF($B71&lt;151,HMIS14[],IF($B71&lt;161,HMIS15[],IF($B71&lt;171,HMIS16[],IF($B71&lt;181,HMIS17[],IF($B71&lt;191,HMIS18[],IF($B71&lt;201,HMIS19[],"TABLE ERROR")))))))))))))))))))),11,TRUE))</f>
        <v/>
      </c>
    </row>
    <row r="72" spans="1:16" ht="15.75" customHeight="1" x14ac:dyDescent="0.25">
      <c r="A72" s="107">
        <v>8</v>
      </c>
      <c r="B72" s="70">
        <v>70</v>
      </c>
      <c r="C72" s="46" t="str">
        <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ERROR")))))))))))))))))))),2,TRUE)</f>
        <v>Normal HMIS</v>
      </c>
      <c r="D72" s="47"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3,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ERROR")))))))))))))))))))),3,TRUE))</f>
        <v/>
      </c>
      <c r="E72" s="47"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4,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ERROR")))))))))))))))))))),4,TRUE))</f>
        <v/>
      </c>
      <c r="F72" s="47"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5,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ERROR")))))))))))))))))))),5,TRUE))</f>
        <v/>
      </c>
      <c r="G72" s="46"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6,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ERROR")))))))))))))))))))),6,TRUE))</f>
        <v/>
      </c>
      <c r="H72" s="46"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7,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ERROR")))))))))))))))))))),7,TRUE))</f>
        <v/>
      </c>
      <c r="I72" s="48"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8,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ERROR")))))))))))))))))))),8,TRUE))</f>
        <v/>
      </c>
      <c r="J72" s="49"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9,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ERROR")))))))))))))))))))),9,TRUE))</f>
        <v/>
      </c>
      <c r="K72" s="48"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10,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ERROR")))))))))))))))))))),10,TRUE))</f>
        <v/>
      </c>
      <c r="L72" s="67"/>
      <c r="M72" s="104"/>
      <c r="N72" s="48"/>
      <c r="O72" s="48"/>
      <c r="P72" s="69" t="str">
        <f>IF(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11,TRUE)=0,"",VLOOKUP($B72,IF($B72&lt;11,HMIS0[],IF($B72&lt;21,HMIS1[],IF($B72&lt;31,HMIS2[],IF($B72&lt;41,HMIS3[],IF($B72&lt;51,HMIS4[],IF($B72&lt;61,HMIS5[],IF($B72&lt;71,HMIS6[],IF($B72&lt;81,HMIS7[],IF($B72&lt;91,HMIS8[],IF($B72&lt;101,HMIS9[],IF($B72&lt;111,HMIS10[],IF($B72&lt;121,HMIS11[],IF($B72&lt;131,HMIS12[],IF($B72&lt;141,HMIS13[],IF($B72&lt;151,HMIS14[],IF($B72&lt;161,HMIS15[],IF($B72&lt;171,HMIS16[],IF($B72&lt;181,HMIS17[],IF($B72&lt;191,HMIS18[],IF($B72&lt;201,HMIS19[],"TABLE ERROR")))))))))))))))))))),11,TRUE))</f>
        <v/>
      </c>
    </row>
    <row r="73" spans="1:16" ht="15" customHeight="1" x14ac:dyDescent="0.25">
      <c r="A73" s="107">
        <v>9</v>
      </c>
      <c r="B73" s="70">
        <v>71</v>
      </c>
      <c r="C73" s="46" t="str">
        <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ERROR")))))))))))))))))))),2,TRUE)</f>
        <v>Normal HMIS</v>
      </c>
      <c r="D73" s="47"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3,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ERROR")))))))))))))))))))),3,TRUE))</f>
        <v/>
      </c>
      <c r="E73" s="47"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4,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ERROR")))))))))))))))))))),4,TRUE))</f>
        <v/>
      </c>
      <c r="F73" s="47"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5,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ERROR")))))))))))))))))))),5,TRUE))</f>
        <v/>
      </c>
      <c r="G73" s="46"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6,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ERROR")))))))))))))))))))),6,TRUE))</f>
        <v/>
      </c>
      <c r="H73" s="46"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7,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ERROR")))))))))))))))))))),7,TRUE))</f>
        <v/>
      </c>
      <c r="I73" s="48"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8,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ERROR")))))))))))))))))))),8,TRUE))</f>
        <v/>
      </c>
      <c r="J73" s="49"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9,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ERROR")))))))))))))))))))),9,TRUE))</f>
        <v/>
      </c>
      <c r="K73" s="48"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10,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ERROR")))))))))))))))))))),10,TRUE))</f>
        <v/>
      </c>
      <c r="L73" s="67"/>
      <c r="M73" s="104"/>
      <c r="N73" s="48"/>
      <c r="O73" s="48"/>
      <c r="P73" s="69" t="str">
        <f>IF(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11,TRUE)=0,"",VLOOKUP($B73,IF($B73&lt;11,HMIS0[],IF($B73&lt;21,HMIS1[],IF($B73&lt;31,HMIS2[],IF($B73&lt;41,HMIS3[],IF($B73&lt;51,HMIS4[],IF($B73&lt;61,HMIS5[],IF($B73&lt;71,HMIS6[],IF($B73&lt;81,HMIS7[],IF($B73&lt;91,HMIS8[],IF($B73&lt;101,HMIS9[],IF($B73&lt;111,HMIS10[],IF($B73&lt;121,HMIS11[],IF($B73&lt;131,HMIS12[],IF($B73&lt;141,HMIS13[],IF($B73&lt;151,HMIS14[],IF($B73&lt;161,HMIS15[],IF($B73&lt;171,HMIS16[],IF($B73&lt;181,HMIS17[],IF($B73&lt;191,HMIS18[],IF($B73&lt;201,HMIS19[],"TABLE ERROR")))))))))))))))))))),11,TRUE))</f>
        <v/>
      </c>
    </row>
    <row r="74" spans="1:16" ht="15" customHeight="1" x14ac:dyDescent="0.25">
      <c r="A74" s="107">
        <v>9</v>
      </c>
      <c r="B74" s="70">
        <v>72</v>
      </c>
      <c r="C74" s="46" t="str">
        <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ERROR")))))))))))))))))))),2,TRUE)</f>
        <v>Normal HMIS</v>
      </c>
      <c r="D74" s="47"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3,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ERROR")))))))))))))))))))),3,TRUE))</f>
        <v/>
      </c>
      <c r="E74" s="47"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4,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ERROR")))))))))))))))))))),4,TRUE))</f>
        <v/>
      </c>
      <c r="F74" s="47"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5,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ERROR")))))))))))))))))))),5,TRUE))</f>
        <v/>
      </c>
      <c r="G74" s="46"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6,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ERROR")))))))))))))))))))),6,TRUE))</f>
        <v/>
      </c>
      <c r="H74" s="46"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7,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ERROR")))))))))))))))))))),7,TRUE))</f>
        <v/>
      </c>
      <c r="I74" s="48"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8,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ERROR")))))))))))))))))))),8,TRUE))</f>
        <v/>
      </c>
      <c r="J74" s="49"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9,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ERROR")))))))))))))))))))),9,TRUE))</f>
        <v/>
      </c>
      <c r="K74" s="48"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10,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ERROR")))))))))))))))))))),10,TRUE))</f>
        <v/>
      </c>
      <c r="L74" s="67"/>
      <c r="M74" s="104"/>
      <c r="N74" s="48"/>
      <c r="O74" s="48"/>
      <c r="P74" s="69" t="str">
        <f>IF(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11,TRUE)=0,"",VLOOKUP($B74,IF($B74&lt;11,HMIS0[],IF($B74&lt;21,HMIS1[],IF($B74&lt;31,HMIS2[],IF($B74&lt;41,HMIS3[],IF($B74&lt;51,HMIS4[],IF($B74&lt;61,HMIS5[],IF($B74&lt;71,HMIS6[],IF($B74&lt;81,HMIS7[],IF($B74&lt;91,HMIS8[],IF($B74&lt;101,HMIS9[],IF($B74&lt;111,HMIS10[],IF($B74&lt;121,HMIS11[],IF($B74&lt;131,HMIS12[],IF($B74&lt;141,HMIS13[],IF($B74&lt;151,HMIS14[],IF($B74&lt;161,HMIS15[],IF($B74&lt;171,HMIS16[],IF($B74&lt;181,HMIS17[],IF($B74&lt;191,HMIS18[],IF($B74&lt;201,HMIS19[],"TABLE ERROR")))))))))))))))))))),11,TRUE))</f>
        <v/>
      </c>
    </row>
    <row r="75" spans="1:16" ht="15" customHeight="1" x14ac:dyDescent="0.25">
      <c r="A75" s="107">
        <v>9</v>
      </c>
      <c r="B75" s="70">
        <v>73</v>
      </c>
      <c r="C75" s="46" t="str">
        <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ERROR")))))))))))))))))))),2,TRUE)</f>
        <v>Normal HMIS</v>
      </c>
      <c r="D75" s="47"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3,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ERROR")))))))))))))))))))),3,TRUE))</f>
        <v/>
      </c>
      <c r="E75" s="47"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4,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ERROR")))))))))))))))))))),4,TRUE))</f>
        <v/>
      </c>
      <c r="F75" s="47"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5,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ERROR")))))))))))))))))))),5,TRUE))</f>
        <v/>
      </c>
      <c r="G75" s="46"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6,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ERROR")))))))))))))))))))),6,TRUE))</f>
        <v/>
      </c>
      <c r="H75" s="46"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7,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ERROR")))))))))))))))))))),7,TRUE))</f>
        <v/>
      </c>
      <c r="I75" s="48"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8,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ERROR")))))))))))))))))))),8,TRUE))</f>
        <v/>
      </c>
      <c r="J75" s="49"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9,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ERROR")))))))))))))))))))),9,TRUE))</f>
        <v/>
      </c>
      <c r="K75" s="48"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10,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ERROR")))))))))))))))))))),10,TRUE))</f>
        <v/>
      </c>
      <c r="L75" s="67"/>
      <c r="M75" s="104"/>
      <c r="N75" s="48"/>
      <c r="O75" s="48"/>
      <c r="P75" s="69" t="str">
        <f>IF(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11,TRUE)=0,"",VLOOKUP($B75,IF($B75&lt;11,HMIS0[],IF($B75&lt;21,HMIS1[],IF($B75&lt;31,HMIS2[],IF($B75&lt;41,HMIS3[],IF($B75&lt;51,HMIS4[],IF($B75&lt;61,HMIS5[],IF($B75&lt;71,HMIS6[],IF($B75&lt;81,HMIS7[],IF($B75&lt;91,HMIS8[],IF($B75&lt;101,HMIS9[],IF($B75&lt;111,HMIS10[],IF($B75&lt;121,HMIS11[],IF($B75&lt;131,HMIS12[],IF($B75&lt;141,HMIS13[],IF($B75&lt;151,HMIS14[],IF($B75&lt;161,HMIS15[],IF($B75&lt;171,HMIS16[],IF($B75&lt;181,HMIS17[],IF($B75&lt;191,HMIS18[],IF($B75&lt;201,HMIS19[],"TABLE ERROR")))))))))))))))))))),11,TRUE))</f>
        <v/>
      </c>
    </row>
    <row r="76" spans="1:16" ht="15" customHeight="1" x14ac:dyDescent="0.25">
      <c r="A76" s="107">
        <v>9</v>
      </c>
      <c r="B76" s="70">
        <v>74</v>
      </c>
      <c r="C76" s="46" t="str">
        <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ERROR")))))))))))))))))))),2,TRUE)</f>
        <v>Normal HMIS</v>
      </c>
      <c r="D76" s="47"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3,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ERROR")))))))))))))))))))),3,TRUE))</f>
        <v/>
      </c>
      <c r="E76" s="47"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4,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ERROR")))))))))))))))))))),4,TRUE))</f>
        <v/>
      </c>
      <c r="F76" s="47"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5,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ERROR")))))))))))))))))))),5,TRUE))</f>
        <v/>
      </c>
      <c r="G76" s="46"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6,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ERROR")))))))))))))))))))),6,TRUE))</f>
        <v/>
      </c>
      <c r="H76" s="46"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7,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ERROR")))))))))))))))))))),7,TRUE))</f>
        <v/>
      </c>
      <c r="I76" s="48"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8,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ERROR")))))))))))))))))))),8,TRUE))</f>
        <v/>
      </c>
      <c r="J76" s="49"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9,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ERROR")))))))))))))))))))),9,TRUE))</f>
        <v/>
      </c>
      <c r="K76" s="48"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10,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ERROR")))))))))))))))))))),10,TRUE))</f>
        <v/>
      </c>
      <c r="L76" s="67"/>
      <c r="M76" s="104"/>
      <c r="N76" s="48"/>
      <c r="O76" s="48"/>
      <c r="P76" s="69" t="str">
        <f>IF(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11,TRUE)=0,"",VLOOKUP($B76,IF($B76&lt;11,HMIS0[],IF($B76&lt;21,HMIS1[],IF($B76&lt;31,HMIS2[],IF($B76&lt;41,HMIS3[],IF($B76&lt;51,HMIS4[],IF($B76&lt;61,HMIS5[],IF($B76&lt;71,HMIS6[],IF($B76&lt;81,HMIS7[],IF($B76&lt;91,HMIS8[],IF($B76&lt;101,HMIS9[],IF($B76&lt;111,HMIS10[],IF($B76&lt;121,HMIS11[],IF($B76&lt;131,HMIS12[],IF($B76&lt;141,HMIS13[],IF($B76&lt;151,HMIS14[],IF($B76&lt;161,HMIS15[],IF($B76&lt;171,HMIS16[],IF($B76&lt;181,HMIS17[],IF($B76&lt;191,HMIS18[],IF($B76&lt;201,HMIS19[],"TABLE ERROR")))))))))))))))))))),11,TRUE))</f>
        <v/>
      </c>
    </row>
    <row r="77" spans="1:16" ht="15" customHeight="1" x14ac:dyDescent="0.25">
      <c r="A77" s="107">
        <v>9</v>
      </c>
      <c r="B77" s="70">
        <v>75</v>
      </c>
      <c r="C77" s="46" t="str">
        <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ERROR")))))))))))))))))))),2,TRUE)</f>
        <v>Normal HMIS</v>
      </c>
      <c r="D77" s="47"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3,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ERROR")))))))))))))))))))),3,TRUE))</f>
        <v/>
      </c>
      <c r="E77" s="47"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4,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ERROR")))))))))))))))))))),4,TRUE))</f>
        <v/>
      </c>
      <c r="F77" s="47"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5,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ERROR")))))))))))))))))))),5,TRUE))</f>
        <v/>
      </c>
      <c r="G77" s="46"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6,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ERROR")))))))))))))))))))),6,TRUE))</f>
        <v/>
      </c>
      <c r="H77" s="46"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7,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ERROR")))))))))))))))))))),7,TRUE))</f>
        <v/>
      </c>
      <c r="I77" s="48"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8,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ERROR")))))))))))))))))))),8,TRUE))</f>
        <v/>
      </c>
      <c r="J77" s="49"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9,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ERROR")))))))))))))))))))),9,TRUE))</f>
        <v/>
      </c>
      <c r="K77" s="48"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10,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ERROR")))))))))))))))))))),10,TRUE))</f>
        <v/>
      </c>
      <c r="L77" s="67"/>
      <c r="M77" s="104"/>
      <c r="N77" s="48"/>
      <c r="O77" s="48"/>
      <c r="P77" s="69" t="str">
        <f>IF(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11,TRUE)=0,"",VLOOKUP($B77,IF($B77&lt;11,HMIS0[],IF($B77&lt;21,HMIS1[],IF($B77&lt;31,HMIS2[],IF($B77&lt;41,HMIS3[],IF($B77&lt;51,HMIS4[],IF($B77&lt;61,HMIS5[],IF($B77&lt;71,HMIS6[],IF($B77&lt;81,HMIS7[],IF($B77&lt;91,HMIS8[],IF($B77&lt;101,HMIS9[],IF($B77&lt;111,HMIS10[],IF($B77&lt;121,HMIS11[],IF($B77&lt;131,HMIS12[],IF($B77&lt;141,HMIS13[],IF($B77&lt;151,HMIS14[],IF($B77&lt;161,HMIS15[],IF($B77&lt;171,HMIS16[],IF($B77&lt;181,HMIS17[],IF($B77&lt;191,HMIS18[],IF($B77&lt;201,HMIS19[],"TABLE ERROR")))))))))))))))))))),11,TRUE))</f>
        <v/>
      </c>
    </row>
    <row r="78" spans="1:16" ht="15" customHeight="1" x14ac:dyDescent="0.25">
      <c r="A78" s="107">
        <v>9</v>
      </c>
      <c r="B78" s="70">
        <v>76</v>
      </c>
      <c r="C78" s="46" t="str">
        <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ERROR")))))))))))))))))))),2,TRUE)</f>
        <v>Normal HMIS</v>
      </c>
      <c r="D78" s="47"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3,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ERROR")))))))))))))))))))),3,TRUE))</f>
        <v/>
      </c>
      <c r="E78" s="47"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4,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ERROR")))))))))))))))))))),4,TRUE))</f>
        <v/>
      </c>
      <c r="F78" s="47"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5,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ERROR")))))))))))))))))))),5,TRUE))</f>
        <v/>
      </c>
      <c r="G78" s="46"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6,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ERROR")))))))))))))))))))),6,TRUE))</f>
        <v/>
      </c>
      <c r="H78" s="46"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7,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ERROR")))))))))))))))))))),7,TRUE))</f>
        <v/>
      </c>
      <c r="I78" s="48"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8,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ERROR")))))))))))))))))))),8,TRUE))</f>
        <v/>
      </c>
      <c r="J78" s="49"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9,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ERROR")))))))))))))))))))),9,TRUE))</f>
        <v/>
      </c>
      <c r="K78" s="48"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10,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ERROR")))))))))))))))))))),10,TRUE))</f>
        <v/>
      </c>
      <c r="L78" s="67"/>
      <c r="M78" s="104"/>
      <c r="N78" s="48"/>
      <c r="O78" s="48"/>
      <c r="P78" s="69" t="str">
        <f>IF(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11,TRUE)=0,"",VLOOKUP($B78,IF($B78&lt;11,HMIS0[],IF($B78&lt;21,HMIS1[],IF($B78&lt;31,HMIS2[],IF($B78&lt;41,HMIS3[],IF($B78&lt;51,HMIS4[],IF($B78&lt;61,HMIS5[],IF($B78&lt;71,HMIS6[],IF($B78&lt;81,HMIS7[],IF($B78&lt;91,HMIS8[],IF($B78&lt;101,HMIS9[],IF($B78&lt;111,HMIS10[],IF($B78&lt;121,HMIS11[],IF($B78&lt;131,HMIS12[],IF($B78&lt;141,HMIS13[],IF($B78&lt;151,HMIS14[],IF($B78&lt;161,HMIS15[],IF($B78&lt;171,HMIS16[],IF($B78&lt;181,HMIS17[],IF($B78&lt;191,HMIS18[],IF($B78&lt;201,HMIS19[],"TABLE ERROR")))))))))))))))))))),11,TRUE))</f>
        <v/>
      </c>
    </row>
    <row r="79" spans="1:16" ht="15" customHeight="1" x14ac:dyDescent="0.25">
      <c r="A79" s="107">
        <v>9</v>
      </c>
      <c r="B79" s="70">
        <v>77</v>
      </c>
      <c r="C79" s="46" t="str">
        <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ERROR")))))))))))))))))))),2,TRUE)</f>
        <v>Normal HMIS</v>
      </c>
      <c r="D79" s="47"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3,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ERROR")))))))))))))))))))),3,TRUE))</f>
        <v/>
      </c>
      <c r="E79" s="47"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4,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ERROR")))))))))))))))))))),4,TRUE))</f>
        <v/>
      </c>
      <c r="F79" s="47"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5,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ERROR")))))))))))))))))))),5,TRUE))</f>
        <v/>
      </c>
      <c r="G79" s="46"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6,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ERROR")))))))))))))))))))),6,TRUE))</f>
        <v/>
      </c>
      <c r="H79" s="46"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7,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ERROR")))))))))))))))))))),7,TRUE))</f>
        <v/>
      </c>
      <c r="I79" s="48"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8,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ERROR")))))))))))))))))))),8,TRUE))</f>
        <v/>
      </c>
      <c r="J79" s="49"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9,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ERROR")))))))))))))))))))),9,TRUE))</f>
        <v/>
      </c>
      <c r="K79" s="48"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10,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ERROR")))))))))))))))))))),10,TRUE))</f>
        <v/>
      </c>
      <c r="L79" s="67"/>
      <c r="M79" s="104"/>
      <c r="N79" s="48"/>
      <c r="O79" s="48"/>
      <c r="P79" s="69" t="str">
        <f>IF(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11,TRUE)=0,"",VLOOKUP($B79,IF($B79&lt;11,HMIS0[],IF($B79&lt;21,HMIS1[],IF($B79&lt;31,HMIS2[],IF($B79&lt;41,HMIS3[],IF($B79&lt;51,HMIS4[],IF($B79&lt;61,HMIS5[],IF($B79&lt;71,HMIS6[],IF($B79&lt;81,HMIS7[],IF($B79&lt;91,HMIS8[],IF($B79&lt;101,HMIS9[],IF($B79&lt;111,HMIS10[],IF($B79&lt;121,HMIS11[],IF($B79&lt;131,HMIS12[],IF($B79&lt;141,HMIS13[],IF($B79&lt;151,HMIS14[],IF($B79&lt;161,HMIS15[],IF($B79&lt;171,HMIS16[],IF($B79&lt;181,HMIS17[],IF($B79&lt;191,HMIS18[],IF($B79&lt;201,HMIS19[],"TABLE ERROR")))))))))))))))))))),11,TRUE))</f>
        <v/>
      </c>
    </row>
    <row r="80" spans="1:16" ht="15" customHeight="1" x14ac:dyDescent="0.25">
      <c r="A80" s="107">
        <v>9</v>
      </c>
      <c r="B80" s="70">
        <v>78</v>
      </c>
      <c r="C80" s="46" t="str">
        <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ERROR")))))))))))))))))))),2,TRUE)</f>
        <v>Normal HMIS</v>
      </c>
      <c r="D80" s="47"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3,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ERROR")))))))))))))))))))),3,TRUE))</f>
        <v/>
      </c>
      <c r="E80" s="47"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4,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ERROR")))))))))))))))))))),4,TRUE))</f>
        <v/>
      </c>
      <c r="F80" s="47"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5,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ERROR")))))))))))))))))))),5,TRUE))</f>
        <v/>
      </c>
      <c r="G80" s="46"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6,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ERROR")))))))))))))))))))),6,TRUE))</f>
        <v/>
      </c>
      <c r="H80" s="46"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7,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ERROR")))))))))))))))))))),7,TRUE))</f>
        <v/>
      </c>
      <c r="I80" s="48"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8,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ERROR")))))))))))))))))))),8,TRUE))</f>
        <v/>
      </c>
      <c r="J80" s="49"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9,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ERROR")))))))))))))))))))),9,TRUE))</f>
        <v/>
      </c>
      <c r="K80" s="48"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10,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ERROR")))))))))))))))))))),10,TRUE))</f>
        <v/>
      </c>
      <c r="L80" s="67"/>
      <c r="M80" s="104"/>
      <c r="N80" s="48"/>
      <c r="O80" s="48"/>
      <c r="P80" s="69" t="str">
        <f>IF(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11,TRUE)=0,"",VLOOKUP($B80,IF($B80&lt;11,HMIS0[],IF($B80&lt;21,HMIS1[],IF($B80&lt;31,HMIS2[],IF($B80&lt;41,HMIS3[],IF($B80&lt;51,HMIS4[],IF($B80&lt;61,HMIS5[],IF($B80&lt;71,HMIS6[],IF($B80&lt;81,HMIS7[],IF($B80&lt;91,HMIS8[],IF($B80&lt;101,HMIS9[],IF($B80&lt;111,HMIS10[],IF($B80&lt;121,HMIS11[],IF($B80&lt;131,HMIS12[],IF($B80&lt;141,HMIS13[],IF($B80&lt;151,HMIS14[],IF($B80&lt;161,HMIS15[],IF($B80&lt;171,HMIS16[],IF($B80&lt;181,HMIS17[],IF($B80&lt;191,HMIS18[],IF($B80&lt;201,HMIS19[],"TABLE ERROR")))))))))))))))))))),11,TRUE))</f>
        <v/>
      </c>
    </row>
    <row r="81" spans="1:16" ht="15" customHeight="1" x14ac:dyDescent="0.25">
      <c r="A81" s="107">
        <v>9</v>
      </c>
      <c r="B81" s="70">
        <v>79</v>
      </c>
      <c r="C81" s="46" t="str">
        <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ERROR")))))))))))))))))))),2,TRUE)</f>
        <v>Normal HMIS</v>
      </c>
      <c r="D81" s="47"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3,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ERROR")))))))))))))))))))),3,TRUE))</f>
        <v/>
      </c>
      <c r="E81" s="47"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4,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ERROR")))))))))))))))))))),4,TRUE))</f>
        <v/>
      </c>
      <c r="F81" s="47"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5,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ERROR")))))))))))))))))))),5,TRUE))</f>
        <v/>
      </c>
      <c r="G81" s="46"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6,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ERROR")))))))))))))))))))),6,TRUE))</f>
        <v/>
      </c>
      <c r="H81" s="46"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7,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ERROR")))))))))))))))))))),7,TRUE))</f>
        <v/>
      </c>
      <c r="I81" s="48"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8,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ERROR")))))))))))))))))))),8,TRUE))</f>
        <v/>
      </c>
      <c r="J81" s="49"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9,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ERROR")))))))))))))))))))),9,TRUE))</f>
        <v/>
      </c>
      <c r="K81" s="48"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10,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ERROR")))))))))))))))))))),10,TRUE))</f>
        <v/>
      </c>
      <c r="L81" s="67"/>
      <c r="M81" s="104"/>
      <c r="N81" s="48"/>
      <c r="O81" s="48"/>
      <c r="P81" s="69" t="str">
        <f>IF(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11,TRUE)=0,"",VLOOKUP($B81,IF($B81&lt;11,HMIS0[],IF($B81&lt;21,HMIS1[],IF($B81&lt;31,HMIS2[],IF($B81&lt;41,HMIS3[],IF($B81&lt;51,HMIS4[],IF($B81&lt;61,HMIS5[],IF($B81&lt;71,HMIS6[],IF($B81&lt;81,HMIS7[],IF($B81&lt;91,HMIS8[],IF($B81&lt;101,HMIS9[],IF($B81&lt;111,HMIS10[],IF($B81&lt;121,HMIS11[],IF($B81&lt;131,HMIS12[],IF($B81&lt;141,HMIS13[],IF($B81&lt;151,HMIS14[],IF($B81&lt;161,HMIS15[],IF($B81&lt;171,HMIS16[],IF($B81&lt;181,HMIS17[],IF($B81&lt;191,HMIS18[],IF($B81&lt;201,HMIS19[],"TABLE ERROR")))))))))))))))))))),11,TRUE))</f>
        <v/>
      </c>
    </row>
    <row r="82" spans="1:16" ht="15.75" customHeight="1" x14ac:dyDescent="0.25">
      <c r="A82" s="107">
        <v>9</v>
      </c>
      <c r="B82" s="70">
        <v>80</v>
      </c>
      <c r="C82" s="46" t="str">
        <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ERROR")))))))))))))))))))),2,TRUE)</f>
        <v>Normal HMIS</v>
      </c>
      <c r="D82" s="47"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3,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ERROR")))))))))))))))))))),3,TRUE))</f>
        <v/>
      </c>
      <c r="E82" s="47"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4,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ERROR")))))))))))))))))))),4,TRUE))</f>
        <v/>
      </c>
      <c r="F82" s="47"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5,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ERROR")))))))))))))))))))),5,TRUE))</f>
        <v/>
      </c>
      <c r="G82" s="46"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6,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ERROR")))))))))))))))))))),6,TRUE))</f>
        <v/>
      </c>
      <c r="H82" s="46"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7,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ERROR")))))))))))))))))))),7,TRUE))</f>
        <v/>
      </c>
      <c r="I82" s="48"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8,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ERROR")))))))))))))))))))),8,TRUE))</f>
        <v/>
      </c>
      <c r="J82" s="49"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9,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ERROR")))))))))))))))))))),9,TRUE))</f>
        <v/>
      </c>
      <c r="K82" s="48"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10,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ERROR")))))))))))))))))))),10,TRUE))</f>
        <v/>
      </c>
      <c r="L82" s="67"/>
      <c r="M82" s="104"/>
      <c r="N82" s="48"/>
      <c r="O82" s="48"/>
      <c r="P82" s="69" t="str">
        <f>IF(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11,TRUE)=0,"",VLOOKUP($B82,IF($B82&lt;11,HMIS0[],IF($B82&lt;21,HMIS1[],IF($B82&lt;31,HMIS2[],IF($B82&lt;41,HMIS3[],IF($B82&lt;51,HMIS4[],IF($B82&lt;61,HMIS5[],IF($B82&lt;71,HMIS6[],IF($B82&lt;81,HMIS7[],IF($B82&lt;91,HMIS8[],IF($B82&lt;101,HMIS9[],IF($B82&lt;111,HMIS10[],IF($B82&lt;121,HMIS11[],IF($B82&lt;131,HMIS12[],IF($B82&lt;141,HMIS13[],IF($B82&lt;151,HMIS14[],IF($B82&lt;161,HMIS15[],IF($B82&lt;171,HMIS16[],IF($B82&lt;181,HMIS17[],IF($B82&lt;191,HMIS18[],IF($B82&lt;201,HMIS19[],"TABLE ERROR")))))))))))))))))))),11,TRUE))</f>
        <v/>
      </c>
    </row>
    <row r="83" spans="1:16" ht="15" customHeight="1" x14ac:dyDescent="0.25">
      <c r="A83" s="107">
        <v>10</v>
      </c>
      <c r="B83" s="70">
        <v>81</v>
      </c>
      <c r="C83" s="46" t="str">
        <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ERROR")))))))))))))))))))),2,TRUE)</f>
        <v>Normal HMIS</v>
      </c>
      <c r="D83" s="47"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3,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ERROR")))))))))))))))))))),3,TRUE))</f>
        <v/>
      </c>
      <c r="E83" s="47"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4,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ERROR")))))))))))))))))))),4,TRUE))</f>
        <v/>
      </c>
      <c r="F83" s="47"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5,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ERROR")))))))))))))))))))),5,TRUE))</f>
        <v/>
      </c>
      <c r="G83" s="46"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6,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ERROR")))))))))))))))))))),6,TRUE))</f>
        <v/>
      </c>
      <c r="H83" s="46"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7,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ERROR")))))))))))))))))))),7,TRUE))</f>
        <v/>
      </c>
      <c r="I83" s="48"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8,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ERROR")))))))))))))))))))),8,TRUE))</f>
        <v/>
      </c>
      <c r="J83" s="49"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9,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ERROR")))))))))))))))))))),9,TRUE))</f>
        <v/>
      </c>
      <c r="K83" s="48"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10,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ERROR")))))))))))))))))))),10,TRUE))</f>
        <v/>
      </c>
      <c r="L83" s="67"/>
      <c r="M83" s="104"/>
      <c r="N83" s="48"/>
      <c r="O83" s="48"/>
      <c r="P83" s="69" t="str">
        <f>IF(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11,TRUE)=0,"",VLOOKUP($B83,IF($B83&lt;11,HMIS0[],IF($B83&lt;21,HMIS1[],IF($B83&lt;31,HMIS2[],IF($B83&lt;41,HMIS3[],IF($B83&lt;51,HMIS4[],IF($B83&lt;61,HMIS5[],IF($B83&lt;71,HMIS6[],IF($B83&lt;81,HMIS7[],IF($B83&lt;91,HMIS8[],IF($B83&lt;101,HMIS9[],IF($B83&lt;111,HMIS10[],IF($B83&lt;121,HMIS11[],IF($B83&lt;131,HMIS12[],IF($B83&lt;141,HMIS13[],IF($B83&lt;151,HMIS14[],IF($B83&lt;161,HMIS15[],IF($B83&lt;171,HMIS16[],IF($B83&lt;181,HMIS17[],IF($B83&lt;191,HMIS18[],IF($B83&lt;201,HMIS19[],"TABLE ERROR")))))))))))))))))))),11,TRUE))</f>
        <v/>
      </c>
    </row>
    <row r="84" spans="1:16" ht="15" customHeight="1" x14ac:dyDescent="0.25">
      <c r="A84" s="107">
        <v>10</v>
      </c>
      <c r="B84" s="70">
        <v>82</v>
      </c>
      <c r="C84" s="46" t="str">
        <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ERROR")))))))))))))))))))),2,TRUE)</f>
        <v>Normal HMIS</v>
      </c>
      <c r="D84" s="47"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3,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ERROR")))))))))))))))))))),3,TRUE))</f>
        <v/>
      </c>
      <c r="E84" s="47"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4,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ERROR")))))))))))))))))))),4,TRUE))</f>
        <v/>
      </c>
      <c r="F84" s="47"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5,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ERROR")))))))))))))))))))),5,TRUE))</f>
        <v/>
      </c>
      <c r="G84" s="46"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6,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ERROR")))))))))))))))))))),6,TRUE))</f>
        <v/>
      </c>
      <c r="H84" s="46"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7,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ERROR")))))))))))))))))))),7,TRUE))</f>
        <v/>
      </c>
      <c r="I84" s="48"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8,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ERROR")))))))))))))))))))),8,TRUE))</f>
        <v/>
      </c>
      <c r="J84" s="49"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9,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ERROR")))))))))))))))))))),9,TRUE))</f>
        <v/>
      </c>
      <c r="K84" s="48"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10,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ERROR")))))))))))))))))))),10,TRUE))</f>
        <v/>
      </c>
      <c r="L84" s="67"/>
      <c r="M84" s="104"/>
      <c r="N84" s="48"/>
      <c r="O84" s="48"/>
      <c r="P84" s="69" t="str">
        <f>IF(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11,TRUE)=0,"",VLOOKUP($B84,IF($B84&lt;11,HMIS0[],IF($B84&lt;21,HMIS1[],IF($B84&lt;31,HMIS2[],IF($B84&lt;41,HMIS3[],IF($B84&lt;51,HMIS4[],IF($B84&lt;61,HMIS5[],IF($B84&lt;71,HMIS6[],IF($B84&lt;81,HMIS7[],IF($B84&lt;91,HMIS8[],IF($B84&lt;101,HMIS9[],IF($B84&lt;111,HMIS10[],IF($B84&lt;121,HMIS11[],IF($B84&lt;131,HMIS12[],IF($B84&lt;141,HMIS13[],IF($B84&lt;151,HMIS14[],IF($B84&lt;161,HMIS15[],IF($B84&lt;171,HMIS16[],IF($B84&lt;181,HMIS17[],IF($B84&lt;191,HMIS18[],IF($B84&lt;201,HMIS19[],"TABLE ERROR")))))))))))))))))))),11,TRUE))</f>
        <v/>
      </c>
    </row>
    <row r="85" spans="1:16" ht="15" customHeight="1" x14ac:dyDescent="0.25">
      <c r="A85" s="107">
        <v>10</v>
      </c>
      <c r="B85" s="70">
        <v>83</v>
      </c>
      <c r="C85" s="46" t="str">
        <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ERROR")))))))))))))))))))),2,TRUE)</f>
        <v>Normal HMIS</v>
      </c>
      <c r="D85" s="47"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3,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ERROR")))))))))))))))))))),3,TRUE))</f>
        <v/>
      </c>
      <c r="E85" s="47"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4,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ERROR")))))))))))))))))))),4,TRUE))</f>
        <v/>
      </c>
      <c r="F85" s="47"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5,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ERROR")))))))))))))))))))),5,TRUE))</f>
        <v/>
      </c>
      <c r="G85" s="46"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6,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ERROR")))))))))))))))))))),6,TRUE))</f>
        <v/>
      </c>
      <c r="H85" s="46"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7,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ERROR")))))))))))))))))))),7,TRUE))</f>
        <v/>
      </c>
      <c r="I85" s="48"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8,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ERROR")))))))))))))))))))),8,TRUE))</f>
        <v/>
      </c>
      <c r="J85" s="49"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9,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ERROR")))))))))))))))))))),9,TRUE))</f>
        <v/>
      </c>
      <c r="K85" s="48"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10,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ERROR")))))))))))))))))))),10,TRUE))</f>
        <v/>
      </c>
      <c r="L85" s="67"/>
      <c r="M85" s="104"/>
      <c r="N85" s="48"/>
      <c r="O85" s="48"/>
      <c r="P85" s="69" t="str">
        <f>IF(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11,TRUE)=0,"",VLOOKUP($B85,IF($B85&lt;11,HMIS0[],IF($B85&lt;21,HMIS1[],IF($B85&lt;31,HMIS2[],IF($B85&lt;41,HMIS3[],IF($B85&lt;51,HMIS4[],IF($B85&lt;61,HMIS5[],IF($B85&lt;71,HMIS6[],IF($B85&lt;81,HMIS7[],IF($B85&lt;91,HMIS8[],IF($B85&lt;101,HMIS9[],IF($B85&lt;111,HMIS10[],IF($B85&lt;121,HMIS11[],IF($B85&lt;131,HMIS12[],IF($B85&lt;141,HMIS13[],IF($B85&lt;151,HMIS14[],IF($B85&lt;161,HMIS15[],IF($B85&lt;171,HMIS16[],IF($B85&lt;181,HMIS17[],IF($B85&lt;191,HMIS18[],IF($B85&lt;201,HMIS19[],"TABLE ERROR")))))))))))))))))))),11,TRUE))</f>
        <v/>
      </c>
    </row>
    <row r="86" spans="1:16" ht="15" customHeight="1" x14ac:dyDescent="0.25">
      <c r="A86" s="107">
        <v>10</v>
      </c>
      <c r="B86" s="70">
        <v>84</v>
      </c>
      <c r="C86" s="46" t="str">
        <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ERROR")))))))))))))))))))),2,TRUE)</f>
        <v>Normal HMIS</v>
      </c>
      <c r="D86" s="47"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3,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ERROR")))))))))))))))))))),3,TRUE))</f>
        <v/>
      </c>
      <c r="E86" s="47"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4,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ERROR")))))))))))))))))))),4,TRUE))</f>
        <v/>
      </c>
      <c r="F86" s="47"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5,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ERROR")))))))))))))))))))),5,TRUE))</f>
        <v/>
      </c>
      <c r="G86" s="46"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6,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ERROR")))))))))))))))))))),6,TRUE))</f>
        <v/>
      </c>
      <c r="H86" s="46"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7,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ERROR")))))))))))))))))))),7,TRUE))</f>
        <v/>
      </c>
      <c r="I86" s="48"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8,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ERROR")))))))))))))))))))),8,TRUE))</f>
        <v/>
      </c>
      <c r="J86" s="49"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9,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ERROR")))))))))))))))))))),9,TRUE))</f>
        <v/>
      </c>
      <c r="K86" s="48"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10,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ERROR")))))))))))))))))))),10,TRUE))</f>
        <v/>
      </c>
      <c r="L86" s="67"/>
      <c r="M86" s="104"/>
      <c r="N86" s="48"/>
      <c r="O86" s="48"/>
      <c r="P86" s="69" t="str">
        <f>IF(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11,TRUE)=0,"",VLOOKUP($B86,IF($B86&lt;11,HMIS0[],IF($B86&lt;21,HMIS1[],IF($B86&lt;31,HMIS2[],IF($B86&lt;41,HMIS3[],IF($B86&lt;51,HMIS4[],IF($B86&lt;61,HMIS5[],IF($B86&lt;71,HMIS6[],IF($B86&lt;81,HMIS7[],IF($B86&lt;91,HMIS8[],IF($B86&lt;101,HMIS9[],IF($B86&lt;111,HMIS10[],IF($B86&lt;121,HMIS11[],IF($B86&lt;131,HMIS12[],IF($B86&lt;141,HMIS13[],IF($B86&lt;151,HMIS14[],IF($B86&lt;161,HMIS15[],IF($B86&lt;171,HMIS16[],IF($B86&lt;181,HMIS17[],IF($B86&lt;191,HMIS18[],IF($B86&lt;201,HMIS19[],"TABLE ERROR")))))))))))))))))))),11,TRUE))</f>
        <v/>
      </c>
    </row>
    <row r="87" spans="1:16" ht="15" customHeight="1" x14ac:dyDescent="0.25">
      <c r="A87" s="107">
        <v>10</v>
      </c>
      <c r="B87" s="70">
        <v>85</v>
      </c>
      <c r="C87" s="46" t="str">
        <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ERROR")))))))))))))))))))),2,TRUE)</f>
        <v>Normal HMIS</v>
      </c>
      <c r="D87" s="47"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3,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ERROR")))))))))))))))))))),3,TRUE))</f>
        <v/>
      </c>
      <c r="E87" s="47"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4,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ERROR")))))))))))))))))))),4,TRUE))</f>
        <v/>
      </c>
      <c r="F87" s="47"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5,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ERROR")))))))))))))))))))),5,TRUE))</f>
        <v/>
      </c>
      <c r="G87" s="46"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6,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ERROR")))))))))))))))))))),6,TRUE))</f>
        <v/>
      </c>
      <c r="H87" s="46"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7,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ERROR")))))))))))))))))))),7,TRUE))</f>
        <v/>
      </c>
      <c r="I87" s="48"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8,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ERROR")))))))))))))))))))),8,TRUE))</f>
        <v/>
      </c>
      <c r="J87" s="49"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9,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ERROR")))))))))))))))))))),9,TRUE))</f>
        <v/>
      </c>
      <c r="K87" s="48"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10,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ERROR")))))))))))))))))))),10,TRUE))</f>
        <v/>
      </c>
      <c r="L87" s="67"/>
      <c r="M87" s="104"/>
      <c r="N87" s="48"/>
      <c r="O87" s="48"/>
      <c r="P87" s="69" t="str">
        <f>IF(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11,TRUE)=0,"",VLOOKUP($B87,IF($B87&lt;11,HMIS0[],IF($B87&lt;21,HMIS1[],IF($B87&lt;31,HMIS2[],IF($B87&lt;41,HMIS3[],IF($B87&lt;51,HMIS4[],IF($B87&lt;61,HMIS5[],IF($B87&lt;71,HMIS6[],IF($B87&lt;81,HMIS7[],IF($B87&lt;91,HMIS8[],IF($B87&lt;101,HMIS9[],IF($B87&lt;111,HMIS10[],IF($B87&lt;121,HMIS11[],IF($B87&lt;131,HMIS12[],IF($B87&lt;141,HMIS13[],IF($B87&lt;151,HMIS14[],IF($B87&lt;161,HMIS15[],IF($B87&lt;171,HMIS16[],IF($B87&lt;181,HMIS17[],IF($B87&lt;191,HMIS18[],IF($B87&lt;201,HMIS19[],"TABLE ERROR")))))))))))))))))))),11,TRUE))</f>
        <v/>
      </c>
    </row>
    <row r="88" spans="1:16" ht="15" customHeight="1" x14ac:dyDescent="0.25">
      <c r="A88" s="107">
        <v>10</v>
      </c>
      <c r="B88" s="70">
        <v>86</v>
      </c>
      <c r="C88" s="46" t="str">
        <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ERROR")))))))))))))))))))),2,TRUE)</f>
        <v>Normal HMIS</v>
      </c>
      <c r="D88" s="47"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3,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ERROR")))))))))))))))))))),3,TRUE))</f>
        <v/>
      </c>
      <c r="E88" s="47"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4,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ERROR")))))))))))))))))))),4,TRUE))</f>
        <v/>
      </c>
      <c r="F88" s="47"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5,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ERROR")))))))))))))))))))),5,TRUE))</f>
        <v/>
      </c>
      <c r="G88" s="46"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6,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ERROR")))))))))))))))))))),6,TRUE))</f>
        <v/>
      </c>
      <c r="H88" s="46"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7,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ERROR")))))))))))))))))))),7,TRUE))</f>
        <v/>
      </c>
      <c r="I88" s="48"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8,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ERROR")))))))))))))))))))),8,TRUE))</f>
        <v/>
      </c>
      <c r="J88" s="49"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9,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ERROR")))))))))))))))))))),9,TRUE))</f>
        <v/>
      </c>
      <c r="K88" s="48"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10,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ERROR")))))))))))))))))))),10,TRUE))</f>
        <v/>
      </c>
      <c r="L88" s="67"/>
      <c r="M88" s="104"/>
      <c r="N88" s="48"/>
      <c r="O88" s="48"/>
      <c r="P88" s="69" t="str">
        <f>IF(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11,TRUE)=0,"",VLOOKUP($B88,IF($B88&lt;11,HMIS0[],IF($B88&lt;21,HMIS1[],IF($B88&lt;31,HMIS2[],IF($B88&lt;41,HMIS3[],IF($B88&lt;51,HMIS4[],IF($B88&lt;61,HMIS5[],IF($B88&lt;71,HMIS6[],IF($B88&lt;81,HMIS7[],IF($B88&lt;91,HMIS8[],IF($B88&lt;101,HMIS9[],IF($B88&lt;111,HMIS10[],IF($B88&lt;121,HMIS11[],IF($B88&lt;131,HMIS12[],IF($B88&lt;141,HMIS13[],IF($B88&lt;151,HMIS14[],IF($B88&lt;161,HMIS15[],IF($B88&lt;171,HMIS16[],IF($B88&lt;181,HMIS17[],IF($B88&lt;191,HMIS18[],IF($B88&lt;201,HMIS19[],"TABLE ERROR")))))))))))))))))))),11,TRUE))</f>
        <v/>
      </c>
    </row>
    <row r="89" spans="1:16" ht="15" customHeight="1" x14ac:dyDescent="0.25">
      <c r="A89" s="107">
        <v>10</v>
      </c>
      <c r="B89" s="70">
        <v>87</v>
      </c>
      <c r="C89" s="46" t="str">
        <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ERROR")))))))))))))))))))),2,TRUE)</f>
        <v>Normal HMIS</v>
      </c>
      <c r="D89" s="47"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3,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ERROR")))))))))))))))))))),3,TRUE))</f>
        <v/>
      </c>
      <c r="E89" s="47"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4,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ERROR")))))))))))))))))))),4,TRUE))</f>
        <v/>
      </c>
      <c r="F89" s="47"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5,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ERROR")))))))))))))))))))),5,TRUE))</f>
        <v/>
      </c>
      <c r="G89" s="46"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6,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ERROR")))))))))))))))))))),6,TRUE))</f>
        <v/>
      </c>
      <c r="H89" s="46"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7,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ERROR")))))))))))))))))))),7,TRUE))</f>
        <v/>
      </c>
      <c r="I89" s="48"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8,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ERROR")))))))))))))))))))),8,TRUE))</f>
        <v/>
      </c>
      <c r="J89" s="49"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9,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ERROR")))))))))))))))))))),9,TRUE))</f>
        <v/>
      </c>
      <c r="K89" s="48"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10,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ERROR")))))))))))))))))))),10,TRUE))</f>
        <v/>
      </c>
      <c r="L89" s="67"/>
      <c r="M89" s="104"/>
      <c r="N89" s="48"/>
      <c r="O89" s="48"/>
      <c r="P89" s="69" t="str">
        <f>IF(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11,TRUE)=0,"",VLOOKUP($B89,IF($B89&lt;11,HMIS0[],IF($B89&lt;21,HMIS1[],IF($B89&lt;31,HMIS2[],IF($B89&lt;41,HMIS3[],IF($B89&lt;51,HMIS4[],IF($B89&lt;61,HMIS5[],IF($B89&lt;71,HMIS6[],IF($B89&lt;81,HMIS7[],IF($B89&lt;91,HMIS8[],IF($B89&lt;101,HMIS9[],IF($B89&lt;111,HMIS10[],IF($B89&lt;121,HMIS11[],IF($B89&lt;131,HMIS12[],IF($B89&lt;141,HMIS13[],IF($B89&lt;151,HMIS14[],IF($B89&lt;161,HMIS15[],IF($B89&lt;171,HMIS16[],IF($B89&lt;181,HMIS17[],IF($B89&lt;191,HMIS18[],IF($B89&lt;201,HMIS19[],"TABLE ERROR")))))))))))))))))))),11,TRUE))</f>
        <v/>
      </c>
    </row>
    <row r="90" spans="1:16" ht="15" customHeight="1" x14ac:dyDescent="0.25">
      <c r="A90" s="107">
        <v>10</v>
      </c>
      <c r="B90" s="70">
        <v>88</v>
      </c>
      <c r="C90" s="46" t="str">
        <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ERROR")))))))))))))))))))),2,TRUE)</f>
        <v>Normal HMIS</v>
      </c>
      <c r="D90" s="47"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3,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ERROR")))))))))))))))))))),3,TRUE))</f>
        <v/>
      </c>
      <c r="E90" s="47"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4,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ERROR")))))))))))))))))))),4,TRUE))</f>
        <v/>
      </c>
      <c r="F90" s="47"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5,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ERROR")))))))))))))))))))),5,TRUE))</f>
        <v/>
      </c>
      <c r="G90" s="46"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6,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ERROR")))))))))))))))))))),6,TRUE))</f>
        <v/>
      </c>
      <c r="H90" s="46"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7,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ERROR")))))))))))))))))))),7,TRUE))</f>
        <v/>
      </c>
      <c r="I90" s="48"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8,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ERROR")))))))))))))))))))),8,TRUE))</f>
        <v/>
      </c>
      <c r="J90" s="49"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9,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ERROR")))))))))))))))))))),9,TRUE))</f>
        <v/>
      </c>
      <c r="K90" s="48"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10,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ERROR")))))))))))))))))))),10,TRUE))</f>
        <v/>
      </c>
      <c r="L90" s="67"/>
      <c r="M90" s="104"/>
      <c r="N90" s="48"/>
      <c r="O90" s="48"/>
      <c r="P90" s="69" t="str">
        <f>IF(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11,TRUE)=0,"",VLOOKUP($B90,IF($B90&lt;11,HMIS0[],IF($B90&lt;21,HMIS1[],IF($B90&lt;31,HMIS2[],IF($B90&lt;41,HMIS3[],IF($B90&lt;51,HMIS4[],IF($B90&lt;61,HMIS5[],IF($B90&lt;71,HMIS6[],IF($B90&lt;81,HMIS7[],IF($B90&lt;91,HMIS8[],IF($B90&lt;101,HMIS9[],IF($B90&lt;111,HMIS10[],IF($B90&lt;121,HMIS11[],IF($B90&lt;131,HMIS12[],IF($B90&lt;141,HMIS13[],IF($B90&lt;151,HMIS14[],IF($B90&lt;161,HMIS15[],IF($B90&lt;171,HMIS16[],IF($B90&lt;181,HMIS17[],IF($B90&lt;191,HMIS18[],IF($B90&lt;201,HMIS19[],"TABLE ERROR")))))))))))))))))))),11,TRUE))</f>
        <v/>
      </c>
    </row>
    <row r="91" spans="1:16" ht="15" customHeight="1" x14ac:dyDescent="0.25">
      <c r="A91" s="107">
        <v>10</v>
      </c>
      <c r="B91" s="70">
        <v>89</v>
      </c>
      <c r="C91" s="46" t="str">
        <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ERROR")))))))))))))))))))),2,TRUE)</f>
        <v>Normal HMIS</v>
      </c>
      <c r="D91" s="47"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3,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ERROR")))))))))))))))))))),3,TRUE))</f>
        <v/>
      </c>
      <c r="E91" s="47"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4,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ERROR")))))))))))))))))))),4,TRUE))</f>
        <v/>
      </c>
      <c r="F91" s="47"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5,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ERROR")))))))))))))))))))),5,TRUE))</f>
        <v/>
      </c>
      <c r="G91" s="46"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6,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ERROR")))))))))))))))))))),6,TRUE))</f>
        <v/>
      </c>
      <c r="H91" s="46"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7,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ERROR")))))))))))))))))))),7,TRUE))</f>
        <v/>
      </c>
      <c r="I91" s="48"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8,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ERROR")))))))))))))))))))),8,TRUE))</f>
        <v/>
      </c>
      <c r="J91" s="49"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9,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ERROR")))))))))))))))))))),9,TRUE))</f>
        <v/>
      </c>
      <c r="K91" s="48"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10,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ERROR")))))))))))))))))))),10,TRUE))</f>
        <v/>
      </c>
      <c r="L91" s="67"/>
      <c r="M91" s="104"/>
      <c r="N91" s="48"/>
      <c r="O91" s="48"/>
      <c r="P91" s="69" t="str">
        <f>IF(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11,TRUE)=0,"",VLOOKUP($B91,IF($B91&lt;11,HMIS0[],IF($B91&lt;21,HMIS1[],IF($B91&lt;31,HMIS2[],IF($B91&lt;41,HMIS3[],IF($B91&lt;51,HMIS4[],IF($B91&lt;61,HMIS5[],IF($B91&lt;71,HMIS6[],IF($B91&lt;81,HMIS7[],IF($B91&lt;91,HMIS8[],IF($B91&lt;101,HMIS9[],IF($B91&lt;111,HMIS10[],IF($B91&lt;121,HMIS11[],IF($B91&lt;131,HMIS12[],IF($B91&lt;141,HMIS13[],IF($B91&lt;151,HMIS14[],IF($B91&lt;161,HMIS15[],IF($B91&lt;171,HMIS16[],IF($B91&lt;181,HMIS17[],IF($B91&lt;191,HMIS18[],IF($B91&lt;201,HMIS19[],"TABLE ERROR")))))))))))))))))))),11,TRUE))</f>
        <v/>
      </c>
    </row>
    <row r="92" spans="1:16" ht="15.75" customHeight="1" x14ac:dyDescent="0.25">
      <c r="A92" s="107">
        <v>10</v>
      </c>
      <c r="B92" s="70">
        <v>90</v>
      </c>
      <c r="C92" s="46" t="str">
        <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ERROR")))))))))))))))))))),2,TRUE)</f>
        <v>Normal HMIS</v>
      </c>
      <c r="D92" s="47"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3,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ERROR")))))))))))))))))))),3,TRUE))</f>
        <v/>
      </c>
      <c r="E92" s="47"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4,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ERROR")))))))))))))))))))),4,TRUE))</f>
        <v/>
      </c>
      <c r="F92" s="47"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5,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ERROR")))))))))))))))))))),5,TRUE))</f>
        <v/>
      </c>
      <c r="G92" s="46"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6,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ERROR")))))))))))))))))))),6,TRUE))</f>
        <v/>
      </c>
      <c r="H92" s="46"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7,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ERROR")))))))))))))))))))),7,TRUE))</f>
        <v/>
      </c>
      <c r="I92" s="48"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8,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ERROR")))))))))))))))))))),8,TRUE))</f>
        <v/>
      </c>
      <c r="J92" s="49"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9,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ERROR")))))))))))))))))))),9,TRUE))</f>
        <v/>
      </c>
      <c r="K92" s="48"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10,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ERROR")))))))))))))))))))),10,TRUE))</f>
        <v/>
      </c>
      <c r="L92" s="67"/>
      <c r="M92" s="104"/>
      <c r="N92" s="48"/>
      <c r="O92" s="48"/>
      <c r="P92" s="69" t="str">
        <f>IF(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11,TRUE)=0,"",VLOOKUP($B92,IF($B92&lt;11,HMIS0[],IF($B92&lt;21,HMIS1[],IF($B92&lt;31,HMIS2[],IF($B92&lt;41,HMIS3[],IF($B92&lt;51,HMIS4[],IF($B92&lt;61,HMIS5[],IF($B92&lt;71,HMIS6[],IF($B92&lt;81,HMIS7[],IF($B92&lt;91,HMIS8[],IF($B92&lt;101,HMIS9[],IF($B92&lt;111,HMIS10[],IF($B92&lt;121,HMIS11[],IF($B92&lt;131,HMIS12[],IF($B92&lt;141,HMIS13[],IF($B92&lt;151,HMIS14[],IF($B92&lt;161,HMIS15[],IF($B92&lt;171,HMIS16[],IF($B92&lt;181,HMIS17[],IF($B92&lt;191,HMIS18[],IF($B92&lt;201,HMIS19[],"TABLE ERROR")))))))))))))))))))),11,TRUE))</f>
        <v/>
      </c>
    </row>
    <row r="93" spans="1:16" ht="15" customHeight="1" x14ac:dyDescent="0.25">
      <c r="A93" s="107">
        <v>11</v>
      </c>
      <c r="B93" s="70">
        <v>91</v>
      </c>
      <c r="C93" s="46" t="str">
        <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ERROR")))))))))))))))))))),2,TRUE)</f>
        <v>Normal HMIS</v>
      </c>
      <c r="D93" s="47"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3,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ERROR")))))))))))))))))))),3,TRUE))</f>
        <v/>
      </c>
      <c r="E93" s="47"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4,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ERROR")))))))))))))))))))),4,TRUE))</f>
        <v/>
      </c>
      <c r="F93" s="47"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5,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ERROR")))))))))))))))))))),5,TRUE))</f>
        <v/>
      </c>
      <c r="G93" s="46"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6,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ERROR")))))))))))))))))))),6,TRUE))</f>
        <v/>
      </c>
      <c r="H93" s="46"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7,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ERROR")))))))))))))))))))),7,TRUE))</f>
        <v/>
      </c>
      <c r="I93" s="48"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8,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ERROR")))))))))))))))))))),8,TRUE))</f>
        <v/>
      </c>
      <c r="J93" s="49"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9,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ERROR")))))))))))))))))))),9,TRUE))</f>
        <v/>
      </c>
      <c r="K93" s="48"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10,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ERROR")))))))))))))))))))),10,TRUE))</f>
        <v/>
      </c>
      <c r="L93" s="67"/>
      <c r="M93" s="104"/>
      <c r="N93" s="48"/>
      <c r="O93" s="48"/>
      <c r="P93" s="69" t="str">
        <f>IF(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11,TRUE)=0,"",VLOOKUP($B93,IF($B93&lt;11,HMIS0[],IF($B93&lt;21,HMIS1[],IF($B93&lt;31,HMIS2[],IF($B93&lt;41,HMIS3[],IF($B93&lt;51,HMIS4[],IF($B93&lt;61,HMIS5[],IF($B93&lt;71,HMIS6[],IF($B93&lt;81,HMIS7[],IF($B93&lt;91,HMIS8[],IF($B93&lt;101,HMIS9[],IF($B93&lt;111,HMIS10[],IF($B93&lt;121,HMIS11[],IF($B93&lt;131,HMIS12[],IF($B93&lt;141,HMIS13[],IF($B93&lt;151,HMIS14[],IF($B93&lt;161,HMIS15[],IF($B93&lt;171,HMIS16[],IF($B93&lt;181,HMIS17[],IF($B93&lt;191,HMIS18[],IF($B93&lt;201,HMIS19[],"TABLE ERROR")))))))))))))))))))),11,TRUE))</f>
        <v/>
      </c>
    </row>
    <row r="94" spans="1:16" ht="15" customHeight="1" x14ac:dyDescent="0.25">
      <c r="A94" s="107">
        <v>11</v>
      </c>
      <c r="B94" s="70">
        <v>92</v>
      </c>
      <c r="C94" s="46" t="str">
        <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ERROR")))))))))))))))))))),2,TRUE)</f>
        <v>Normal HMIS</v>
      </c>
      <c r="D94" s="47"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3,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ERROR")))))))))))))))))))),3,TRUE))</f>
        <v/>
      </c>
      <c r="E94" s="47"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4,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ERROR")))))))))))))))))))),4,TRUE))</f>
        <v/>
      </c>
      <c r="F94" s="47"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5,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ERROR")))))))))))))))))))),5,TRUE))</f>
        <v/>
      </c>
      <c r="G94" s="46"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6,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ERROR")))))))))))))))))))),6,TRUE))</f>
        <v/>
      </c>
      <c r="H94" s="46"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7,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ERROR")))))))))))))))))))),7,TRUE))</f>
        <v/>
      </c>
      <c r="I94" s="48"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8,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ERROR")))))))))))))))))))),8,TRUE))</f>
        <v/>
      </c>
      <c r="J94" s="49"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9,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ERROR")))))))))))))))))))),9,TRUE))</f>
        <v/>
      </c>
      <c r="K94" s="48"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10,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ERROR")))))))))))))))))))),10,TRUE))</f>
        <v/>
      </c>
      <c r="L94" s="67"/>
      <c r="M94" s="104"/>
      <c r="N94" s="48"/>
      <c r="O94" s="48"/>
      <c r="P94" s="69" t="str">
        <f>IF(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11,TRUE)=0,"",VLOOKUP($B94,IF($B94&lt;11,HMIS0[],IF($B94&lt;21,HMIS1[],IF($B94&lt;31,HMIS2[],IF($B94&lt;41,HMIS3[],IF($B94&lt;51,HMIS4[],IF($B94&lt;61,HMIS5[],IF($B94&lt;71,HMIS6[],IF($B94&lt;81,HMIS7[],IF($B94&lt;91,HMIS8[],IF($B94&lt;101,HMIS9[],IF($B94&lt;111,HMIS10[],IF($B94&lt;121,HMIS11[],IF($B94&lt;131,HMIS12[],IF($B94&lt;141,HMIS13[],IF($B94&lt;151,HMIS14[],IF($B94&lt;161,HMIS15[],IF($B94&lt;171,HMIS16[],IF($B94&lt;181,HMIS17[],IF($B94&lt;191,HMIS18[],IF($B94&lt;201,HMIS19[],"TABLE ERROR")))))))))))))))))))),11,TRUE))</f>
        <v/>
      </c>
    </row>
    <row r="95" spans="1:16" ht="15" customHeight="1" x14ac:dyDescent="0.25">
      <c r="A95" s="107">
        <v>11</v>
      </c>
      <c r="B95" s="70">
        <v>93</v>
      </c>
      <c r="C95" s="46" t="str">
        <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ERROR")))))))))))))))))))),2,TRUE)</f>
        <v>Normal HMIS</v>
      </c>
      <c r="D95" s="47"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3,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ERROR")))))))))))))))))))),3,TRUE))</f>
        <v/>
      </c>
      <c r="E95" s="47"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4,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ERROR")))))))))))))))))))),4,TRUE))</f>
        <v/>
      </c>
      <c r="F95" s="47"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5,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ERROR")))))))))))))))))))),5,TRUE))</f>
        <v/>
      </c>
      <c r="G95" s="46"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6,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ERROR")))))))))))))))))))),6,TRUE))</f>
        <v/>
      </c>
      <c r="H95" s="46"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7,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ERROR")))))))))))))))))))),7,TRUE))</f>
        <v/>
      </c>
      <c r="I95" s="48"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8,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ERROR")))))))))))))))))))),8,TRUE))</f>
        <v/>
      </c>
      <c r="J95" s="49"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9,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ERROR")))))))))))))))))))),9,TRUE))</f>
        <v/>
      </c>
      <c r="K95" s="48"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10,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ERROR")))))))))))))))))))),10,TRUE))</f>
        <v/>
      </c>
      <c r="L95" s="67"/>
      <c r="M95" s="104"/>
      <c r="N95" s="48"/>
      <c r="O95" s="48"/>
      <c r="P95" s="69" t="str">
        <f>IF(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11,TRUE)=0,"",VLOOKUP($B95,IF($B95&lt;11,HMIS0[],IF($B95&lt;21,HMIS1[],IF($B95&lt;31,HMIS2[],IF($B95&lt;41,HMIS3[],IF($B95&lt;51,HMIS4[],IF($B95&lt;61,HMIS5[],IF($B95&lt;71,HMIS6[],IF($B95&lt;81,HMIS7[],IF($B95&lt;91,HMIS8[],IF($B95&lt;101,HMIS9[],IF($B95&lt;111,HMIS10[],IF($B95&lt;121,HMIS11[],IF($B95&lt;131,HMIS12[],IF($B95&lt;141,HMIS13[],IF($B95&lt;151,HMIS14[],IF($B95&lt;161,HMIS15[],IF($B95&lt;171,HMIS16[],IF($B95&lt;181,HMIS17[],IF($B95&lt;191,HMIS18[],IF($B95&lt;201,HMIS19[],"TABLE ERROR")))))))))))))))))))),11,TRUE))</f>
        <v/>
      </c>
    </row>
    <row r="96" spans="1:16" ht="15" customHeight="1" x14ac:dyDescent="0.25">
      <c r="A96" s="107">
        <v>11</v>
      </c>
      <c r="B96" s="70">
        <v>94</v>
      </c>
      <c r="C96" s="46" t="str">
        <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ERROR")))))))))))))))))))),2,TRUE)</f>
        <v>Normal HMIS</v>
      </c>
      <c r="D96" s="47"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3,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ERROR")))))))))))))))))))),3,TRUE))</f>
        <v/>
      </c>
      <c r="E96" s="47"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4,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ERROR")))))))))))))))))))),4,TRUE))</f>
        <v/>
      </c>
      <c r="F96" s="47"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5,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ERROR")))))))))))))))))))),5,TRUE))</f>
        <v/>
      </c>
      <c r="G96" s="46"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6,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ERROR")))))))))))))))))))),6,TRUE))</f>
        <v/>
      </c>
      <c r="H96" s="46"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7,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ERROR")))))))))))))))))))),7,TRUE))</f>
        <v/>
      </c>
      <c r="I96" s="48"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8,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ERROR")))))))))))))))))))),8,TRUE))</f>
        <v/>
      </c>
      <c r="J96" s="49"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9,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ERROR")))))))))))))))))))),9,TRUE))</f>
        <v/>
      </c>
      <c r="K96" s="48"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10,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ERROR")))))))))))))))))))),10,TRUE))</f>
        <v/>
      </c>
      <c r="L96" s="67"/>
      <c r="M96" s="104"/>
      <c r="N96" s="48"/>
      <c r="O96" s="48"/>
      <c r="P96" s="69" t="str">
        <f>IF(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11,TRUE)=0,"",VLOOKUP($B96,IF($B96&lt;11,HMIS0[],IF($B96&lt;21,HMIS1[],IF($B96&lt;31,HMIS2[],IF($B96&lt;41,HMIS3[],IF($B96&lt;51,HMIS4[],IF($B96&lt;61,HMIS5[],IF($B96&lt;71,HMIS6[],IF($B96&lt;81,HMIS7[],IF($B96&lt;91,HMIS8[],IF($B96&lt;101,HMIS9[],IF($B96&lt;111,HMIS10[],IF($B96&lt;121,HMIS11[],IF($B96&lt;131,HMIS12[],IF($B96&lt;141,HMIS13[],IF($B96&lt;151,HMIS14[],IF($B96&lt;161,HMIS15[],IF($B96&lt;171,HMIS16[],IF($B96&lt;181,HMIS17[],IF($B96&lt;191,HMIS18[],IF($B96&lt;201,HMIS19[],"TABLE ERROR")))))))))))))))))))),11,TRUE))</f>
        <v/>
      </c>
    </row>
    <row r="97" spans="1:16" ht="15" customHeight="1" x14ac:dyDescent="0.25">
      <c r="A97" s="107">
        <v>11</v>
      </c>
      <c r="B97" s="70">
        <v>95</v>
      </c>
      <c r="C97" s="46" t="str">
        <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ERROR")))))))))))))))))))),2,TRUE)</f>
        <v>Normal HMIS</v>
      </c>
      <c r="D97" s="47"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3,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ERROR")))))))))))))))))))),3,TRUE))</f>
        <v/>
      </c>
      <c r="E97" s="47"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4,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ERROR")))))))))))))))))))),4,TRUE))</f>
        <v/>
      </c>
      <c r="F97" s="47"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5,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ERROR")))))))))))))))))))),5,TRUE))</f>
        <v/>
      </c>
      <c r="G97" s="46"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6,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ERROR")))))))))))))))))))),6,TRUE))</f>
        <v/>
      </c>
      <c r="H97" s="46"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7,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ERROR")))))))))))))))))))),7,TRUE))</f>
        <v/>
      </c>
      <c r="I97" s="48"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8,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ERROR")))))))))))))))))))),8,TRUE))</f>
        <v/>
      </c>
      <c r="J97" s="49"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9,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ERROR")))))))))))))))))))),9,TRUE))</f>
        <v/>
      </c>
      <c r="K97" s="48"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10,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ERROR")))))))))))))))))))),10,TRUE))</f>
        <v/>
      </c>
      <c r="L97" s="67"/>
      <c r="M97" s="104"/>
      <c r="N97" s="48"/>
      <c r="O97" s="48"/>
      <c r="P97" s="69" t="str">
        <f>IF(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11,TRUE)=0,"",VLOOKUP($B97,IF($B97&lt;11,HMIS0[],IF($B97&lt;21,HMIS1[],IF($B97&lt;31,HMIS2[],IF($B97&lt;41,HMIS3[],IF($B97&lt;51,HMIS4[],IF($B97&lt;61,HMIS5[],IF($B97&lt;71,HMIS6[],IF($B97&lt;81,HMIS7[],IF($B97&lt;91,HMIS8[],IF($B97&lt;101,HMIS9[],IF($B97&lt;111,HMIS10[],IF($B97&lt;121,HMIS11[],IF($B97&lt;131,HMIS12[],IF($B97&lt;141,HMIS13[],IF($B97&lt;151,HMIS14[],IF($B97&lt;161,HMIS15[],IF($B97&lt;171,HMIS16[],IF($B97&lt;181,HMIS17[],IF($B97&lt;191,HMIS18[],IF($B97&lt;201,HMIS19[],"TABLE ERROR")))))))))))))))))))),11,TRUE))</f>
        <v/>
      </c>
    </row>
    <row r="98" spans="1:16" ht="15" customHeight="1" x14ac:dyDescent="0.25">
      <c r="A98" s="107">
        <v>11</v>
      </c>
      <c r="B98" s="70">
        <v>96</v>
      </c>
      <c r="C98" s="46" t="str">
        <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ERROR")))))))))))))))))))),2,TRUE)</f>
        <v>Normal HMIS</v>
      </c>
      <c r="D98" s="47"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3,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ERROR")))))))))))))))))))),3,TRUE))</f>
        <v/>
      </c>
      <c r="E98" s="47"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4,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ERROR")))))))))))))))))))),4,TRUE))</f>
        <v/>
      </c>
      <c r="F98" s="47"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5,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ERROR")))))))))))))))))))),5,TRUE))</f>
        <v/>
      </c>
      <c r="G98" s="46"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6,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ERROR")))))))))))))))))))),6,TRUE))</f>
        <v/>
      </c>
      <c r="H98" s="46"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7,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ERROR")))))))))))))))))))),7,TRUE))</f>
        <v/>
      </c>
      <c r="I98" s="48"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8,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ERROR")))))))))))))))))))),8,TRUE))</f>
        <v/>
      </c>
      <c r="J98" s="49"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9,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ERROR")))))))))))))))))))),9,TRUE))</f>
        <v/>
      </c>
      <c r="K98" s="48"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10,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ERROR")))))))))))))))))))),10,TRUE))</f>
        <v/>
      </c>
      <c r="L98" s="67"/>
      <c r="M98" s="104"/>
      <c r="N98" s="48"/>
      <c r="O98" s="48"/>
      <c r="P98" s="69" t="str">
        <f>IF(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11,TRUE)=0,"",VLOOKUP($B98,IF($B98&lt;11,HMIS0[],IF($B98&lt;21,HMIS1[],IF($B98&lt;31,HMIS2[],IF($B98&lt;41,HMIS3[],IF($B98&lt;51,HMIS4[],IF($B98&lt;61,HMIS5[],IF($B98&lt;71,HMIS6[],IF($B98&lt;81,HMIS7[],IF($B98&lt;91,HMIS8[],IF($B98&lt;101,HMIS9[],IF($B98&lt;111,HMIS10[],IF($B98&lt;121,HMIS11[],IF($B98&lt;131,HMIS12[],IF($B98&lt;141,HMIS13[],IF($B98&lt;151,HMIS14[],IF($B98&lt;161,HMIS15[],IF($B98&lt;171,HMIS16[],IF($B98&lt;181,HMIS17[],IF($B98&lt;191,HMIS18[],IF($B98&lt;201,HMIS19[],"TABLE ERROR")))))))))))))))))))),11,TRUE))</f>
        <v/>
      </c>
    </row>
    <row r="99" spans="1:16" ht="15" customHeight="1" x14ac:dyDescent="0.25">
      <c r="A99" s="107">
        <v>11</v>
      </c>
      <c r="B99" s="70">
        <v>97</v>
      </c>
      <c r="C99" s="46" t="str">
        <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ERROR")))))))))))))))))))),2,TRUE)</f>
        <v>Normal HMIS</v>
      </c>
      <c r="D99" s="47"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3,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ERROR")))))))))))))))))))),3,TRUE))</f>
        <v/>
      </c>
      <c r="E99" s="47"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4,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ERROR")))))))))))))))))))),4,TRUE))</f>
        <v/>
      </c>
      <c r="F99" s="47"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5,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ERROR")))))))))))))))))))),5,TRUE))</f>
        <v/>
      </c>
      <c r="G99" s="46"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6,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ERROR")))))))))))))))))))),6,TRUE))</f>
        <v/>
      </c>
      <c r="H99" s="46"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7,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ERROR")))))))))))))))))))),7,TRUE))</f>
        <v/>
      </c>
      <c r="I99" s="48"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8,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ERROR")))))))))))))))))))),8,TRUE))</f>
        <v/>
      </c>
      <c r="J99" s="49"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9,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ERROR")))))))))))))))))))),9,TRUE))</f>
        <v/>
      </c>
      <c r="K99" s="48"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10,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ERROR")))))))))))))))))))),10,TRUE))</f>
        <v/>
      </c>
      <c r="L99" s="67"/>
      <c r="M99" s="104"/>
      <c r="N99" s="48"/>
      <c r="O99" s="48"/>
      <c r="P99" s="69" t="str">
        <f>IF(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11,TRUE)=0,"",VLOOKUP($B99,IF($B99&lt;11,HMIS0[],IF($B99&lt;21,HMIS1[],IF($B99&lt;31,HMIS2[],IF($B99&lt;41,HMIS3[],IF($B99&lt;51,HMIS4[],IF($B99&lt;61,HMIS5[],IF($B99&lt;71,HMIS6[],IF($B99&lt;81,HMIS7[],IF($B99&lt;91,HMIS8[],IF($B99&lt;101,HMIS9[],IF($B99&lt;111,HMIS10[],IF($B99&lt;121,HMIS11[],IF($B99&lt;131,HMIS12[],IF($B99&lt;141,HMIS13[],IF($B99&lt;151,HMIS14[],IF($B99&lt;161,HMIS15[],IF($B99&lt;171,HMIS16[],IF($B99&lt;181,HMIS17[],IF($B99&lt;191,HMIS18[],IF($B99&lt;201,HMIS19[],"TABLE ERROR")))))))))))))))))))),11,TRUE))</f>
        <v/>
      </c>
    </row>
    <row r="100" spans="1:16" ht="15" customHeight="1" x14ac:dyDescent="0.25">
      <c r="A100" s="107">
        <v>11</v>
      </c>
      <c r="B100" s="70">
        <v>98</v>
      </c>
      <c r="C100" s="46" t="str">
        <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ERROR")))))))))))))))))))),2,TRUE)</f>
        <v>Normal HMIS</v>
      </c>
      <c r="D100" s="47"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3,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ERROR")))))))))))))))))))),3,TRUE))</f>
        <v/>
      </c>
      <c r="E100" s="47"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4,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ERROR")))))))))))))))))))),4,TRUE))</f>
        <v/>
      </c>
      <c r="F100" s="47"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5,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ERROR")))))))))))))))))))),5,TRUE))</f>
        <v/>
      </c>
      <c r="G100" s="46"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6,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ERROR")))))))))))))))))))),6,TRUE))</f>
        <v/>
      </c>
      <c r="H100" s="46"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7,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ERROR")))))))))))))))))))),7,TRUE))</f>
        <v/>
      </c>
      <c r="I100" s="48"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8,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ERROR")))))))))))))))))))),8,TRUE))</f>
        <v/>
      </c>
      <c r="J100" s="49"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9,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ERROR")))))))))))))))))))),9,TRUE))</f>
        <v/>
      </c>
      <c r="K100" s="48"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10,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ERROR")))))))))))))))))))),10,TRUE))</f>
        <v/>
      </c>
      <c r="L100" s="67"/>
      <c r="M100" s="104"/>
      <c r="N100" s="48"/>
      <c r="O100" s="48"/>
      <c r="P100" s="69" t="str">
        <f>IF(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11,TRUE)=0,"",VLOOKUP($B100,IF($B100&lt;11,HMIS0[],IF($B100&lt;21,HMIS1[],IF($B100&lt;31,HMIS2[],IF($B100&lt;41,HMIS3[],IF($B100&lt;51,HMIS4[],IF($B100&lt;61,HMIS5[],IF($B100&lt;71,HMIS6[],IF($B100&lt;81,HMIS7[],IF($B100&lt;91,HMIS8[],IF($B100&lt;101,HMIS9[],IF($B100&lt;111,HMIS10[],IF($B100&lt;121,HMIS11[],IF($B100&lt;131,HMIS12[],IF($B100&lt;141,HMIS13[],IF($B100&lt;151,HMIS14[],IF($B100&lt;161,HMIS15[],IF($B100&lt;171,HMIS16[],IF($B100&lt;181,HMIS17[],IF($B100&lt;191,HMIS18[],IF($B100&lt;201,HMIS19[],"TABLE ERROR")))))))))))))))))))),11,TRUE))</f>
        <v/>
      </c>
    </row>
    <row r="101" spans="1:16" ht="15" customHeight="1" x14ac:dyDescent="0.25">
      <c r="A101" s="107">
        <v>11</v>
      </c>
      <c r="B101" s="70">
        <v>99</v>
      </c>
      <c r="C101" s="46" t="str">
        <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ERROR")))))))))))))))))))),2,TRUE)</f>
        <v>Normal HMIS</v>
      </c>
      <c r="D101" s="47"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3,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ERROR")))))))))))))))))))),3,TRUE))</f>
        <v/>
      </c>
      <c r="E101" s="47"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4,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ERROR")))))))))))))))))))),4,TRUE))</f>
        <v/>
      </c>
      <c r="F101" s="47"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5,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ERROR")))))))))))))))))))),5,TRUE))</f>
        <v/>
      </c>
      <c r="G101" s="46"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6,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ERROR")))))))))))))))))))),6,TRUE))</f>
        <v/>
      </c>
      <c r="H101" s="46"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7,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ERROR")))))))))))))))))))),7,TRUE))</f>
        <v/>
      </c>
      <c r="I101" s="48"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8,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ERROR")))))))))))))))))))),8,TRUE))</f>
        <v/>
      </c>
      <c r="J101" s="49"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9,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ERROR")))))))))))))))))))),9,TRUE))</f>
        <v/>
      </c>
      <c r="K101" s="48"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10,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ERROR")))))))))))))))))))),10,TRUE))</f>
        <v/>
      </c>
      <c r="L101" s="67"/>
      <c r="M101" s="104"/>
      <c r="N101" s="48"/>
      <c r="O101" s="48"/>
      <c r="P101" s="69" t="str">
        <f>IF(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11,TRUE)=0,"",VLOOKUP($B101,IF($B101&lt;11,HMIS0[],IF($B101&lt;21,HMIS1[],IF($B101&lt;31,HMIS2[],IF($B101&lt;41,HMIS3[],IF($B101&lt;51,HMIS4[],IF($B101&lt;61,HMIS5[],IF($B101&lt;71,HMIS6[],IF($B101&lt;81,HMIS7[],IF($B101&lt;91,HMIS8[],IF($B101&lt;101,HMIS9[],IF($B101&lt;111,HMIS10[],IF($B101&lt;121,HMIS11[],IF($B101&lt;131,HMIS12[],IF($B101&lt;141,HMIS13[],IF($B101&lt;151,HMIS14[],IF($B101&lt;161,HMIS15[],IF($B101&lt;171,HMIS16[],IF($B101&lt;181,HMIS17[],IF($B101&lt;191,HMIS18[],IF($B101&lt;201,HMIS19[],"TABLE ERROR")))))))))))))))))))),11,TRUE))</f>
        <v/>
      </c>
    </row>
    <row r="102" spans="1:16" ht="15.75" customHeight="1" x14ac:dyDescent="0.25">
      <c r="A102" s="107">
        <v>11</v>
      </c>
      <c r="B102" s="70">
        <v>100</v>
      </c>
      <c r="C102" s="46" t="str">
        <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ERROR")))))))))))))))))))),2,TRUE)</f>
        <v>Normal HMIS</v>
      </c>
      <c r="D102" s="47"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3,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ERROR")))))))))))))))))))),3,TRUE))</f>
        <v/>
      </c>
      <c r="E102" s="47"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4,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ERROR")))))))))))))))))))),4,TRUE))</f>
        <v/>
      </c>
      <c r="F102" s="47"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5,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ERROR")))))))))))))))))))),5,TRUE))</f>
        <v/>
      </c>
      <c r="G102" s="46"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6,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ERROR")))))))))))))))))))),6,TRUE))</f>
        <v/>
      </c>
      <c r="H102" s="46"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7,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ERROR")))))))))))))))))))),7,TRUE))</f>
        <v/>
      </c>
      <c r="I102" s="48"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8,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ERROR")))))))))))))))))))),8,TRUE))</f>
        <v/>
      </c>
      <c r="J102" s="49"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9,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ERROR")))))))))))))))))))),9,TRUE))</f>
        <v/>
      </c>
      <c r="K102" s="48"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10,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ERROR")))))))))))))))))))),10,TRUE))</f>
        <v/>
      </c>
      <c r="L102" s="67"/>
      <c r="M102" s="104"/>
      <c r="N102" s="48"/>
      <c r="O102" s="48"/>
      <c r="P102" s="69" t="str">
        <f>IF(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11,TRUE)=0,"",VLOOKUP($B102,IF($B102&lt;11,HMIS0[],IF($B102&lt;21,HMIS1[],IF($B102&lt;31,HMIS2[],IF($B102&lt;41,HMIS3[],IF($B102&lt;51,HMIS4[],IF($B102&lt;61,HMIS5[],IF($B102&lt;71,HMIS6[],IF($B102&lt;81,HMIS7[],IF($B102&lt;91,HMIS8[],IF($B102&lt;101,HMIS9[],IF($B102&lt;111,HMIS10[],IF($B102&lt;121,HMIS11[],IF($B102&lt;131,HMIS12[],IF($B102&lt;141,HMIS13[],IF($B102&lt;151,HMIS14[],IF($B102&lt;161,HMIS15[],IF($B102&lt;171,HMIS16[],IF($B102&lt;181,HMIS17[],IF($B102&lt;191,HMIS18[],IF($B102&lt;201,HMIS19[],"TABLE ERROR")))))))))))))))))))),11,TRUE))</f>
        <v/>
      </c>
    </row>
    <row r="103" spans="1:16" ht="15" customHeight="1" x14ac:dyDescent="0.25">
      <c r="A103" s="107">
        <v>12</v>
      </c>
      <c r="B103" s="70">
        <v>101</v>
      </c>
      <c r="C103" s="46" t="str">
        <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ERROR")))))))))))))))))))),2,TRUE)</f>
        <v>Normal HMIS</v>
      </c>
      <c r="D103" s="47"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3,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ERROR")))))))))))))))))))),3,TRUE))</f>
        <v/>
      </c>
      <c r="E103" s="47"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4,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ERROR")))))))))))))))))))),4,TRUE))</f>
        <v/>
      </c>
      <c r="F103" s="47"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5,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ERROR")))))))))))))))))))),5,TRUE))</f>
        <v/>
      </c>
      <c r="G103" s="46"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6,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ERROR")))))))))))))))))))),6,TRUE))</f>
        <v/>
      </c>
      <c r="H103" s="46"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7,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ERROR")))))))))))))))))))),7,TRUE))</f>
        <v/>
      </c>
      <c r="I103" s="48"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8,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ERROR")))))))))))))))))))),8,TRUE))</f>
        <v/>
      </c>
      <c r="J103" s="49"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9,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ERROR")))))))))))))))))))),9,TRUE))</f>
        <v/>
      </c>
      <c r="K103" s="48"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10,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ERROR")))))))))))))))))))),10,TRUE))</f>
        <v/>
      </c>
      <c r="L103" s="67"/>
      <c r="M103" s="104"/>
      <c r="N103" s="48"/>
      <c r="O103" s="48"/>
      <c r="P103" s="69" t="str">
        <f>IF(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11,TRUE)=0,"",VLOOKUP($B103,IF($B103&lt;11,HMIS0[],IF($B103&lt;21,HMIS1[],IF($B103&lt;31,HMIS2[],IF($B103&lt;41,HMIS3[],IF($B103&lt;51,HMIS4[],IF($B103&lt;61,HMIS5[],IF($B103&lt;71,HMIS6[],IF($B103&lt;81,HMIS7[],IF($B103&lt;91,HMIS8[],IF($B103&lt;101,HMIS9[],IF($B103&lt;111,HMIS10[],IF($B103&lt;121,HMIS11[],IF($B103&lt;131,HMIS12[],IF($B103&lt;141,HMIS13[],IF($B103&lt;151,HMIS14[],IF($B103&lt;161,HMIS15[],IF($B103&lt;171,HMIS16[],IF($B103&lt;181,HMIS17[],IF($B103&lt;191,HMIS18[],IF($B103&lt;201,HMIS19[],"TABLE ERROR")))))))))))))))))))),11,TRUE))</f>
        <v/>
      </c>
    </row>
    <row r="104" spans="1:16" ht="15" customHeight="1" x14ac:dyDescent="0.25">
      <c r="A104" s="107">
        <v>12</v>
      </c>
      <c r="B104" s="70">
        <v>102</v>
      </c>
      <c r="C104" s="46" t="str">
        <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ERROR")))))))))))))))))))),2,TRUE)</f>
        <v>Normal HMIS</v>
      </c>
      <c r="D104" s="47"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3,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ERROR")))))))))))))))))))),3,TRUE))</f>
        <v/>
      </c>
      <c r="E104" s="47"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4,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ERROR")))))))))))))))))))),4,TRUE))</f>
        <v/>
      </c>
      <c r="F104" s="47"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5,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ERROR")))))))))))))))))))),5,TRUE))</f>
        <v/>
      </c>
      <c r="G104" s="46"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6,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ERROR")))))))))))))))))))),6,TRUE))</f>
        <v/>
      </c>
      <c r="H104" s="46"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7,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ERROR")))))))))))))))))))),7,TRUE))</f>
        <v/>
      </c>
      <c r="I104" s="48"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8,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ERROR")))))))))))))))))))),8,TRUE))</f>
        <v/>
      </c>
      <c r="J104" s="49"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9,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ERROR")))))))))))))))))))),9,TRUE))</f>
        <v/>
      </c>
      <c r="K104" s="48"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10,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ERROR")))))))))))))))))))),10,TRUE))</f>
        <v/>
      </c>
      <c r="L104" s="67"/>
      <c r="M104" s="104"/>
      <c r="N104" s="48"/>
      <c r="O104" s="48"/>
      <c r="P104" s="69" t="str">
        <f>IF(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11,TRUE)=0,"",VLOOKUP($B104,IF($B104&lt;11,HMIS0[],IF($B104&lt;21,HMIS1[],IF($B104&lt;31,HMIS2[],IF($B104&lt;41,HMIS3[],IF($B104&lt;51,HMIS4[],IF($B104&lt;61,HMIS5[],IF($B104&lt;71,HMIS6[],IF($B104&lt;81,HMIS7[],IF($B104&lt;91,HMIS8[],IF($B104&lt;101,HMIS9[],IF($B104&lt;111,HMIS10[],IF($B104&lt;121,HMIS11[],IF($B104&lt;131,HMIS12[],IF($B104&lt;141,HMIS13[],IF($B104&lt;151,HMIS14[],IF($B104&lt;161,HMIS15[],IF($B104&lt;171,HMIS16[],IF($B104&lt;181,HMIS17[],IF($B104&lt;191,HMIS18[],IF($B104&lt;201,HMIS19[],"TABLE ERROR")))))))))))))))))))),11,TRUE))</f>
        <v/>
      </c>
    </row>
    <row r="105" spans="1:16" ht="15" customHeight="1" x14ac:dyDescent="0.25">
      <c r="A105" s="107">
        <v>12</v>
      </c>
      <c r="B105" s="70">
        <v>103</v>
      </c>
      <c r="C105" s="46" t="str">
        <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ERROR")))))))))))))))))))),2,TRUE)</f>
        <v>Normal HMIS</v>
      </c>
      <c r="D105" s="47"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3,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ERROR")))))))))))))))))))),3,TRUE))</f>
        <v/>
      </c>
      <c r="E105" s="47"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4,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ERROR")))))))))))))))))))),4,TRUE))</f>
        <v/>
      </c>
      <c r="F105" s="47"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5,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ERROR")))))))))))))))))))),5,TRUE))</f>
        <v/>
      </c>
      <c r="G105" s="46"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6,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ERROR")))))))))))))))))))),6,TRUE))</f>
        <v/>
      </c>
      <c r="H105" s="46"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7,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ERROR")))))))))))))))))))),7,TRUE))</f>
        <v/>
      </c>
      <c r="I105" s="48"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8,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ERROR")))))))))))))))))))),8,TRUE))</f>
        <v/>
      </c>
      <c r="J105" s="49"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9,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ERROR")))))))))))))))))))),9,TRUE))</f>
        <v/>
      </c>
      <c r="K105" s="48"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10,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ERROR")))))))))))))))))))),10,TRUE))</f>
        <v/>
      </c>
      <c r="L105" s="67"/>
      <c r="M105" s="104"/>
      <c r="N105" s="48"/>
      <c r="O105" s="48"/>
      <c r="P105" s="69" t="str">
        <f>IF(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11,TRUE)=0,"",VLOOKUP($B105,IF($B105&lt;11,HMIS0[],IF($B105&lt;21,HMIS1[],IF($B105&lt;31,HMIS2[],IF($B105&lt;41,HMIS3[],IF($B105&lt;51,HMIS4[],IF($B105&lt;61,HMIS5[],IF($B105&lt;71,HMIS6[],IF($B105&lt;81,HMIS7[],IF($B105&lt;91,HMIS8[],IF($B105&lt;101,HMIS9[],IF($B105&lt;111,HMIS10[],IF($B105&lt;121,HMIS11[],IF($B105&lt;131,HMIS12[],IF($B105&lt;141,HMIS13[],IF($B105&lt;151,HMIS14[],IF($B105&lt;161,HMIS15[],IF($B105&lt;171,HMIS16[],IF($B105&lt;181,HMIS17[],IF($B105&lt;191,HMIS18[],IF($B105&lt;201,HMIS19[],"TABLE ERROR")))))))))))))))))))),11,TRUE))</f>
        <v/>
      </c>
    </row>
    <row r="106" spans="1:16" ht="15" customHeight="1" x14ac:dyDescent="0.25">
      <c r="A106" s="107">
        <v>12</v>
      </c>
      <c r="B106" s="70">
        <v>104</v>
      </c>
      <c r="C106" s="46" t="str">
        <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ERROR")))))))))))))))))))),2,TRUE)</f>
        <v>Normal HMIS</v>
      </c>
      <c r="D106" s="47"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3,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ERROR")))))))))))))))))))),3,TRUE))</f>
        <v/>
      </c>
      <c r="E106" s="47"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4,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ERROR")))))))))))))))))))),4,TRUE))</f>
        <v/>
      </c>
      <c r="F106" s="47"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5,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ERROR")))))))))))))))))))),5,TRUE))</f>
        <v/>
      </c>
      <c r="G106" s="46"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6,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ERROR")))))))))))))))))))),6,TRUE))</f>
        <v/>
      </c>
      <c r="H106" s="46"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7,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ERROR")))))))))))))))))))),7,TRUE))</f>
        <v/>
      </c>
      <c r="I106" s="48"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8,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ERROR")))))))))))))))))))),8,TRUE))</f>
        <v/>
      </c>
      <c r="J106" s="49"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9,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ERROR")))))))))))))))))))),9,TRUE))</f>
        <v/>
      </c>
      <c r="K106" s="48"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10,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ERROR")))))))))))))))))))),10,TRUE))</f>
        <v/>
      </c>
      <c r="L106" s="67"/>
      <c r="M106" s="104"/>
      <c r="N106" s="48"/>
      <c r="O106" s="48"/>
      <c r="P106" s="69" t="str">
        <f>IF(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11,TRUE)=0,"",VLOOKUP($B106,IF($B106&lt;11,HMIS0[],IF($B106&lt;21,HMIS1[],IF($B106&lt;31,HMIS2[],IF($B106&lt;41,HMIS3[],IF($B106&lt;51,HMIS4[],IF($B106&lt;61,HMIS5[],IF($B106&lt;71,HMIS6[],IF($B106&lt;81,HMIS7[],IF($B106&lt;91,HMIS8[],IF($B106&lt;101,HMIS9[],IF($B106&lt;111,HMIS10[],IF($B106&lt;121,HMIS11[],IF($B106&lt;131,HMIS12[],IF($B106&lt;141,HMIS13[],IF($B106&lt;151,HMIS14[],IF($B106&lt;161,HMIS15[],IF($B106&lt;171,HMIS16[],IF($B106&lt;181,HMIS17[],IF($B106&lt;191,HMIS18[],IF($B106&lt;201,HMIS19[],"TABLE ERROR")))))))))))))))))))),11,TRUE))</f>
        <v/>
      </c>
    </row>
    <row r="107" spans="1:16" ht="15" customHeight="1" x14ac:dyDescent="0.25">
      <c r="A107" s="107">
        <v>12</v>
      </c>
      <c r="B107" s="70">
        <v>105</v>
      </c>
      <c r="C107" s="46" t="str">
        <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ERROR")))))))))))))))))))),2,TRUE)</f>
        <v>Normal HMIS</v>
      </c>
      <c r="D107" s="47"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3,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ERROR")))))))))))))))))))),3,TRUE))</f>
        <v/>
      </c>
      <c r="E107" s="47"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4,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ERROR")))))))))))))))))))),4,TRUE))</f>
        <v/>
      </c>
      <c r="F107" s="47"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5,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ERROR")))))))))))))))))))),5,TRUE))</f>
        <v/>
      </c>
      <c r="G107" s="46"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6,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ERROR")))))))))))))))))))),6,TRUE))</f>
        <v/>
      </c>
      <c r="H107" s="46"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7,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ERROR")))))))))))))))))))),7,TRUE))</f>
        <v/>
      </c>
      <c r="I107" s="48"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8,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ERROR")))))))))))))))))))),8,TRUE))</f>
        <v/>
      </c>
      <c r="J107" s="49"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9,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ERROR")))))))))))))))))))),9,TRUE))</f>
        <v/>
      </c>
      <c r="K107" s="48"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10,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ERROR")))))))))))))))))))),10,TRUE))</f>
        <v/>
      </c>
      <c r="L107" s="67"/>
      <c r="M107" s="104"/>
      <c r="N107" s="48"/>
      <c r="O107" s="48"/>
      <c r="P107" s="69" t="str">
        <f>IF(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11,TRUE)=0,"",VLOOKUP($B107,IF($B107&lt;11,HMIS0[],IF($B107&lt;21,HMIS1[],IF($B107&lt;31,HMIS2[],IF($B107&lt;41,HMIS3[],IF($B107&lt;51,HMIS4[],IF($B107&lt;61,HMIS5[],IF($B107&lt;71,HMIS6[],IF($B107&lt;81,HMIS7[],IF($B107&lt;91,HMIS8[],IF($B107&lt;101,HMIS9[],IF($B107&lt;111,HMIS10[],IF($B107&lt;121,HMIS11[],IF($B107&lt;131,HMIS12[],IF($B107&lt;141,HMIS13[],IF($B107&lt;151,HMIS14[],IF($B107&lt;161,HMIS15[],IF($B107&lt;171,HMIS16[],IF($B107&lt;181,HMIS17[],IF($B107&lt;191,HMIS18[],IF($B107&lt;201,HMIS19[],"TABLE ERROR")))))))))))))))))))),11,TRUE))</f>
        <v/>
      </c>
    </row>
    <row r="108" spans="1:16" ht="15" customHeight="1" x14ac:dyDescent="0.25">
      <c r="A108" s="107">
        <v>12</v>
      </c>
      <c r="B108" s="70">
        <v>106</v>
      </c>
      <c r="C108" s="46" t="str">
        <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ERROR")))))))))))))))))))),2,TRUE)</f>
        <v>Normal HMIS</v>
      </c>
      <c r="D108" s="47"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3,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ERROR")))))))))))))))))))),3,TRUE))</f>
        <v/>
      </c>
      <c r="E108" s="47"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4,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ERROR")))))))))))))))))))),4,TRUE))</f>
        <v/>
      </c>
      <c r="F108" s="47"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5,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ERROR")))))))))))))))))))),5,TRUE))</f>
        <v/>
      </c>
      <c r="G108" s="46"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6,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ERROR")))))))))))))))))))),6,TRUE))</f>
        <v/>
      </c>
      <c r="H108" s="46"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7,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ERROR")))))))))))))))))))),7,TRUE))</f>
        <v/>
      </c>
      <c r="I108" s="48"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8,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ERROR")))))))))))))))))))),8,TRUE))</f>
        <v/>
      </c>
      <c r="J108" s="49"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9,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ERROR")))))))))))))))))))),9,TRUE))</f>
        <v/>
      </c>
      <c r="K108" s="48"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10,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ERROR")))))))))))))))))))),10,TRUE))</f>
        <v/>
      </c>
      <c r="L108" s="67"/>
      <c r="M108" s="104"/>
      <c r="N108" s="48"/>
      <c r="O108" s="48"/>
      <c r="P108" s="69" t="str">
        <f>IF(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11,TRUE)=0,"",VLOOKUP($B108,IF($B108&lt;11,HMIS0[],IF($B108&lt;21,HMIS1[],IF($B108&lt;31,HMIS2[],IF($B108&lt;41,HMIS3[],IF($B108&lt;51,HMIS4[],IF($B108&lt;61,HMIS5[],IF($B108&lt;71,HMIS6[],IF($B108&lt;81,HMIS7[],IF($B108&lt;91,HMIS8[],IF($B108&lt;101,HMIS9[],IF($B108&lt;111,HMIS10[],IF($B108&lt;121,HMIS11[],IF($B108&lt;131,HMIS12[],IF($B108&lt;141,HMIS13[],IF($B108&lt;151,HMIS14[],IF($B108&lt;161,HMIS15[],IF($B108&lt;171,HMIS16[],IF($B108&lt;181,HMIS17[],IF($B108&lt;191,HMIS18[],IF($B108&lt;201,HMIS19[],"TABLE ERROR")))))))))))))))))))),11,TRUE))</f>
        <v/>
      </c>
    </row>
    <row r="109" spans="1:16" ht="15" customHeight="1" x14ac:dyDescent="0.25">
      <c r="A109" s="107">
        <v>12</v>
      </c>
      <c r="B109" s="70">
        <v>107</v>
      </c>
      <c r="C109" s="46" t="str">
        <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ERROR")))))))))))))))))))),2,TRUE)</f>
        <v>Normal HMIS</v>
      </c>
      <c r="D109" s="47"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3,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ERROR")))))))))))))))))))),3,TRUE))</f>
        <v/>
      </c>
      <c r="E109" s="47"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4,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ERROR")))))))))))))))))))),4,TRUE))</f>
        <v/>
      </c>
      <c r="F109" s="47"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5,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ERROR")))))))))))))))))))),5,TRUE))</f>
        <v/>
      </c>
      <c r="G109" s="46"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6,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ERROR")))))))))))))))))))),6,TRUE))</f>
        <v/>
      </c>
      <c r="H109" s="46"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7,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ERROR")))))))))))))))))))),7,TRUE))</f>
        <v/>
      </c>
      <c r="I109" s="48"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8,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ERROR")))))))))))))))))))),8,TRUE))</f>
        <v/>
      </c>
      <c r="J109" s="49"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9,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ERROR")))))))))))))))))))),9,TRUE))</f>
        <v/>
      </c>
      <c r="K109" s="48"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10,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ERROR")))))))))))))))))))),10,TRUE))</f>
        <v/>
      </c>
      <c r="L109" s="67"/>
      <c r="M109" s="104"/>
      <c r="N109" s="48"/>
      <c r="O109" s="48"/>
      <c r="P109" s="69" t="str">
        <f>IF(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11,TRUE)=0,"",VLOOKUP($B109,IF($B109&lt;11,HMIS0[],IF($B109&lt;21,HMIS1[],IF($B109&lt;31,HMIS2[],IF($B109&lt;41,HMIS3[],IF($B109&lt;51,HMIS4[],IF($B109&lt;61,HMIS5[],IF($B109&lt;71,HMIS6[],IF($B109&lt;81,HMIS7[],IF($B109&lt;91,HMIS8[],IF($B109&lt;101,HMIS9[],IF($B109&lt;111,HMIS10[],IF($B109&lt;121,HMIS11[],IF($B109&lt;131,HMIS12[],IF($B109&lt;141,HMIS13[],IF($B109&lt;151,HMIS14[],IF($B109&lt;161,HMIS15[],IF($B109&lt;171,HMIS16[],IF($B109&lt;181,HMIS17[],IF($B109&lt;191,HMIS18[],IF($B109&lt;201,HMIS19[],"TABLE ERROR")))))))))))))))))))),11,TRUE))</f>
        <v/>
      </c>
    </row>
    <row r="110" spans="1:16" ht="15" customHeight="1" x14ac:dyDescent="0.25">
      <c r="A110" s="107">
        <v>12</v>
      </c>
      <c r="B110" s="70">
        <v>108</v>
      </c>
      <c r="C110" s="46" t="str">
        <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ERROR")))))))))))))))))))),2,TRUE)</f>
        <v>Normal HMIS</v>
      </c>
      <c r="D110" s="47"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3,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ERROR")))))))))))))))))))),3,TRUE))</f>
        <v/>
      </c>
      <c r="E110" s="47"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4,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ERROR")))))))))))))))))))),4,TRUE))</f>
        <v/>
      </c>
      <c r="F110" s="47"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5,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ERROR")))))))))))))))))))),5,TRUE))</f>
        <v/>
      </c>
      <c r="G110" s="46"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6,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ERROR")))))))))))))))))))),6,TRUE))</f>
        <v/>
      </c>
      <c r="H110" s="46"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7,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ERROR")))))))))))))))))))),7,TRUE))</f>
        <v/>
      </c>
      <c r="I110" s="48"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8,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ERROR")))))))))))))))))))),8,TRUE))</f>
        <v/>
      </c>
      <c r="J110" s="49"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9,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ERROR")))))))))))))))))))),9,TRUE))</f>
        <v/>
      </c>
      <c r="K110" s="48"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10,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ERROR")))))))))))))))))))),10,TRUE))</f>
        <v/>
      </c>
      <c r="L110" s="67"/>
      <c r="M110" s="104"/>
      <c r="N110" s="48"/>
      <c r="O110" s="48"/>
      <c r="P110" s="69" t="str">
        <f>IF(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11,TRUE)=0,"",VLOOKUP($B110,IF($B110&lt;11,HMIS0[],IF($B110&lt;21,HMIS1[],IF($B110&lt;31,HMIS2[],IF($B110&lt;41,HMIS3[],IF($B110&lt;51,HMIS4[],IF($B110&lt;61,HMIS5[],IF($B110&lt;71,HMIS6[],IF($B110&lt;81,HMIS7[],IF($B110&lt;91,HMIS8[],IF($B110&lt;101,HMIS9[],IF($B110&lt;111,HMIS10[],IF($B110&lt;121,HMIS11[],IF($B110&lt;131,HMIS12[],IF($B110&lt;141,HMIS13[],IF($B110&lt;151,HMIS14[],IF($B110&lt;161,HMIS15[],IF($B110&lt;171,HMIS16[],IF($B110&lt;181,HMIS17[],IF($B110&lt;191,HMIS18[],IF($B110&lt;201,HMIS19[],"TABLE ERROR")))))))))))))))))))),11,TRUE))</f>
        <v/>
      </c>
    </row>
    <row r="111" spans="1:16" ht="15" customHeight="1" x14ac:dyDescent="0.25">
      <c r="A111" s="107">
        <v>12</v>
      </c>
      <c r="B111" s="70">
        <v>109</v>
      </c>
      <c r="C111" s="46" t="str">
        <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ERROR")))))))))))))))))))),2,TRUE)</f>
        <v>Normal HMIS</v>
      </c>
      <c r="D111" s="47"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3,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ERROR")))))))))))))))))))),3,TRUE))</f>
        <v/>
      </c>
      <c r="E111" s="47"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4,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ERROR")))))))))))))))))))),4,TRUE))</f>
        <v/>
      </c>
      <c r="F111" s="47"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5,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ERROR")))))))))))))))))))),5,TRUE))</f>
        <v/>
      </c>
      <c r="G111" s="46"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6,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ERROR")))))))))))))))))))),6,TRUE))</f>
        <v/>
      </c>
      <c r="H111" s="46"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7,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ERROR")))))))))))))))))))),7,TRUE))</f>
        <v/>
      </c>
      <c r="I111" s="48"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8,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ERROR")))))))))))))))))))),8,TRUE))</f>
        <v/>
      </c>
      <c r="J111" s="49"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9,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ERROR")))))))))))))))))))),9,TRUE))</f>
        <v/>
      </c>
      <c r="K111" s="48"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10,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ERROR")))))))))))))))))))),10,TRUE))</f>
        <v/>
      </c>
      <c r="L111" s="67"/>
      <c r="M111" s="104"/>
      <c r="N111" s="48"/>
      <c r="O111" s="48"/>
      <c r="P111" s="69" t="str">
        <f>IF(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11,TRUE)=0,"",VLOOKUP($B111,IF($B111&lt;11,HMIS0[],IF($B111&lt;21,HMIS1[],IF($B111&lt;31,HMIS2[],IF($B111&lt;41,HMIS3[],IF($B111&lt;51,HMIS4[],IF($B111&lt;61,HMIS5[],IF($B111&lt;71,HMIS6[],IF($B111&lt;81,HMIS7[],IF($B111&lt;91,HMIS8[],IF($B111&lt;101,HMIS9[],IF($B111&lt;111,HMIS10[],IF($B111&lt;121,HMIS11[],IF($B111&lt;131,HMIS12[],IF($B111&lt;141,HMIS13[],IF($B111&lt;151,HMIS14[],IF($B111&lt;161,HMIS15[],IF($B111&lt;171,HMIS16[],IF($B111&lt;181,HMIS17[],IF($B111&lt;191,HMIS18[],IF($B111&lt;201,HMIS19[],"TABLE ERROR")))))))))))))))))))),11,TRUE))</f>
        <v/>
      </c>
    </row>
    <row r="112" spans="1:16" ht="15.75" customHeight="1" x14ac:dyDescent="0.25">
      <c r="A112" s="107">
        <v>12</v>
      </c>
      <c r="B112" s="70">
        <v>110</v>
      </c>
      <c r="C112" s="46" t="str">
        <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ERROR")))))))))))))))))))),2,TRUE)</f>
        <v>Normal HMIS</v>
      </c>
      <c r="D112" s="47"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3,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ERROR")))))))))))))))))))),3,TRUE))</f>
        <v/>
      </c>
      <c r="E112" s="47"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4,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ERROR")))))))))))))))))))),4,TRUE))</f>
        <v/>
      </c>
      <c r="F112" s="47"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5,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ERROR")))))))))))))))))))),5,TRUE))</f>
        <v/>
      </c>
      <c r="G112" s="46"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6,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ERROR")))))))))))))))))))),6,TRUE))</f>
        <v/>
      </c>
      <c r="H112" s="46"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7,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ERROR")))))))))))))))))))),7,TRUE))</f>
        <v/>
      </c>
      <c r="I112" s="48"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8,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ERROR")))))))))))))))))))),8,TRUE))</f>
        <v/>
      </c>
      <c r="J112" s="49"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9,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ERROR")))))))))))))))))))),9,TRUE))</f>
        <v/>
      </c>
      <c r="K112" s="48"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10,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ERROR")))))))))))))))))))),10,TRUE))</f>
        <v/>
      </c>
      <c r="L112" s="67"/>
      <c r="M112" s="104"/>
      <c r="N112" s="48"/>
      <c r="O112" s="48"/>
      <c r="P112" s="69" t="str">
        <f>IF(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11,TRUE)=0,"",VLOOKUP($B112,IF($B112&lt;11,HMIS0[],IF($B112&lt;21,HMIS1[],IF($B112&lt;31,HMIS2[],IF($B112&lt;41,HMIS3[],IF($B112&lt;51,HMIS4[],IF($B112&lt;61,HMIS5[],IF($B112&lt;71,HMIS6[],IF($B112&lt;81,HMIS7[],IF($B112&lt;91,HMIS8[],IF($B112&lt;101,HMIS9[],IF($B112&lt;111,HMIS10[],IF($B112&lt;121,HMIS11[],IF($B112&lt;131,HMIS12[],IF($B112&lt;141,HMIS13[],IF($B112&lt;151,HMIS14[],IF($B112&lt;161,HMIS15[],IF($B112&lt;171,HMIS16[],IF($B112&lt;181,HMIS17[],IF($B112&lt;191,HMIS18[],IF($B112&lt;201,HMIS19[],"TABLE ERROR")))))))))))))))))))),11,TRUE))</f>
        <v/>
      </c>
    </row>
    <row r="113" spans="1:16" ht="15" customHeight="1" x14ac:dyDescent="0.25">
      <c r="A113" s="107">
        <v>13</v>
      </c>
      <c r="B113" s="70">
        <v>111</v>
      </c>
      <c r="C113" s="46" t="str">
        <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ERROR")))))))))))))))))))),2,TRUE)</f>
        <v>Normal HMIS</v>
      </c>
      <c r="D113" s="47"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3,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ERROR")))))))))))))))))))),3,TRUE))</f>
        <v/>
      </c>
      <c r="E113" s="47"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4,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ERROR")))))))))))))))))))),4,TRUE))</f>
        <v/>
      </c>
      <c r="F113" s="47"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5,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ERROR")))))))))))))))))))),5,TRUE))</f>
        <v/>
      </c>
      <c r="G113" s="46"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6,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ERROR")))))))))))))))))))),6,TRUE))</f>
        <v/>
      </c>
      <c r="H113" s="46"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7,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ERROR")))))))))))))))))))),7,TRUE))</f>
        <v/>
      </c>
      <c r="I113" s="48"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8,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ERROR")))))))))))))))))))),8,TRUE))</f>
        <v/>
      </c>
      <c r="J113" s="49"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9,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ERROR")))))))))))))))))))),9,TRUE))</f>
        <v/>
      </c>
      <c r="K113" s="48"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10,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ERROR")))))))))))))))))))),10,TRUE))</f>
        <v/>
      </c>
      <c r="L113" s="67"/>
      <c r="M113" s="104"/>
      <c r="N113" s="48"/>
      <c r="O113" s="48"/>
      <c r="P113" s="69" t="str">
        <f>IF(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11,TRUE)=0,"",VLOOKUP($B113,IF($B113&lt;11,HMIS0[],IF($B113&lt;21,HMIS1[],IF($B113&lt;31,HMIS2[],IF($B113&lt;41,HMIS3[],IF($B113&lt;51,HMIS4[],IF($B113&lt;61,HMIS5[],IF($B113&lt;71,HMIS6[],IF($B113&lt;81,HMIS7[],IF($B113&lt;91,HMIS8[],IF($B113&lt;101,HMIS9[],IF($B113&lt;111,HMIS10[],IF($B113&lt;121,HMIS11[],IF($B113&lt;131,HMIS12[],IF($B113&lt;141,HMIS13[],IF($B113&lt;151,HMIS14[],IF($B113&lt;161,HMIS15[],IF($B113&lt;171,HMIS16[],IF($B113&lt;181,HMIS17[],IF($B113&lt;191,HMIS18[],IF($B113&lt;201,HMIS19[],"TABLE ERROR")))))))))))))))))))),11,TRUE))</f>
        <v/>
      </c>
    </row>
    <row r="114" spans="1:16" ht="15" customHeight="1" x14ac:dyDescent="0.25">
      <c r="A114" s="107">
        <v>13</v>
      </c>
      <c r="B114" s="70">
        <v>112</v>
      </c>
      <c r="C114" s="46" t="str">
        <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ERROR")))))))))))))))))))),2,TRUE)</f>
        <v>Normal HMIS</v>
      </c>
      <c r="D114" s="47"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3,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ERROR")))))))))))))))))))),3,TRUE))</f>
        <v/>
      </c>
      <c r="E114" s="47"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4,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ERROR")))))))))))))))))))),4,TRUE))</f>
        <v/>
      </c>
      <c r="F114" s="47"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5,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ERROR")))))))))))))))))))),5,TRUE))</f>
        <v/>
      </c>
      <c r="G114" s="46"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6,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ERROR")))))))))))))))))))),6,TRUE))</f>
        <v/>
      </c>
      <c r="H114" s="46"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7,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ERROR")))))))))))))))))))),7,TRUE))</f>
        <v/>
      </c>
      <c r="I114" s="48"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8,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ERROR")))))))))))))))))))),8,TRUE))</f>
        <v/>
      </c>
      <c r="J114" s="49"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9,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ERROR")))))))))))))))))))),9,TRUE))</f>
        <v/>
      </c>
      <c r="K114" s="48"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10,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ERROR")))))))))))))))))))),10,TRUE))</f>
        <v/>
      </c>
      <c r="L114" s="67"/>
      <c r="M114" s="104"/>
      <c r="N114" s="48"/>
      <c r="O114" s="48"/>
      <c r="P114" s="69" t="str">
        <f>IF(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11,TRUE)=0,"",VLOOKUP($B114,IF($B114&lt;11,HMIS0[],IF($B114&lt;21,HMIS1[],IF($B114&lt;31,HMIS2[],IF($B114&lt;41,HMIS3[],IF($B114&lt;51,HMIS4[],IF($B114&lt;61,HMIS5[],IF($B114&lt;71,HMIS6[],IF($B114&lt;81,HMIS7[],IF($B114&lt;91,HMIS8[],IF($B114&lt;101,HMIS9[],IF($B114&lt;111,HMIS10[],IF($B114&lt;121,HMIS11[],IF($B114&lt;131,HMIS12[],IF($B114&lt;141,HMIS13[],IF($B114&lt;151,HMIS14[],IF($B114&lt;161,HMIS15[],IF($B114&lt;171,HMIS16[],IF($B114&lt;181,HMIS17[],IF($B114&lt;191,HMIS18[],IF($B114&lt;201,HMIS19[],"TABLE ERROR")))))))))))))))))))),11,TRUE))</f>
        <v/>
      </c>
    </row>
    <row r="115" spans="1:16" ht="15" customHeight="1" x14ac:dyDescent="0.25">
      <c r="A115" s="107">
        <v>13</v>
      </c>
      <c r="B115" s="70">
        <v>113</v>
      </c>
      <c r="C115" s="46" t="str">
        <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ERROR")))))))))))))))))))),2,TRUE)</f>
        <v>Normal HMIS</v>
      </c>
      <c r="D115" s="47"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3,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ERROR")))))))))))))))))))),3,TRUE))</f>
        <v/>
      </c>
      <c r="E115" s="47"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4,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ERROR")))))))))))))))))))),4,TRUE))</f>
        <v/>
      </c>
      <c r="F115" s="47"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5,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ERROR")))))))))))))))))))),5,TRUE))</f>
        <v/>
      </c>
      <c r="G115" s="46"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6,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ERROR")))))))))))))))))))),6,TRUE))</f>
        <v/>
      </c>
      <c r="H115" s="46"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7,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ERROR")))))))))))))))))))),7,TRUE))</f>
        <v/>
      </c>
      <c r="I115" s="48"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8,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ERROR")))))))))))))))))))),8,TRUE))</f>
        <v/>
      </c>
      <c r="J115" s="49"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9,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ERROR")))))))))))))))))))),9,TRUE))</f>
        <v/>
      </c>
      <c r="K115" s="48"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10,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ERROR")))))))))))))))))))),10,TRUE))</f>
        <v/>
      </c>
      <c r="L115" s="67"/>
      <c r="M115" s="104"/>
      <c r="N115" s="48"/>
      <c r="O115" s="48"/>
      <c r="P115" s="69" t="str">
        <f>IF(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11,TRUE)=0,"",VLOOKUP($B115,IF($B115&lt;11,HMIS0[],IF($B115&lt;21,HMIS1[],IF($B115&lt;31,HMIS2[],IF($B115&lt;41,HMIS3[],IF($B115&lt;51,HMIS4[],IF($B115&lt;61,HMIS5[],IF($B115&lt;71,HMIS6[],IF($B115&lt;81,HMIS7[],IF($B115&lt;91,HMIS8[],IF($B115&lt;101,HMIS9[],IF($B115&lt;111,HMIS10[],IF($B115&lt;121,HMIS11[],IF($B115&lt;131,HMIS12[],IF($B115&lt;141,HMIS13[],IF($B115&lt;151,HMIS14[],IF($B115&lt;161,HMIS15[],IF($B115&lt;171,HMIS16[],IF($B115&lt;181,HMIS17[],IF($B115&lt;191,HMIS18[],IF($B115&lt;201,HMIS19[],"TABLE ERROR")))))))))))))))))))),11,TRUE))</f>
        <v/>
      </c>
    </row>
    <row r="116" spans="1:16" ht="15" customHeight="1" x14ac:dyDescent="0.25">
      <c r="A116" s="107">
        <v>13</v>
      </c>
      <c r="B116" s="70">
        <v>114</v>
      </c>
      <c r="C116" s="46" t="str">
        <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ERROR")))))))))))))))))))),2,TRUE)</f>
        <v>Normal HMIS</v>
      </c>
      <c r="D116" s="47"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3,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ERROR")))))))))))))))))))),3,TRUE))</f>
        <v/>
      </c>
      <c r="E116" s="47"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4,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ERROR")))))))))))))))))))),4,TRUE))</f>
        <v/>
      </c>
      <c r="F116" s="47"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5,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ERROR")))))))))))))))))))),5,TRUE))</f>
        <v/>
      </c>
      <c r="G116" s="46"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6,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ERROR")))))))))))))))))))),6,TRUE))</f>
        <v/>
      </c>
      <c r="H116" s="46"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7,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ERROR")))))))))))))))))))),7,TRUE))</f>
        <v/>
      </c>
      <c r="I116" s="48"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8,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ERROR")))))))))))))))))))),8,TRUE))</f>
        <v/>
      </c>
      <c r="J116" s="49"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9,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ERROR")))))))))))))))))))),9,TRUE))</f>
        <v/>
      </c>
      <c r="K116" s="48"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10,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ERROR")))))))))))))))))))),10,TRUE))</f>
        <v/>
      </c>
      <c r="L116" s="67"/>
      <c r="M116" s="104"/>
      <c r="N116" s="48"/>
      <c r="O116" s="48"/>
      <c r="P116" s="69" t="str">
        <f>IF(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11,TRUE)=0,"",VLOOKUP($B116,IF($B116&lt;11,HMIS0[],IF($B116&lt;21,HMIS1[],IF($B116&lt;31,HMIS2[],IF($B116&lt;41,HMIS3[],IF($B116&lt;51,HMIS4[],IF($B116&lt;61,HMIS5[],IF($B116&lt;71,HMIS6[],IF($B116&lt;81,HMIS7[],IF($B116&lt;91,HMIS8[],IF($B116&lt;101,HMIS9[],IF($B116&lt;111,HMIS10[],IF($B116&lt;121,HMIS11[],IF($B116&lt;131,HMIS12[],IF($B116&lt;141,HMIS13[],IF($B116&lt;151,HMIS14[],IF($B116&lt;161,HMIS15[],IF($B116&lt;171,HMIS16[],IF($B116&lt;181,HMIS17[],IF($B116&lt;191,HMIS18[],IF($B116&lt;201,HMIS19[],"TABLE ERROR")))))))))))))))))))),11,TRUE))</f>
        <v/>
      </c>
    </row>
    <row r="117" spans="1:16" ht="15" customHeight="1" x14ac:dyDescent="0.25">
      <c r="A117" s="107">
        <v>13</v>
      </c>
      <c r="B117" s="70">
        <v>115</v>
      </c>
      <c r="C117" s="46" t="str">
        <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ERROR")))))))))))))))))))),2,TRUE)</f>
        <v>Normal HMIS</v>
      </c>
      <c r="D117" s="47"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3,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ERROR")))))))))))))))))))),3,TRUE))</f>
        <v/>
      </c>
      <c r="E117" s="47"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4,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ERROR")))))))))))))))))))),4,TRUE))</f>
        <v/>
      </c>
      <c r="F117" s="47"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5,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ERROR")))))))))))))))))))),5,TRUE))</f>
        <v/>
      </c>
      <c r="G117" s="46"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6,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ERROR")))))))))))))))))))),6,TRUE))</f>
        <v/>
      </c>
      <c r="H117" s="46"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7,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ERROR")))))))))))))))))))),7,TRUE))</f>
        <v/>
      </c>
      <c r="I117" s="48"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8,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ERROR")))))))))))))))))))),8,TRUE))</f>
        <v/>
      </c>
      <c r="J117" s="49"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9,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ERROR")))))))))))))))))))),9,TRUE))</f>
        <v/>
      </c>
      <c r="K117" s="48"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10,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ERROR")))))))))))))))))))),10,TRUE))</f>
        <v/>
      </c>
      <c r="L117" s="67"/>
      <c r="M117" s="104"/>
      <c r="N117" s="48"/>
      <c r="O117" s="48"/>
      <c r="P117" s="69" t="str">
        <f>IF(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11,TRUE)=0,"",VLOOKUP($B117,IF($B117&lt;11,HMIS0[],IF($B117&lt;21,HMIS1[],IF($B117&lt;31,HMIS2[],IF($B117&lt;41,HMIS3[],IF($B117&lt;51,HMIS4[],IF($B117&lt;61,HMIS5[],IF($B117&lt;71,HMIS6[],IF($B117&lt;81,HMIS7[],IF($B117&lt;91,HMIS8[],IF($B117&lt;101,HMIS9[],IF($B117&lt;111,HMIS10[],IF($B117&lt;121,HMIS11[],IF($B117&lt;131,HMIS12[],IF($B117&lt;141,HMIS13[],IF($B117&lt;151,HMIS14[],IF($B117&lt;161,HMIS15[],IF($B117&lt;171,HMIS16[],IF($B117&lt;181,HMIS17[],IF($B117&lt;191,HMIS18[],IF($B117&lt;201,HMIS19[],"TABLE ERROR")))))))))))))))))))),11,TRUE))</f>
        <v/>
      </c>
    </row>
    <row r="118" spans="1:16" ht="15" customHeight="1" x14ac:dyDescent="0.25">
      <c r="A118" s="107">
        <v>13</v>
      </c>
      <c r="B118" s="70">
        <v>116</v>
      </c>
      <c r="C118" s="46" t="str">
        <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ERROR")))))))))))))))))))),2,TRUE)</f>
        <v>Normal HMIS</v>
      </c>
      <c r="D118" s="47"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3,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ERROR")))))))))))))))))))),3,TRUE))</f>
        <v/>
      </c>
      <c r="E118" s="47"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4,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ERROR")))))))))))))))))))),4,TRUE))</f>
        <v/>
      </c>
      <c r="F118" s="47"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5,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ERROR")))))))))))))))))))),5,TRUE))</f>
        <v/>
      </c>
      <c r="G118" s="46"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6,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ERROR")))))))))))))))))))),6,TRUE))</f>
        <v/>
      </c>
      <c r="H118" s="46"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7,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ERROR")))))))))))))))))))),7,TRUE))</f>
        <v/>
      </c>
      <c r="I118" s="48"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8,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ERROR")))))))))))))))))))),8,TRUE))</f>
        <v/>
      </c>
      <c r="J118" s="49"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9,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ERROR")))))))))))))))))))),9,TRUE))</f>
        <v/>
      </c>
      <c r="K118" s="48"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10,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ERROR")))))))))))))))))))),10,TRUE))</f>
        <v/>
      </c>
      <c r="L118" s="67"/>
      <c r="M118" s="104"/>
      <c r="N118" s="48"/>
      <c r="O118" s="48"/>
      <c r="P118" s="69" t="str">
        <f>IF(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11,TRUE)=0,"",VLOOKUP($B118,IF($B118&lt;11,HMIS0[],IF($B118&lt;21,HMIS1[],IF($B118&lt;31,HMIS2[],IF($B118&lt;41,HMIS3[],IF($B118&lt;51,HMIS4[],IF($B118&lt;61,HMIS5[],IF($B118&lt;71,HMIS6[],IF($B118&lt;81,HMIS7[],IF($B118&lt;91,HMIS8[],IF($B118&lt;101,HMIS9[],IF($B118&lt;111,HMIS10[],IF($B118&lt;121,HMIS11[],IF($B118&lt;131,HMIS12[],IF($B118&lt;141,HMIS13[],IF($B118&lt;151,HMIS14[],IF($B118&lt;161,HMIS15[],IF($B118&lt;171,HMIS16[],IF($B118&lt;181,HMIS17[],IF($B118&lt;191,HMIS18[],IF($B118&lt;201,HMIS19[],"TABLE ERROR")))))))))))))))))))),11,TRUE))</f>
        <v/>
      </c>
    </row>
    <row r="119" spans="1:16" ht="15" customHeight="1" x14ac:dyDescent="0.25">
      <c r="A119" s="107">
        <v>13</v>
      </c>
      <c r="B119" s="70">
        <v>117</v>
      </c>
      <c r="C119" s="46" t="str">
        <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ERROR")))))))))))))))))))),2,TRUE)</f>
        <v>Normal HMIS</v>
      </c>
      <c r="D119" s="47"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3,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ERROR")))))))))))))))))))),3,TRUE))</f>
        <v/>
      </c>
      <c r="E119" s="47"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4,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ERROR")))))))))))))))))))),4,TRUE))</f>
        <v/>
      </c>
      <c r="F119" s="47"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5,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ERROR")))))))))))))))))))),5,TRUE))</f>
        <v/>
      </c>
      <c r="G119" s="46"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6,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ERROR")))))))))))))))))))),6,TRUE))</f>
        <v/>
      </c>
      <c r="H119" s="46"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7,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ERROR")))))))))))))))))))),7,TRUE))</f>
        <v/>
      </c>
      <c r="I119" s="48"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8,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ERROR")))))))))))))))))))),8,TRUE))</f>
        <v/>
      </c>
      <c r="J119" s="49"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9,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ERROR")))))))))))))))))))),9,TRUE))</f>
        <v/>
      </c>
      <c r="K119" s="48"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10,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ERROR")))))))))))))))))))),10,TRUE))</f>
        <v/>
      </c>
      <c r="L119" s="67"/>
      <c r="M119" s="104"/>
      <c r="N119" s="48"/>
      <c r="O119" s="48"/>
      <c r="P119" s="69" t="str">
        <f>IF(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11,TRUE)=0,"",VLOOKUP($B119,IF($B119&lt;11,HMIS0[],IF($B119&lt;21,HMIS1[],IF($B119&lt;31,HMIS2[],IF($B119&lt;41,HMIS3[],IF($B119&lt;51,HMIS4[],IF($B119&lt;61,HMIS5[],IF($B119&lt;71,HMIS6[],IF($B119&lt;81,HMIS7[],IF($B119&lt;91,HMIS8[],IF($B119&lt;101,HMIS9[],IF($B119&lt;111,HMIS10[],IF($B119&lt;121,HMIS11[],IF($B119&lt;131,HMIS12[],IF($B119&lt;141,HMIS13[],IF($B119&lt;151,HMIS14[],IF($B119&lt;161,HMIS15[],IF($B119&lt;171,HMIS16[],IF($B119&lt;181,HMIS17[],IF($B119&lt;191,HMIS18[],IF($B119&lt;201,HMIS19[],"TABLE ERROR")))))))))))))))))))),11,TRUE))</f>
        <v/>
      </c>
    </row>
    <row r="120" spans="1:16" ht="15" customHeight="1" x14ac:dyDescent="0.25">
      <c r="A120" s="107">
        <v>13</v>
      </c>
      <c r="B120" s="70">
        <v>118</v>
      </c>
      <c r="C120" s="46" t="str">
        <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ERROR")))))))))))))))))))),2,TRUE)</f>
        <v>Normal HMIS</v>
      </c>
      <c r="D120" s="47"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3,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ERROR")))))))))))))))))))),3,TRUE))</f>
        <v/>
      </c>
      <c r="E120" s="47"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4,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ERROR")))))))))))))))))))),4,TRUE))</f>
        <v/>
      </c>
      <c r="F120" s="47"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5,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ERROR")))))))))))))))))))),5,TRUE))</f>
        <v/>
      </c>
      <c r="G120" s="46"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6,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ERROR")))))))))))))))))))),6,TRUE))</f>
        <v/>
      </c>
      <c r="H120" s="46"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7,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ERROR")))))))))))))))))))),7,TRUE))</f>
        <v/>
      </c>
      <c r="I120" s="48"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8,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ERROR")))))))))))))))))))),8,TRUE))</f>
        <v/>
      </c>
      <c r="J120" s="49"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9,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ERROR")))))))))))))))))))),9,TRUE))</f>
        <v/>
      </c>
      <c r="K120" s="48"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10,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ERROR")))))))))))))))))))),10,TRUE))</f>
        <v/>
      </c>
      <c r="L120" s="67"/>
      <c r="M120" s="104"/>
      <c r="N120" s="48"/>
      <c r="O120" s="48"/>
      <c r="P120" s="69" t="str">
        <f>IF(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11,TRUE)=0,"",VLOOKUP($B120,IF($B120&lt;11,HMIS0[],IF($B120&lt;21,HMIS1[],IF($B120&lt;31,HMIS2[],IF($B120&lt;41,HMIS3[],IF($B120&lt;51,HMIS4[],IF($B120&lt;61,HMIS5[],IF($B120&lt;71,HMIS6[],IF($B120&lt;81,HMIS7[],IF($B120&lt;91,HMIS8[],IF($B120&lt;101,HMIS9[],IF($B120&lt;111,HMIS10[],IF($B120&lt;121,HMIS11[],IF($B120&lt;131,HMIS12[],IF($B120&lt;141,HMIS13[],IF($B120&lt;151,HMIS14[],IF($B120&lt;161,HMIS15[],IF($B120&lt;171,HMIS16[],IF($B120&lt;181,HMIS17[],IF($B120&lt;191,HMIS18[],IF($B120&lt;201,HMIS19[],"TABLE ERROR")))))))))))))))))))),11,TRUE))</f>
        <v/>
      </c>
    </row>
    <row r="121" spans="1:16" ht="15" customHeight="1" x14ac:dyDescent="0.25">
      <c r="A121" s="107">
        <v>13</v>
      </c>
      <c r="B121" s="70">
        <v>119</v>
      </c>
      <c r="C121" s="46" t="str">
        <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ERROR")))))))))))))))))))),2,TRUE)</f>
        <v>Normal HMIS</v>
      </c>
      <c r="D121" s="47"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3,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ERROR")))))))))))))))))))),3,TRUE))</f>
        <v/>
      </c>
      <c r="E121" s="47"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4,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ERROR")))))))))))))))))))),4,TRUE))</f>
        <v/>
      </c>
      <c r="F121" s="47"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5,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ERROR")))))))))))))))))))),5,TRUE))</f>
        <v/>
      </c>
      <c r="G121" s="46"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6,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ERROR")))))))))))))))))))),6,TRUE))</f>
        <v/>
      </c>
      <c r="H121" s="46"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7,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ERROR")))))))))))))))))))),7,TRUE))</f>
        <v/>
      </c>
      <c r="I121" s="48"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8,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ERROR")))))))))))))))))))),8,TRUE))</f>
        <v/>
      </c>
      <c r="J121" s="49"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9,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ERROR")))))))))))))))))))),9,TRUE))</f>
        <v/>
      </c>
      <c r="K121" s="48"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10,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ERROR")))))))))))))))))))),10,TRUE))</f>
        <v/>
      </c>
      <c r="L121" s="67"/>
      <c r="M121" s="104"/>
      <c r="N121" s="48"/>
      <c r="O121" s="48"/>
      <c r="P121" s="69" t="str">
        <f>IF(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11,TRUE)=0,"",VLOOKUP($B121,IF($B121&lt;11,HMIS0[],IF($B121&lt;21,HMIS1[],IF($B121&lt;31,HMIS2[],IF($B121&lt;41,HMIS3[],IF($B121&lt;51,HMIS4[],IF($B121&lt;61,HMIS5[],IF($B121&lt;71,HMIS6[],IF($B121&lt;81,HMIS7[],IF($B121&lt;91,HMIS8[],IF($B121&lt;101,HMIS9[],IF($B121&lt;111,HMIS10[],IF($B121&lt;121,HMIS11[],IF($B121&lt;131,HMIS12[],IF($B121&lt;141,HMIS13[],IF($B121&lt;151,HMIS14[],IF($B121&lt;161,HMIS15[],IF($B121&lt;171,HMIS16[],IF($B121&lt;181,HMIS17[],IF($B121&lt;191,HMIS18[],IF($B121&lt;201,HMIS19[],"TABLE ERROR")))))))))))))))))))),11,TRUE))</f>
        <v/>
      </c>
    </row>
    <row r="122" spans="1:16" ht="15.75" customHeight="1" x14ac:dyDescent="0.25">
      <c r="A122" s="107">
        <v>13</v>
      </c>
      <c r="B122" s="70">
        <v>120</v>
      </c>
      <c r="C122" s="46" t="str">
        <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ERROR")))))))))))))))))))),2,TRUE)</f>
        <v>Normal HMIS</v>
      </c>
      <c r="D122" s="47"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3,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ERROR")))))))))))))))))))),3,TRUE))</f>
        <v/>
      </c>
      <c r="E122" s="47"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4,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ERROR")))))))))))))))))))),4,TRUE))</f>
        <v/>
      </c>
      <c r="F122" s="47"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5,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ERROR")))))))))))))))))))),5,TRUE))</f>
        <v/>
      </c>
      <c r="G122" s="46"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6,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ERROR")))))))))))))))))))),6,TRUE))</f>
        <v/>
      </c>
      <c r="H122" s="46"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7,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ERROR")))))))))))))))))))),7,TRUE))</f>
        <v/>
      </c>
      <c r="I122" s="48"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8,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ERROR")))))))))))))))))))),8,TRUE))</f>
        <v/>
      </c>
      <c r="J122" s="49"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9,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ERROR")))))))))))))))))))),9,TRUE))</f>
        <v/>
      </c>
      <c r="K122" s="48"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10,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ERROR")))))))))))))))))))),10,TRUE))</f>
        <v/>
      </c>
      <c r="L122" s="67"/>
      <c r="M122" s="104"/>
      <c r="N122" s="48"/>
      <c r="O122" s="48"/>
      <c r="P122" s="69" t="str">
        <f>IF(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11,TRUE)=0,"",VLOOKUP($B122,IF($B122&lt;11,HMIS0[],IF($B122&lt;21,HMIS1[],IF($B122&lt;31,HMIS2[],IF($B122&lt;41,HMIS3[],IF($B122&lt;51,HMIS4[],IF($B122&lt;61,HMIS5[],IF($B122&lt;71,HMIS6[],IF($B122&lt;81,HMIS7[],IF($B122&lt;91,HMIS8[],IF($B122&lt;101,HMIS9[],IF($B122&lt;111,HMIS10[],IF($B122&lt;121,HMIS11[],IF($B122&lt;131,HMIS12[],IF($B122&lt;141,HMIS13[],IF($B122&lt;151,HMIS14[],IF($B122&lt;161,HMIS15[],IF($B122&lt;171,HMIS16[],IF($B122&lt;181,HMIS17[],IF($B122&lt;191,HMIS18[],IF($B122&lt;201,HMIS19[],"TABLE ERROR")))))))))))))))))))),11,TRUE))</f>
        <v/>
      </c>
    </row>
    <row r="123" spans="1:16" ht="15" customHeight="1" x14ac:dyDescent="0.25">
      <c r="A123" s="107">
        <v>14</v>
      </c>
      <c r="B123" s="70">
        <v>121</v>
      </c>
      <c r="C123" s="46" t="str">
        <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ERROR")))))))))))))))))))),2,TRUE)</f>
        <v>Normal HMIS</v>
      </c>
      <c r="D123" s="47"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3,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ERROR")))))))))))))))))))),3,TRUE))</f>
        <v/>
      </c>
      <c r="E123" s="47"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4,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ERROR")))))))))))))))))))),4,TRUE))</f>
        <v/>
      </c>
      <c r="F123" s="47"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5,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ERROR")))))))))))))))))))),5,TRUE))</f>
        <v/>
      </c>
      <c r="G123" s="46"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6,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ERROR")))))))))))))))))))),6,TRUE))</f>
        <v/>
      </c>
      <c r="H123" s="46"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7,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ERROR")))))))))))))))))))),7,TRUE))</f>
        <v/>
      </c>
      <c r="I123" s="48"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8,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ERROR")))))))))))))))))))),8,TRUE))</f>
        <v/>
      </c>
      <c r="J123" s="49"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9,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ERROR")))))))))))))))))))),9,TRUE))</f>
        <v/>
      </c>
      <c r="K123" s="48"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10,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ERROR")))))))))))))))))))),10,TRUE))</f>
        <v/>
      </c>
      <c r="L123" s="67"/>
      <c r="M123" s="104"/>
      <c r="N123" s="48"/>
      <c r="O123" s="48"/>
      <c r="P123" s="69" t="str">
        <f>IF(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11,TRUE)=0,"",VLOOKUP($B123,IF($B123&lt;11,HMIS0[],IF($B123&lt;21,HMIS1[],IF($B123&lt;31,HMIS2[],IF($B123&lt;41,HMIS3[],IF($B123&lt;51,HMIS4[],IF($B123&lt;61,HMIS5[],IF($B123&lt;71,HMIS6[],IF($B123&lt;81,HMIS7[],IF($B123&lt;91,HMIS8[],IF($B123&lt;101,HMIS9[],IF($B123&lt;111,HMIS10[],IF($B123&lt;121,HMIS11[],IF($B123&lt;131,HMIS12[],IF($B123&lt;141,HMIS13[],IF($B123&lt;151,HMIS14[],IF($B123&lt;161,HMIS15[],IF($B123&lt;171,HMIS16[],IF($B123&lt;181,HMIS17[],IF($B123&lt;191,HMIS18[],IF($B123&lt;201,HMIS19[],"TABLE ERROR")))))))))))))))))))),11,TRUE))</f>
        <v/>
      </c>
    </row>
    <row r="124" spans="1:16" ht="15" customHeight="1" x14ac:dyDescent="0.25">
      <c r="A124" s="107">
        <v>14</v>
      </c>
      <c r="B124" s="70">
        <v>122</v>
      </c>
      <c r="C124" s="46" t="str">
        <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ERROR")))))))))))))))))))),2,TRUE)</f>
        <v>Normal HMIS</v>
      </c>
      <c r="D124" s="47"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3,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ERROR")))))))))))))))))))),3,TRUE))</f>
        <v/>
      </c>
      <c r="E124" s="47"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4,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ERROR")))))))))))))))))))),4,TRUE))</f>
        <v/>
      </c>
      <c r="F124" s="47"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5,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ERROR")))))))))))))))))))),5,TRUE))</f>
        <v/>
      </c>
      <c r="G124" s="46"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6,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ERROR")))))))))))))))))))),6,TRUE))</f>
        <v/>
      </c>
      <c r="H124" s="46"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7,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ERROR")))))))))))))))))))),7,TRUE))</f>
        <v/>
      </c>
      <c r="I124" s="48"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8,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ERROR")))))))))))))))))))),8,TRUE))</f>
        <v/>
      </c>
      <c r="J124" s="49"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9,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ERROR")))))))))))))))))))),9,TRUE))</f>
        <v/>
      </c>
      <c r="K124" s="48"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10,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ERROR")))))))))))))))))))),10,TRUE))</f>
        <v/>
      </c>
      <c r="L124" s="67"/>
      <c r="M124" s="104"/>
      <c r="N124" s="48"/>
      <c r="O124" s="48"/>
      <c r="P124" s="69" t="str">
        <f>IF(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11,TRUE)=0,"",VLOOKUP($B124,IF($B124&lt;11,HMIS0[],IF($B124&lt;21,HMIS1[],IF($B124&lt;31,HMIS2[],IF($B124&lt;41,HMIS3[],IF($B124&lt;51,HMIS4[],IF($B124&lt;61,HMIS5[],IF($B124&lt;71,HMIS6[],IF($B124&lt;81,HMIS7[],IF($B124&lt;91,HMIS8[],IF($B124&lt;101,HMIS9[],IF($B124&lt;111,HMIS10[],IF($B124&lt;121,HMIS11[],IF($B124&lt;131,HMIS12[],IF($B124&lt;141,HMIS13[],IF($B124&lt;151,HMIS14[],IF($B124&lt;161,HMIS15[],IF($B124&lt;171,HMIS16[],IF($B124&lt;181,HMIS17[],IF($B124&lt;191,HMIS18[],IF($B124&lt;201,HMIS19[],"TABLE ERROR")))))))))))))))))))),11,TRUE))</f>
        <v/>
      </c>
    </row>
    <row r="125" spans="1:16" ht="15" customHeight="1" x14ac:dyDescent="0.25">
      <c r="A125" s="107">
        <v>14</v>
      </c>
      <c r="B125" s="70">
        <v>123</v>
      </c>
      <c r="C125" s="46" t="str">
        <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ERROR")))))))))))))))))))),2,TRUE)</f>
        <v>Normal HMIS</v>
      </c>
      <c r="D125" s="47"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3,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ERROR")))))))))))))))))))),3,TRUE))</f>
        <v/>
      </c>
      <c r="E125" s="47"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4,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ERROR")))))))))))))))))))),4,TRUE))</f>
        <v/>
      </c>
      <c r="F125" s="47"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5,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ERROR")))))))))))))))))))),5,TRUE))</f>
        <v/>
      </c>
      <c r="G125" s="46"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6,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ERROR")))))))))))))))))))),6,TRUE))</f>
        <v/>
      </c>
      <c r="H125" s="46"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7,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ERROR")))))))))))))))))))),7,TRUE))</f>
        <v/>
      </c>
      <c r="I125" s="48"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8,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ERROR")))))))))))))))))))),8,TRUE))</f>
        <v/>
      </c>
      <c r="J125" s="49"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9,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ERROR")))))))))))))))))))),9,TRUE))</f>
        <v/>
      </c>
      <c r="K125" s="48"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10,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ERROR")))))))))))))))))))),10,TRUE))</f>
        <v/>
      </c>
      <c r="L125" s="67"/>
      <c r="M125" s="104"/>
      <c r="N125" s="48"/>
      <c r="O125" s="48"/>
      <c r="P125" s="69" t="str">
        <f>IF(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11,TRUE)=0,"",VLOOKUP($B125,IF($B125&lt;11,HMIS0[],IF($B125&lt;21,HMIS1[],IF($B125&lt;31,HMIS2[],IF($B125&lt;41,HMIS3[],IF($B125&lt;51,HMIS4[],IF($B125&lt;61,HMIS5[],IF($B125&lt;71,HMIS6[],IF($B125&lt;81,HMIS7[],IF($B125&lt;91,HMIS8[],IF($B125&lt;101,HMIS9[],IF($B125&lt;111,HMIS10[],IF($B125&lt;121,HMIS11[],IF($B125&lt;131,HMIS12[],IF($B125&lt;141,HMIS13[],IF($B125&lt;151,HMIS14[],IF($B125&lt;161,HMIS15[],IF($B125&lt;171,HMIS16[],IF($B125&lt;181,HMIS17[],IF($B125&lt;191,HMIS18[],IF($B125&lt;201,HMIS19[],"TABLE ERROR")))))))))))))))))))),11,TRUE))</f>
        <v/>
      </c>
    </row>
    <row r="126" spans="1:16" ht="15" customHeight="1" x14ac:dyDescent="0.25">
      <c r="A126" s="107">
        <v>14</v>
      </c>
      <c r="B126" s="70">
        <v>124</v>
      </c>
      <c r="C126" s="46" t="str">
        <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ERROR")))))))))))))))))))),2,TRUE)</f>
        <v>Normal HMIS</v>
      </c>
      <c r="D126" s="47"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3,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ERROR")))))))))))))))))))),3,TRUE))</f>
        <v/>
      </c>
      <c r="E126" s="47"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4,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ERROR")))))))))))))))))))),4,TRUE))</f>
        <v/>
      </c>
      <c r="F126" s="47"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5,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ERROR")))))))))))))))))))),5,TRUE))</f>
        <v/>
      </c>
      <c r="G126" s="46"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6,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ERROR")))))))))))))))))))),6,TRUE))</f>
        <v/>
      </c>
      <c r="H126" s="46"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7,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ERROR")))))))))))))))))))),7,TRUE))</f>
        <v/>
      </c>
      <c r="I126" s="48"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8,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ERROR")))))))))))))))))))),8,TRUE))</f>
        <v/>
      </c>
      <c r="J126" s="49"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9,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ERROR")))))))))))))))))))),9,TRUE))</f>
        <v/>
      </c>
      <c r="K126" s="48"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10,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ERROR")))))))))))))))))))),10,TRUE))</f>
        <v/>
      </c>
      <c r="L126" s="67"/>
      <c r="M126" s="104"/>
      <c r="N126" s="48"/>
      <c r="O126" s="48"/>
      <c r="P126" s="69" t="str">
        <f>IF(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11,TRUE)=0,"",VLOOKUP($B126,IF($B126&lt;11,HMIS0[],IF($B126&lt;21,HMIS1[],IF($B126&lt;31,HMIS2[],IF($B126&lt;41,HMIS3[],IF($B126&lt;51,HMIS4[],IF($B126&lt;61,HMIS5[],IF($B126&lt;71,HMIS6[],IF($B126&lt;81,HMIS7[],IF($B126&lt;91,HMIS8[],IF($B126&lt;101,HMIS9[],IF($B126&lt;111,HMIS10[],IF($B126&lt;121,HMIS11[],IF($B126&lt;131,HMIS12[],IF($B126&lt;141,HMIS13[],IF($B126&lt;151,HMIS14[],IF($B126&lt;161,HMIS15[],IF($B126&lt;171,HMIS16[],IF($B126&lt;181,HMIS17[],IF($B126&lt;191,HMIS18[],IF($B126&lt;201,HMIS19[],"TABLE ERROR")))))))))))))))))))),11,TRUE))</f>
        <v/>
      </c>
    </row>
    <row r="127" spans="1:16" ht="15" customHeight="1" x14ac:dyDescent="0.25">
      <c r="A127" s="107">
        <v>14</v>
      </c>
      <c r="B127" s="70">
        <v>125</v>
      </c>
      <c r="C127" s="46" t="str">
        <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ERROR")))))))))))))))))))),2,TRUE)</f>
        <v>Normal HMIS</v>
      </c>
      <c r="D127" s="47"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3,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ERROR")))))))))))))))))))),3,TRUE))</f>
        <v/>
      </c>
      <c r="E127" s="47"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4,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ERROR")))))))))))))))))))),4,TRUE))</f>
        <v/>
      </c>
      <c r="F127" s="47"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5,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ERROR")))))))))))))))))))),5,TRUE))</f>
        <v/>
      </c>
      <c r="G127" s="46"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6,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ERROR")))))))))))))))))))),6,TRUE))</f>
        <v/>
      </c>
      <c r="H127" s="46"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7,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ERROR")))))))))))))))))))),7,TRUE))</f>
        <v/>
      </c>
      <c r="I127" s="48"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8,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ERROR")))))))))))))))))))),8,TRUE))</f>
        <v/>
      </c>
      <c r="J127" s="49"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9,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ERROR")))))))))))))))))))),9,TRUE))</f>
        <v/>
      </c>
      <c r="K127" s="48"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10,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ERROR")))))))))))))))))))),10,TRUE))</f>
        <v/>
      </c>
      <c r="L127" s="67"/>
      <c r="M127" s="104"/>
      <c r="N127" s="48"/>
      <c r="O127" s="48"/>
      <c r="P127" s="69" t="str">
        <f>IF(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11,TRUE)=0,"",VLOOKUP($B127,IF($B127&lt;11,HMIS0[],IF($B127&lt;21,HMIS1[],IF($B127&lt;31,HMIS2[],IF($B127&lt;41,HMIS3[],IF($B127&lt;51,HMIS4[],IF($B127&lt;61,HMIS5[],IF($B127&lt;71,HMIS6[],IF($B127&lt;81,HMIS7[],IF($B127&lt;91,HMIS8[],IF($B127&lt;101,HMIS9[],IF($B127&lt;111,HMIS10[],IF($B127&lt;121,HMIS11[],IF($B127&lt;131,HMIS12[],IF($B127&lt;141,HMIS13[],IF($B127&lt;151,HMIS14[],IF($B127&lt;161,HMIS15[],IF($B127&lt;171,HMIS16[],IF($B127&lt;181,HMIS17[],IF($B127&lt;191,HMIS18[],IF($B127&lt;201,HMIS19[],"TABLE ERROR")))))))))))))))))))),11,TRUE))</f>
        <v/>
      </c>
    </row>
    <row r="128" spans="1:16" ht="15" customHeight="1" x14ac:dyDescent="0.25">
      <c r="A128" s="107">
        <v>14</v>
      </c>
      <c r="B128" s="70">
        <v>126</v>
      </c>
      <c r="C128" s="46" t="str">
        <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ERROR")))))))))))))))))))),2,TRUE)</f>
        <v>Normal HMIS</v>
      </c>
      <c r="D128" s="47"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3,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ERROR")))))))))))))))))))),3,TRUE))</f>
        <v/>
      </c>
      <c r="E128" s="47"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4,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ERROR")))))))))))))))))))),4,TRUE))</f>
        <v/>
      </c>
      <c r="F128" s="47"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5,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ERROR")))))))))))))))))))),5,TRUE))</f>
        <v/>
      </c>
      <c r="G128" s="46"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6,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ERROR")))))))))))))))))))),6,TRUE))</f>
        <v/>
      </c>
      <c r="H128" s="46"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7,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ERROR")))))))))))))))))))),7,TRUE))</f>
        <v/>
      </c>
      <c r="I128" s="48"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8,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ERROR")))))))))))))))))))),8,TRUE))</f>
        <v/>
      </c>
      <c r="J128" s="49"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9,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ERROR")))))))))))))))))))),9,TRUE))</f>
        <v/>
      </c>
      <c r="K128" s="48"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10,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ERROR")))))))))))))))))))),10,TRUE))</f>
        <v/>
      </c>
      <c r="L128" s="67"/>
      <c r="M128" s="104"/>
      <c r="N128" s="48"/>
      <c r="O128" s="48"/>
      <c r="P128" s="69" t="str">
        <f>IF(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11,TRUE)=0,"",VLOOKUP($B128,IF($B128&lt;11,HMIS0[],IF($B128&lt;21,HMIS1[],IF($B128&lt;31,HMIS2[],IF($B128&lt;41,HMIS3[],IF($B128&lt;51,HMIS4[],IF($B128&lt;61,HMIS5[],IF($B128&lt;71,HMIS6[],IF($B128&lt;81,HMIS7[],IF($B128&lt;91,HMIS8[],IF($B128&lt;101,HMIS9[],IF($B128&lt;111,HMIS10[],IF($B128&lt;121,HMIS11[],IF($B128&lt;131,HMIS12[],IF($B128&lt;141,HMIS13[],IF($B128&lt;151,HMIS14[],IF($B128&lt;161,HMIS15[],IF($B128&lt;171,HMIS16[],IF($B128&lt;181,HMIS17[],IF($B128&lt;191,HMIS18[],IF($B128&lt;201,HMIS19[],"TABLE ERROR")))))))))))))))))))),11,TRUE))</f>
        <v/>
      </c>
    </row>
    <row r="129" spans="1:16" ht="15" customHeight="1" x14ac:dyDescent="0.25">
      <c r="A129" s="107">
        <v>14</v>
      </c>
      <c r="B129" s="70">
        <v>127</v>
      </c>
      <c r="C129" s="46" t="str">
        <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ERROR")))))))))))))))))))),2,TRUE)</f>
        <v>Normal HMIS</v>
      </c>
      <c r="D129" s="47"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3,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ERROR")))))))))))))))))))),3,TRUE))</f>
        <v/>
      </c>
      <c r="E129" s="47"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4,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ERROR")))))))))))))))))))),4,TRUE))</f>
        <v/>
      </c>
      <c r="F129" s="47"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5,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ERROR")))))))))))))))))))),5,TRUE))</f>
        <v/>
      </c>
      <c r="G129" s="46"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6,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ERROR")))))))))))))))))))),6,TRUE))</f>
        <v/>
      </c>
      <c r="H129" s="46"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7,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ERROR")))))))))))))))))))),7,TRUE))</f>
        <v/>
      </c>
      <c r="I129" s="48"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8,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ERROR")))))))))))))))))))),8,TRUE))</f>
        <v/>
      </c>
      <c r="J129" s="49"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9,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ERROR")))))))))))))))))))),9,TRUE))</f>
        <v/>
      </c>
      <c r="K129" s="48"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10,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ERROR")))))))))))))))))))),10,TRUE))</f>
        <v/>
      </c>
      <c r="L129" s="67"/>
      <c r="M129" s="104"/>
      <c r="N129" s="48"/>
      <c r="O129" s="48"/>
      <c r="P129" s="69" t="str">
        <f>IF(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11,TRUE)=0,"",VLOOKUP($B129,IF($B129&lt;11,HMIS0[],IF($B129&lt;21,HMIS1[],IF($B129&lt;31,HMIS2[],IF($B129&lt;41,HMIS3[],IF($B129&lt;51,HMIS4[],IF($B129&lt;61,HMIS5[],IF($B129&lt;71,HMIS6[],IF($B129&lt;81,HMIS7[],IF($B129&lt;91,HMIS8[],IF($B129&lt;101,HMIS9[],IF($B129&lt;111,HMIS10[],IF($B129&lt;121,HMIS11[],IF($B129&lt;131,HMIS12[],IF($B129&lt;141,HMIS13[],IF($B129&lt;151,HMIS14[],IF($B129&lt;161,HMIS15[],IF($B129&lt;171,HMIS16[],IF($B129&lt;181,HMIS17[],IF($B129&lt;191,HMIS18[],IF($B129&lt;201,HMIS19[],"TABLE ERROR")))))))))))))))))))),11,TRUE))</f>
        <v/>
      </c>
    </row>
    <row r="130" spans="1:16" ht="15" customHeight="1" x14ac:dyDescent="0.25">
      <c r="A130" s="107">
        <v>14</v>
      </c>
      <c r="B130" s="70">
        <v>128</v>
      </c>
      <c r="C130" s="46" t="str">
        <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ERROR")))))))))))))))))))),2,TRUE)</f>
        <v>Normal HMIS</v>
      </c>
      <c r="D130" s="47"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3,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ERROR")))))))))))))))))))),3,TRUE))</f>
        <v/>
      </c>
      <c r="E130" s="47"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4,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ERROR")))))))))))))))))))),4,TRUE))</f>
        <v/>
      </c>
      <c r="F130" s="47"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5,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ERROR")))))))))))))))))))),5,TRUE))</f>
        <v/>
      </c>
      <c r="G130" s="46"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6,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ERROR")))))))))))))))))))),6,TRUE))</f>
        <v/>
      </c>
      <c r="H130" s="46"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7,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ERROR")))))))))))))))))))),7,TRUE))</f>
        <v/>
      </c>
      <c r="I130" s="48"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8,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ERROR")))))))))))))))))))),8,TRUE))</f>
        <v/>
      </c>
      <c r="J130" s="49"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9,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ERROR")))))))))))))))))))),9,TRUE))</f>
        <v/>
      </c>
      <c r="K130" s="48"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10,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ERROR")))))))))))))))))))),10,TRUE))</f>
        <v/>
      </c>
      <c r="L130" s="67"/>
      <c r="M130" s="104"/>
      <c r="N130" s="48"/>
      <c r="O130" s="48"/>
      <c r="P130" s="69" t="str">
        <f>IF(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11,TRUE)=0,"",VLOOKUP($B130,IF($B130&lt;11,HMIS0[],IF($B130&lt;21,HMIS1[],IF($B130&lt;31,HMIS2[],IF($B130&lt;41,HMIS3[],IF($B130&lt;51,HMIS4[],IF($B130&lt;61,HMIS5[],IF($B130&lt;71,HMIS6[],IF($B130&lt;81,HMIS7[],IF($B130&lt;91,HMIS8[],IF($B130&lt;101,HMIS9[],IF($B130&lt;111,HMIS10[],IF($B130&lt;121,HMIS11[],IF($B130&lt;131,HMIS12[],IF($B130&lt;141,HMIS13[],IF($B130&lt;151,HMIS14[],IF($B130&lt;161,HMIS15[],IF($B130&lt;171,HMIS16[],IF($B130&lt;181,HMIS17[],IF($B130&lt;191,HMIS18[],IF($B130&lt;201,HMIS19[],"TABLE ERROR")))))))))))))))))))),11,TRUE))</f>
        <v/>
      </c>
    </row>
    <row r="131" spans="1:16" ht="15" customHeight="1" x14ac:dyDescent="0.25">
      <c r="A131" s="107">
        <v>14</v>
      </c>
      <c r="B131" s="70">
        <v>129</v>
      </c>
      <c r="C131" s="46" t="str">
        <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ERROR")))))))))))))))))))),2,TRUE)</f>
        <v>Normal HMIS</v>
      </c>
      <c r="D131" s="47"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3,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ERROR")))))))))))))))))))),3,TRUE))</f>
        <v/>
      </c>
      <c r="E131" s="47"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4,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ERROR")))))))))))))))))))),4,TRUE))</f>
        <v/>
      </c>
      <c r="F131" s="47"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5,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ERROR")))))))))))))))))))),5,TRUE))</f>
        <v/>
      </c>
      <c r="G131" s="46"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6,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ERROR")))))))))))))))))))),6,TRUE))</f>
        <v/>
      </c>
      <c r="H131" s="46"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7,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ERROR")))))))))))))))))))),7,TRUE))</f>
        <v/>
      </c>
      <c r="I131" s="48"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8,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ERROR")))))))))))))))))))),8,TRUE))</f>
        <v/>
      </c>
      <c r="J131" s="49"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9,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ERROR")))))))))))))))))))),9,TRUE))</f>
        <v/>
      </c>
      <c r="K131" s="48"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10,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ERROR")))))))))))))))))))),10,TRUE))</f>
        <v/>
      </c>
      <c r="L131" s="67"/>
      <c r="M131" s="104"/>
      <c r="N131" s="48"/>
      <c r="O131" s="48"/>
      <c r="P131" s="69" t="str">
        <f>IF(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11,TRUE)=0,"",VLOOKUP($B131,IF($B131&lt;11,HMIS0[],IF($B131&lt;21,HMIS1[],IF($B131&lt;31,HMIS2[],IF($B131&lt;41,HMIS3[],IF($B131&lt;51,HMIS4[],IF($B131&lt;61,HMIS5[],IF($B131&lt;71,HMIS6[],IF($B131&lt;81,HMIS7[],IF($B131&lt;91,HMIS8[],IF($B131&lt;101,HMIS9[],IF($B131&lt;111,HMIS10[],IF($B131&lt;121,HMIS11[],IF($B131&lt;131,HMIS12[],IF($B131&lt;141,HMIS13[],IF($B131&lt;151,HMIS14[],IF($B131&lt;161,HMIS15[],IF($B131&lt;171,HMIS16[],IF($B131&lt;181,HMIS17[],IF($B131&lt;191,HMIS18[],IF($B131&lt;201,HMIS19[],"TABLE ERROR")))))))))))))))))))),11,TRUE))</f>
        <v/>
      </c>
    </row>
    <row r="132" spans="1:16" ht="15.75" customHeight="1" x14ac:dyDescent="0.25">
      <c r="A132" s="107">
        <v>14</v>
      </c>
      <c r="B132" s="70">
        <v>130</v>
      </c>
      <c r="C132" s="46" t="str">
        <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ERROR")))))))))))))))))))),2,TRUE)</f>
        <v>Normal HMIS</v>
      </c>
      <c r="D132" s="47"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3,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ERROR")))))))))))))))))))),3,TRUE))</f>
        <v/>
      </c>
      <c r="E132" s="47"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4,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ERROR")))))))))))))))))))),4,TRUE))</f>
        <v/>
      </c>
      <c r="F132" s="47"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5,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ERROR")))))))))))))))))))),5,TRUE))</f>
        <v/>
      </c>
      <c r="G132" s="46"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6,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ERROR")))))))))))))))))))),6,TRUE))</f>
        <v/>
      </c>
      <c r="H132" s="46"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7,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ERROR")))))))))))))))))))),7,TRUE))</f>
        <v/>
      </c>
      <c r="I132" s="48"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8,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ERROR")))))))))))))))))))),8,TRUE))</f>
        <v/>
      </c>
      <c r="J132" s="49"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9,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ERROR")))))))))))))))))))),9,TRUE))</f>
        <v/>
      </c>
      <c r="K132" s="48"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10,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ERROR")))))))))))))))))))),10,TRUE))</f>
        <v/>
      </c>
      <c r="L132" s="67"/>
      <c r="M132" s="104"/>
      <c r="N132" s="48"/>
      <c r="O132" s="48"/>
      <c r="P132" s="69" t="str">
        <f>IF(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11,TRUE)=0,"",VLOOKUP($B132,IF($B132&lt;11,HMIS0[],IF($B132&lt;21,HMIS1[],IF($B132&lt;31,HMIS2[],IF($B132&lt;41,HMIS3[],IF($B132&lt;51,HMIS4[],IF($B132&lt;61,HMIS5[],IF($B132&lt;71,HMIS6[],IF($B132&lt;81,HMIS7[],IF($B132&lt;91,HMIS8[],IF($B132&lt;101,HMIS9[],IF($B132&lt;111,HMIS10[],IF($B132&lt;121,HMIS11[],IF($B132&lt;131,HMIS12[],IF($B132&lt;141,HMIS13[],IF($B132&lt;151,HMIS14[],IF($B132&lt;161,HMIS15[],IF($B132&lt;171,HMIS16[],IF($B132&lt;181,HMIS17[],IF($B132&lt;191,HMIS18[],IF($B132&lt;201,HMIS19[],"TABLE ERROR")))))))))))))))))))),11,TRUE))</f>
        <v/>
      </c>
    </row>
    <row r="133" spans="1:16" ht="15" customHeight="1" x14ac:dyDescent="0.25">
      <c r="A133" s="107">
        <v>15</v>
      </c>
      <c r="B133" s="70">
        <v>131</v>
      </c>
      <c r="C133" s="46" t="str">
        <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ERROR")))))))))))))))))))),2,TRUE)</f>
        <v>Normal HMIS</v>
      </c>
      <c r="D133" s="47"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3,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ERROR")))))))))))))))))))),3,TRUE))</f>
        <v/>
      </c>
      <c r="E133" s="47"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4,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ERROR")))))))))))))))))))),4,TRUE))</f>
        <v/>
      </c>
      <c r="F133" s="47"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5,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ERROR")))))))))))))))))))),5,TRUE))</f>
        <v/>
      </c>
      <c r="G133" s="46"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6,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ERROR")))))))))))))))))))),6,TRUE))</f>
        <v/>
      </c>
      <c r="H133" s="46"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7,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ERROR")))))))))))))))))))),7,TRUE))</f>
        <v/>
      </c>
      <c r="I133" s="48"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8,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ERROR")))))))))))))))))))),8,TRUE))</f>
        <v/>
      </c>
      <c r="J133" s="49"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9,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ERROR")))))))))))))))))))),9,TRUE))</f>
        <v/>
      </c>
      <c r="K133" s="48"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10,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ERROR")))))))))))))))))))),10,TRUE))</f>
        <v/>
      </c>
      <c r="L133" s="67"/>
      <c r="M133" s="104"/>
      <c r="N133" s="48"/>
      <c r="O133" s="48"/>
      <c r="P133" s="69" t="str">
        <f>IF(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11,TRUE)=0,"",VLOOKUP($B133,IF($B133&lt;11,HMIS0[],IF($B133&lt;21,HMIS1[],IF($B133&lt;31,HMIS2[],IF($B133&lt;41,HMIS3[],IF($B133&lt;51,HMIS4[],IF($B133&lt;61,HMIS5[],IF($B133&lt;71,HMIS6[],IF($B133&lt;81,HMIS7[],IF($B133&lt;91,HMIS8[],IF($B133&lt;101,HMIS9[],IF($B133&lt;111,HMIS10[],IF($B133&lt;121,HMIS11[],IF($B133&lt;131,HMIS12[],IF($B133&lt;141,HMIS13[],IF($B133&lt;151,HMIS14[],IF($B133&lt;161,HMIS15[],IF($B133&lt;171,HMIS16[],IF($B133&lt;181,HMIS17[],IF($B133&lt;191,HMIS18[],IF($B133&lt;201,HMIS19[],"TABLE ERROR")))))))))))))))))))),11,TRUE))</f>
        <v/>
      </c>
    </row>
    <row r="134" spans="1:16" ht="15" customHeight="1" x14ac:dyDescent="0.25">
      <c r="A134" s="107">
        <v>15</v>
      </c>
      <c r="B134" s="70">
        <v>132</v>
      </c>
      <c r="C134" s="46" t="str">
        <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ERROR")))))))))))))))))))),2,TRUE)</f>
        <v>Normal HMIS</v>
      </c>
      <c r="D134" s="47"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3,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ERROR")))))))))))))))))))),3,TRUE))</f>
        <v/>
      </c>
      <c r="E134" s="47"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4,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ERROR")))))))))))))))))))),4,TRUE))</f>
        <v/>
      </c>
      <c r="F134" s="47"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5,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ERROR")))))))))))))))))))),5,TRUE))</f>
        <v/>
      </c>
      <c r="G134" s="46"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6,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ERROR")))))))))))))))))))),6,TRUE))</f>
        <v/>
      </c>
      <c r="H134" s="46"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7,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ERROR")))))))))))))))))))),7,TRUE))</f>
        <v/>
      </c>
      <c r="I134" s="48"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8,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ERROR")))))))))))))))))))),8,TRUE))</f>
        <v/>
      </c>
      <c r="J134" s="49"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9,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ERROR")))))))))))))))))))),9,TRUE))</f>
        <v/>
      </c>
      <c r="K134" s="48"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10,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ERROR")))))))))))))))))))),10,TRUE))</f>
        <v/>
      </c>
      <c r="L134" s="67"/>
      <c r="M134" s="104"/>
      <c r="N134" s="48"/>
      <c r="O134" s="48"/>
      <c r="P134" s="69" t="str">
        <f>IF(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11,TRUE)=0,"",VLOOKUP($B134,IF($B134&lt;11,HMIS0[],IF($B134&lt;21,HMIS1[],IF($B134&lt;31,HMIS2[],IF($B134&lt;41,HMIS3[],IF($B134&lt;51,HMIS4[],IF($B134&lt;61,HMIS5[],IF($B134&lt;71,HMIS6[],IF($B134&lt;81,HMIS7[],IF($B134&lt;91,HMIS8[],IF($B134&lt;101,HMIS9[],IF($B134&lt;111,HMIS10[],IF($B134&lt;121,HMIS11[],IF($B134&lt;131,HMIS12[],IF($B134&lt;141,HMIS13[],IF($B134&lt;151,HMIS14[],IF($B134&lt;161,HMIS15[],IF($B134&lt;171,HMIS16[],IF($B134&lt;181,HMIS17[],IF($B134&lt;191,HMIS18[],IF($B134&lt;201,HMIS19[],"TABLE ERROR")))))))))))))))))))),11,TRUE))</f>
        <v/>
      </c>
    </row>
    <row r="135" spans="1:16" ht="15" customHeight="1" x14ac:dyDescent="0.25">
      <c r="A135" s="107">
        <v>15</v>
      </c>
      <c r="B135" s="70">
        <v>133</v>
      </c>
      <c r="C135" s="46" t="str">
        <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ERROR")))))))))))))))))))),2,TRUE)</f>
        <v>Normal HMIS</v>
      </c>
      <c r="D135" s="47"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3,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ERROR")))))))))))))))))))),3,TRUE))</f>
        <v/>
      </c>
      <c r="E135" s="47"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4,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ERROR")))))))))))))))))))),4,TRUE))</f>
        <v/>
      </c>
      <c r="F135" s="47"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5,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ERROR")))))))))))))))))))),5,TRUE))</f>
        <v/>
      </c>
      <c r="G135" s="46"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6,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ERROR")))))))))))))))))))),6,TRUE))</f>
        <v/>
      </c>
      <c r="H135" s="46"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7,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ERROR")))))))))))))))))))),7,TRUE))</f>
        <v/>
      </c>
      <c r="I135" s="48"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8,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ERROR")))))))))))))))))))),8,TRUE))</f>
        <v/>
      </c>
      <c r="J135" s="49"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9,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ERROR")))))))))))))))))))),9,TRUE))</f>
        <v/>
      </c>
      <c r="K135" s="48"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10,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ERROR")))))))))))))))))))),10,TRUE))</f>
        <v/>
      </c>
      <c r="L135" s="67"/>
      <c r="M135" s="104"/>
      <c r="N135" s="48"/>
      <c r="O135" s="48"/>
      <c r="P135" s="69" t="str">
        <f>IF(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11,TRUE)=0,"",VLOOKUP($B135,IF($B135&lt;11,HMIS0[],IF($B135&lt;21,HMIS1[],IF($B135&lt;31,HMIS2[],IF($B135&lt;41,HMIS3[],IF($B135&lt;51,HMIS4[],IF($B135&lt;61,HMIS5[],IF($B135&lt;71,HMIS6[],IF($B135&lt;81,HMIS7[],IF($B135&lt;91,HMIS8[],IF($B135&lt;101,HMIS9[],IF($B135&lt;111,HMIS10[],IF($B135&lt;121,HMIS11[],IF($B135&lt;131,HMIS12[],IF($B135&lt;141,HMIS13[],IF($B135&lt;151,HMIS14[],IF($B135&lt;161,HMIS15[],IF($B135&lt;171,HMIS16[],IF($B135&lt;181,HMIS17[],IF($B135&lt;191,HMIS18[],IF($B135&lt;201,HMIS19[],"TABLE ERROR")))))))))))))))))))),11,TRUE))</f>
        <v/>
      </c>
    </row>
    <row r="136" spans="1:16" ht="15" customHeight="1" x14ac:dyDescent="0.25">
      <c r="A136" s="107">
        <v>15</v>
      </c>
      <c r="B136" s="70">
        <v>134</v>
      </c>
      <c r="C136" s="46" t="str">
        <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ERROR")))))))))))))))))))),2,TRUE)</f>
        <v>Normal HMIS</v>
      </c>
      <c r="D136" s="47"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3,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ERROR")))))))))))))))))))),3,TRUE))</f>
        <v/>
      </c>
      <c r="E136" s="47"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4,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ERROR")))))))))))))))))))),4,TRUE))</f>
        <v/>
      </c>
      <c r="F136" s="47"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5,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ERROR")))))))))))))))))))),5,TRUE))</f>
        <v/>
      </c>
      <c r="G136" s="46"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6,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ERROR")))))))))))))))))))),6,TRUE))</f>
        <v/>
      </c>
      <c r="H136" s="46"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7,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ERROR")))))))))))))))))))),7,TRUE))</f>
        <v/>
      </c>
      <c r="I136" s="48"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8,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ERROR")))))))))))))))))))),8,TRUE))</f>
        <v/>
      </c>
      <c r="J136" s="49"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9,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ERROR")))))))))))))))))))),9,TRUE))</f>
        <v/>
      </c>
      <c r="K136" s="48"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10,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ERROR")))))))))))))))))))),10,TRUE))</f>
        <v/>
      </c>
      <c r="L136" s="67"/>
      <c r="M136" s="104"/>
      <c r="N136" s="48"/>
      <c r="O136" s="48"/>
      <c r="P136" s="69" t="str">
        <f>IF(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11,TRUE)=0,"",VLOOKUP($B136,IF($B136&lt;11,HMIS0[],IF($B136&lt;21,HMIS1[],IF($B136&lt;31,HMIS2[],IF($B136&lt;41,HMIS3[],IF($B136&lt;51,HMIS4[],IF($B136&lt;61,HMIS5[],IF($B136&lt;71,HMIS6[],IF($B136&lt;81,HMIS7[],IF($B136&lt;91,HMIS8[],IF($B136&lt;101,HMIS9[],IF($B136&lt;111,HMIS10[],IF($B136&lt;121,HMIS11[],IF($B136&lt;131,HMIS12[],IF($B136&lt;141,HMIS13[],IF($B136&lt;151,HMIS14[],IF($B136&lt;161,HMIS15[],IF($B136&lt;171,HMIS16[],IF($B136&lt;181,HMIS17[],IF($B136&lt;191,HMIS18[],IF($B136&lt;201,HMIS19[],"TABLE ERROR")))))))))))))))))))),11,TRUE))</f>
        <v/>
      </c>
    </row>
    <row r="137" spans="1:16" ht="15" customHeight="1" x14ac:dyDescent="0.25">
      <c r="A137" s="107">
        <v>15</v>
      </c>
      <c r="B137" s="70">
        <v>135</v>
      </c>
      <c r="C137" s="46" t="str">
        <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ERROR")))))))))))))))))))),2,TRUE)</f>
        <v>Normal HMIS</v>
      </c>
      <c r="D137" s="47"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3,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ERROR")))))))))))))))))))),3,TRUE))</f>
        <v/>
      </c>
      <c r="E137" s="47"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4,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ERROR")))))))))))))))))))),4,TRUE))</f>
        <v/>
      </c>
      <c r="F137" s="47"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5,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ERROR")))))))))))))))))))),5,TRUE))</f>
        <v/>
      </c>
      <c r="G137" s="46"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6,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ERROR")))))))))))))))))))),6,TRUE))</f>
        <v/>
      </c>
      <c r="H137" s="46"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7,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ERROR")))))))))))))))))))),7,TRUE))</f>
        <v/>
      </c>
      <c r="I137" s="48"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8,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ERROR")))))))))))))))))))),8,TRUE))</f>
        <v/>
      </c>
      <c r="J137" s="49"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9,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ERROR")))))))))))))))))))),9,TRUE))</f>
        <v/>
      </c>
      <c r="K137" s="48"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10,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ERROR")))))))))))))))))))),10,TRUE))</f>
        <v/>
      </c>
      <c r="L137" s="67"/>
      <c r="M137" s="104"/>
      <c r="N137" s="48"/>
      <c r="O137" s="48"/>
      <c r="P137" s="69" t="str">
        <f>IF(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11,TRUE)=0,"",VLOOKUP($B137,IF($B137&lt;11,HMIS0[],IF($B137&lt;21,HMIS1[],IF($B137&lt;31,HMIS2[],IF($B137&lt;41,HMIS3[],IF($B137&lt;51,HMIS4[],IF($B137&lt;61,HMIS5[],IF($B137&lt;71,HMIS6[],IF($B137&lt;81,HMIS7[],IF($B137&lt;91,HMIS8[],IF($B137&lt;101,HMIS9[],IF($B137&lt;111,HMIS10[],IF($B137&lt;121,HMIS11[],IF($B137&lt;131,HMIS12[],IF($B137&lt;141,HMIS13[],IF($B137&lt;151,HMIS14[],IF($B137&lt;161,HMIS15[],IF($B137&lt;171,HMIS16[],IF($B137&lt;181,HMIS17[],IF($B137&lt;191,HMIS18[],IF($B137&lt;201,HMIS19[],"TABLE ERROR")))))))))))))))))))),11,TRUE))</f>
        <v/>
      </c>
    </row>
    <row r="138" spans="1:16" ht="15" customHeight="1" x14ac:dyDescent="0.25">
      <c r="A138" s="107">
        <v>15</v>
      </c>
      <c r="B138" s="70">
        <v>136</v>
      </c>
      <c r="C138" s="46" t="str">
        <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ERROR")))))))))))))))))))),2,TRUE)</f>
        <v>Normal HMIS</v>
      </c>
      <c r="D138" s="47"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3,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ERROR")))))))))))))))))))),3,TRUE))</f>
        <v/>
      </c>
      <c r="E138" s="47"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4,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ERROR")))))))))))))))))))),4,TRUE))</f>
        <v/>
      </c>
      <c r="F138" s="47"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5,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ERROR")))))))))))))))))))),5,TRUE))</f>
        <v/>
      </c>
      <c r="G138" s="46"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6,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ERROR")))))))))))))))))))),6,TRUE))</f>
        <v/>
      </c>
      <c r="H138" s="46"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7,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ERROR")))))))))))))))))))),7,TRUE))</f>
        <v/>
      </c>
      <c r="I138" s="48"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8,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ERROR")))))))))))))))))))),8,TRUE))</f>
        <v/>
      </c>
      <c r="J138" s="49"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9,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ERROR")))))))))))))))))))),9,TRUE))</f>
        <v/>
      </c>
      <c r="K138" s="48"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10,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ERROR")))))))))))))))))))),10,TRUE))</f>
        <v/>
      </c>
      <c r="L138" s="67"/>
      <c r="M138" s="104"/>
      <c r="N138" s="48"/>
      <c r="O138" s="48"/>
      <c r="P138" s="69" t="str">
        <f>IF(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11,TRUE)=0,"",VLOOKUP($B138,IF($B138&lt;11,HMIS0[],IF($B138&lt;21,HMIS1[],IF($B138&lt;31,HMIS2[],IF($B138&lt;41,HMIS3[],IF($B138&lt;51,HMIS4[],IF($B138&lt;61,HMIS5[],IF($B138&lt;71,HMIS6[],IF($B138&lt;81,HMIS7[],IF($B138&lt;91,HMIS8[],IF($B138&lt;101,HMIS9[],IF($B138&lt;111,HMIS10[],IF($B138&lt;121,HMIS11[],IF($B138&lt;131,HMIS12[],IF($B138&lt;141,HMIS13[],IF($B138&lt;151,HMIS14[],IF($B138&lt;161,HMIS15[],IF($B138&lt;171,HMIS16[],IF($B138&lt;181,HMIS17[],IF($B138&lt;191,HMIS18[],IF($B138&lt;201,HMIS19[],"TABLE ERROR")))))))))))))))))))),11,TRUE))</f>
        <v/>
      </c>
    </row>
    <row r="139" spans="1:16" ht="15" customHeight="1" x14ac:dyDescent="0.25">
      <c r="A139" s="107">
        <v>15</v>
      </c>
      <c r="B139" s="70">
        <v>137</v>
      </c>
      <c r="C139" s="46" t="str">
        <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ERROR")))))))))))))))))))),2,TRUE)</f>
        <v>Normal HMIS</v>
      </c>
      <c r="D139" s="47"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3,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ERROR")))))))))))))))))))),3,TRUE))</f>
        <v/>
      </c>
      <c r="E139" s="47"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4,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ERROR")))))))))))))))))))),4,TRUE))</f>
        <v/>
      </c>
      <c r="F139" s="47"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5,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ERROR")))))))))))))))))))),5,TRUE))</f>
        <v/>
      </c>
      <c r="G139" s="46"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6,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ERROR")))))))))))))))))))),6,TRUE))</f>
        <v/>
      </c>
      <c r="H139" s="46"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7,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ERROR")))))))))))))))))))),7,TRUE))</f>
        <v/>
      </c>
      <c r="I139" s="48"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8,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ERROR")))))))))))))))))))),8,TRUE))</f>
        <v/>
      </c>
      <c r="J139" s="49"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9,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ERROR")))))))))))))))))))),9,TRUE))</f>
        <v/>
      </c>
      <c r="K139" s="48"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10,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ERROR")))))))))))))))))))),10,TRUE))</f>
        <v/>
      </c>
      <c r="L139" s="67"/>
      <c r="M139" s="104"/>
      <c r="N139" s="48"/>
      <c r="O139" s="48"/>
      <c r="P139" s="69" t="str">
        <f>IF(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11,TRUE)=0,"",VLOOKUP($B139,IF($B139&lt;11,HMIS0[],IF($B139&lt;21,HMIS1[],IF($B139&lt;31,HMIS2[],IF($B139&lt;41,HMIS3[],IF($B139&lt;51,HMIS4[],IF($B139&lt;61,HMIS5[],IF($B139&lt;71,HMIS6[],IF($B139&lt;81,HMIS7[],IF($B139&lt;91,HMIS8[],IF($B139&lt;101,HMIS9[],IF($B139&lt;111,HMIS10[],IF($B139&lt;121,HMIS11[],IF($B139&lt;131,HMIS12[],IF($B139&lt;141,HMIS13[],IF($B139&lt;151,HMIS14[],IF($B139&lt;161,HMIS15[],IF($B139&lt;171,HMIS16[],IF($B139&lt;181,HMIS17[],IF($B139&lt;191,HMIS18[],IF($B139&lt;201,HMIS19[],"TABLE ERROR")))))))))))))))))))),11,TRUE))</f>
        <v/>
      </c>
    </row>
    <row r="140" spans="1:16" ht="15" customHeight="1" x14ac:dyDescent="0.25">
      <c r="A140" s="107">
        <v>15</v>
      </c>
      <c r="B140" s="70">
        <v>138</v>
      </c>
      <c r="C140" s="46" t="str">
        <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ERROR")))))))))))))))))))),2,TRUE)</f>
        <v>Normal HMIS</v>
      </c>
      <c r="D140" s="47"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3,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ERROR")))))))))))))))))))),3,TRUE))</f>
        <v/>
      </c>
      <c r="E140" s="47"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4,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ERROR")))))))))))))))))))),4,TRUE))</f>
        <v/>
      </c>
      <c r="F140" s="47"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5,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ERROR")))))))))))))))))))),5,TRUE))</f>
        <v/>
      </c>
      <c r="G140" s="46"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6,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ERROR")))))))))))))))))))),6,TRUE))</f>
        <v/>
      </c>
      <c r="H140" s="46"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7,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ERROR")))))))))))))))))))),7,TRUE))</f>
        <v/>
      </c>
      <c r="I140" s="48"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8,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ERROR")))))))))))))))))))),8,TRUE))</f>
        <v/>
      </c>
      <c r="J140" s="49"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9,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ERROR")))))))))))))))))))),9,TRUE))</f>
        <v/>
      </c>
      <c r="K140" s="48"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10,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ERROR")))))))))))))))))))),10,TRUE))</f>
        <v/>
      </c>
      <c r="L140" s="67"/>
      <c r="M140" s="104"/>
      <c r="N140" s="48"/>
      <c r="O140" s="48"/>
      <c r="P140" s="69" t="str">
        <f>IF(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11,TRUE)=0,"",VLOOKUP($B140,IF($B140&lt;11,HMIS0[],IF($B140&lt;21,HMIS1[],IF($B140&lt;31,HMIS2[],IF($B140&lt;41,HMIS3[],IF($B140&lt;51,HMIS4[],IF($B140&lt;61,HMIS5[],IF($B140&lt;71,HMIS6[],IF($B140&lt;81,HMIS7[],IF($B140&lt;91,HMIS8[],IF($B140&lt;101,HMIS9[],IF($B140&lt;111,HMIS10[],IF($B140&lt;121,HMIS11[],IF($B140&lt;131,HMIS12[],IF($B140&lt;141,HMIS13[],IF($B140&lt;151,HMIS14[],IF($B140&lt;161,HMIS15[],IF($B140&lt;171,HMIS16[],IF($B140&lt;181,HMIS17[],IF($B140&lt;191,HMIS18[],IF($B140&lt;201,HMIS19[],"TABLE ERROR")))))))))))))))))))),11,TRUE))</f>
        <v/>
      </c>
    </row>
    <row r="141" spans="1:16" ht="15" customHeight="1" x14ac:dyDescent="0.25">
      <c r="A141" s="107">
        <v>15</v>
      </c>
      <c r="B141" s="70">
        <v>139</v>
      </c>
      <c r="C141" s="46" t="str">
        <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ERROR")))))))))))))))))))),2,TRUE)</f>
        <v>Normal HMIS</v>
      </c>
      <c r="D141" s="47"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3,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ERROR")))))))))))))))))))),3,TRUE))</f>
        <v/>
      </c>
      <c r="E141" s="47"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4,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ERROR")))))))))))))))))))),4,TRUE))</f>
        <v/>
      </c>
      <c r="F141" s="47"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5,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ERROR")))))))))))))))))))),5,TRUE))</f>
        <v/>
      </c>
      <c r="G141" s="46"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6,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ERROR")))))))))))))))))))),6,TRUE))</f>
        <v/>
      </c>
      <c r="H141" s="46"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7,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ERROR")))))))))))))))))))),7,TRUE))</f>
        <v/>
      </c>
      <c r="I141" s="48"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8,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ERROR")))))))))))))))))))),8,TRUE))</f>
        <v/>
      </c>
      <c r="J141" s="49"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9,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ERROR")))))))))))))))))))),9,TRUE))</f>
        <v/>
      </c>
      <c r="K141" s="48"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10,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ERROR")))))))))))))))))))),10,TRUE))</f>
        <v/>
      </c>
      <c r="L141" s="67"/>
      <c r="M141" s="104"/>
      <c r="N141" s="48"/>
      <c r="O141" s="48"/>
      <c r="P141" s="69" t="str">
        <f>IF(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11,TRUE)=0,"",VLOOKUP($B141,IF($B141&lt;11,HMIS0[],IF($B141&lt;21,HMIS1[],IF($B141&lt;31,HMIS2[],IF($B141&lt;41,HMIS3[],IF($B141&lt;51,HMIS4[],IF($B141&lt;61,HMIS5[],IF($B141&lt;71,HMIS6[],IF($B141&lt;81,HMIS7[],IF($B141&lt;91,HMIS8[],IF($B141&lt;101,HMIS9[],IF($B141&lt;111,HMIS10[],IF($B141&lt;121,HMIS11[],IF($B141&lt;131,HMIS12[],IF($B141&lt;141,HMIS13[],IF($B141&lt;151,HMIS14[],IF($B141&lt;161,HMIS15[],IF($B141&lt;171,HMIS16[],IF($B141&lt;181,HMIS17[],IF($B141&lt;191,HMIS18[],IF($B141&lt;201,HMIS19[],"TABLE ERROR")))))))))))))))))))),11,TRUE))</f>
        <v/>
      </c>
    </row>
    <row r="142" spans="1:16" ht="15.75" customHeight="1" x14ac:dyDescent="0.25">
      <c r="A142" s="107">
        <v>15</v>
      </c>
      <c r="B142" s="70">
        <v>140</v>
      </c>
      <c r="C142" s="46" t="str">
        <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ERROR")))))))))))))))))))),2,TRUE)</f>
        <v>Normal HMIS</v>
      </c>
      <c r="D142" s="47"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3,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ERROR")))))))))))))))))))),3,TRUE))</f>
        <v/>
      </c>
      <c r="E142" s="47"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4,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ERROR")))))))))))))))))))),4,TRUE))</f>
        <v/>
      </c>
      <c r="F142" s="47"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5,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ERROR")))))))))))))))))))),5,TRUE))</f>
        <v/>
      </c>
      <c r="G142" s="46"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6,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ERROR")))))))))))))))))))),6,TRUE))</f>
        <v/>
      </c>
      <c r="H142" s="46"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7,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ERROR")))))))))))))))))))),7,TRUE))</f>
        <v/>
      </c>
      <c r="I142" s="48"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8,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ERROR")))))))))))))))))))),8,TRUE))</f>
        <v/>
      </c>
      <c r="J142" s="49"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9,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ERROR")))))))))))))))))))),9,TRUE))</f>
        <v/>
      </c>
      <c r="K142" s="48"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10,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ERROR")))))))))))))))))))),10,TRUE))</f>
        <v/>
      </c>
      <c r="L142" s="67"/>
      <c r="M142" s="104"/>
      <c r="N142" s="48"/>
      <c r="O142" s="48"/>
      <c r="P142" s="69" t="str">
        <f>IF(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11,TRUE)=0,"",VLOOKUP($B142,IF($B142&lt;11,HMIS0[],IF($B142&lt;21,HMIS1[],IF($B142&lt;31,HMIS2[],IF($B142&lt;41,HMIS3[],IF($B142&lt;51,HMIS4[],IF($B142&lt;61,HMIS5[],IF($B142&lt;71,HMIS6[],IF($B142&lt;81,HMIS7[],IF($B142&lt;91,HMIS8[],IF($B142&lt;101,HMIS9[],IF($B142&lt;111,HMIS10[],IF($B142&lt;121,HMIS11[],IF($B142&lt;131,HMIS12[],IF($B142&lt;141,HMIS13[],IF($B142&lt;151,HMIS14[],IF($B142&lt;161,HMIS15[],IF($B142&lt;171,HMIS16[],IF($B142&lt;181,HMIS17[],IF($B142&lt;191,HMIS18[],IF($B142&lt;201,HMIS19[],"TABLE ERROR")))))))))))))))))))),11,TRUE))</f>
        <v/>
      </c>
    </row>
    <row r="143" spans="1:16" ht="15" customHeight="1" x14ac:dyDescent="0.25">
      <c r="A143" s="107">
        <v>16</v>
      </c>
      <c r="B143" s="70">
        <v>141</v>
      </c>
      <c r="C143" s="46" t="str">
        <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ERROR")))))))))))))))))))),2,TRUE)</f>
        <v>Normal HMIS</v>
      </c>
      <c r="D143" s="47"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3,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ERROR")))))))))))))))))))),3,TRUE))</f>
        <v/>
      </c>
      <c r="E143" s="47"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4,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ERROR")))))))))))))))))))),4,TRUE))</f>
        <v/>
      </c>
      <c r="F143" s="47"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5,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ERROR")))))))))))))))))))),5,TRUE))</f>
        <v/>
      </c>
      <c r="G143" s="46"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6,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ERROR")))))))))))))))))))),6,TRUE))</f>
        <v/>
      </c>
      <c r="H143" s="46"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7,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ERROR")))))))))))))))))))),7,TRUE))</f>
        <v/>
      </c>
      <c r="I143" s="48"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8,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ERROR")))))))))))))))))))),8,TRUE))</f>
        <v/>
      </c>
      <c r="J143" s="49"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9,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ERROR")))))))))))))))))))),9,TRUE))</f>
        <v/>
      </c>
      <c r="K143" s="48"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10,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ERROR")))))))))))))))))))),10,TRUE))</f>
        <v/>
      </c>
      <c r="L143" s="67"/>
      <c r="M143" s="104"/>
      <c r="N143" s="48"/>
      <c r="O143" s="48"/>
      <c r="P143" s="69" t="str">
        <f>IF(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11,TRUE)=0,"",VLOOKUP($B143,IF($B143&lt;11,HMIS0[],IF($B143&lt;21,HMIS1[],IF($B143&lt;31,HMIS2[],IF($B143&lt;41,HMIS3[],IF($B143&lt;51,HMIS4[],IF($B143&lt;61,HMIS5[],IF($B143&lt;71,HMIS6[],IF($B143&lt;81,HMIS7[],IF($B143&lt;91,HMIS8[],IF($B143&lt;101,HMIS9[],IF($B143&lt;111,HMIS10[],IF($B143&lt;121,HMIS11[],IF($B143&lt;131,HMIS12[],IF($B143&lt;141,HMIS13[],IF($B143&lt;151,HMIS14[],IF($B143&lt;161,HMIS15[],IF($B143&lt;171,HMIS16[],IF($B143&lt;181,HMIS17[],IF($B143&lt;191,HMIS18[],IF($B143&lt;201,HMIS19[],"TABLE ERROR")))))))))))))))))))),11,TRUE))</f>
        <v/>
      </c>
    </row>
    <row r="144" spans="1:16" ht="15" customHeight="1" x14ac:dyDescent="0.25">
      <c r="A144" s="107">
        <v>16</v>
      </c>
      <c r="B144" s="70">
        <v>142</v>
      </c>
      <c r="C144" s="46" t="str">
        <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ERROR")))))))))))))))))))),2,TRUE)</f>
        <v>Normal HMIS</v>
      </c>
      <c r="D144" s="47"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3,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ERROR")))))))))))))))))))),3,TRUE))</f>
        <v/>
      </c>
      <c r="E144" s="47"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4,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ERROR")))))))))))))))))))),4,TRUE))</f>
        <v/>
      </c>
      <c r="F144" s="47"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5,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ERROR")))))))))))))))))))),5,TRUE))</f>
        <v/>
      </c>
      <c r="G144" s="46"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6,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ERROR")))))))))))))))))))),6,TRUE))</f>
        <v/>
      </c>
      <c r="H144" s="46"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7,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ERROR")))))))))))))))))))),7,TRUE))</f>
        <v/>
      </c>
      <c r="I144" s="48"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8,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ERROR")))))))))))))))))))),8,TRUE))</f>
        <v/>
      </c>
      <c r="J144" s="49"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9,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ERROR")))))))))))))))))))),9,TRUE))</f>
        <v/>
      </c>
      <c r="K144" s="48"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10,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ERROR")))))))))))))))))))),10,TRUE))</f>
        <v/>
      </c>
      <c r="L144" s="67"/>
      <c r="M144" s="104"/>
      <c r="N144" s="48"/>
      <c r="O144" s="48"/>
      <c r="P144" s="69" t="str">
        <f>IF(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11,TRUE)=0,"",VLOOKUP($B144,IF($B144&lt;11,HMIS0[],IF($B144&lt;21,HMIS1[],IF($B144&lt;31,HMIS2[],IF($B144&lt;41,HMIS3[],IF($B144&lt;51,HMIS4[],IF($B144&lt;61,HMIS5[],IF($B144&lt;71,HMIS6[],IF($B144&lt;81,HMIS7[],IF($B144&lt;91,HMIS8[],IF($B144&lt;101,HMIS9[],IF($B144&lt;111,HMIS10[],IF($B144&lt;121,HMIS11[],IF($B144&lt;131,HMIS12[],IF($B144&lt;141,HMIS13[],IF($B144&lt;151,HMIS14[],IF($B144&lt;161,HMIS15[],IF($B144&lt;171,HMIS16[],IF($B144&lt;181,HMIS17[],IF($B144&lt;191,HMIS18[],IF($B144&lt;201,HMIS19[],"TABLE ERROR")))))))))))))))))))),11,TRUE))</f>
        <v/>
      </c>
    </row>
    <row r="145" spans="1:16" ht="15" customHeight="1" x14ac:dyDescent="0.25">
      <c r="A145" s="107">
        <v>16</v>
      </c>
      <c r="B145" s="70">
        <v>143</v>
      </c>
      <c r="C145" s="46" t="str">
        <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ERROR")))))))))))))))))))),2,TRUE)</f>
        <v>Normal HMIS</v>
      </c>
      <c r="D145" s="47"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3,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ERROR")))))))))))))))))))),3,TRUE))</f>
        <v/>
      </c>
      <c r="E145" s="47"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4,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ERROR")))))))))))))))))))),4,TRUE))</f>
        <v/>
      </c>
      <c r="F145" s="47"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5,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ERROR")))))))))))))))))))),5,TRUE))</f>
        <v/>
      </c>
      <c r="G145" s="46"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6,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ERROR")))))))))))))))))))),6,TRUE))</f>
        <v/>
      </c>
      <c r="H145" s="46"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7,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ERROR")))))))))))))))))))),7,TRUE))</f>
        <v/>
      </c>
      <c r="I145" s="48"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8,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ERROR")))))))))))))))))))),8,TRUE))</f>
        <v/>
      </c>
      <c r="J145" s="49"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9,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ERROR")))))))))))))))))))),9,TRUE))</f>
        <v/>
      </c>
      <c r="K145" s="48"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10,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ERROR")))))))))))))))))))),10,TRUE))</f>
        <v/>
      </c>
      <c r="L145" s="67"/>
      <c r="M145" s="104"/>
      <c r="N145" s="48"/>
      <c r="O145" s="48"/>
      <c r="P145" s="69" t="str">
        <f>IF(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11,TRUE)=0,"",VLOOKUP($B145,IF($B145&lt;11,HMIS0[],IF($B145&lt;21,HMIS1[],IF($B145&lt;31,HMIS2[],IF($B145&lt;41,HMIS3[],IF($B145&lt;51,HMIS4[],IF($B145&lt;61,HMIS5[],IF($B145&lt;71,HMIS6[],IF($B145&lt;81,HMIS7[],IF($B145&lt;91,HMIS8[],IF($B145&lt;101,HMIS9[],IF($B145&lt;111,HMIS10[],IF($B145&lt;121,HMIS11[],IF($B145&lt;131,HMIS12[],IF($B145&lt;141,HMIS13[],IF($B145&lt;151,HMIS14[],IF($B145&lt;161,HMIS15[],IF($B145&lt;171,HMIS16[],IF($B145&lt;181,HMIS17[],IF($B145&lt;191,HMIS18[],IF($B145&lt;201,HMIS19[],"TABLE ERROR")))))))))))))))))))),11,TRUE))</f>
        <v/>
      </c>
    </row>
    <row r="146" spans="1:16" ht="15" customHeight="1" x14ac:dyDescent="0.25">
      <c r="A146" s="107">
        <v>16</v>
      </c>
      <c r="B146" s="70">
        <v>144</v>
      </c>
      <c r="C146" s="46" t="str">
        <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ERROR")))))))))))))))))))),2,TRUE)</f>
        <v>Normal HMIS</v>
      </c>
      <c r="D146" s="47"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3,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ERROR")))))))))))))))))))),3,TRUE))</f>
        <v/>
      </c>
      <c r="E146" s="47"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4,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ERROR")))))))))))))))))))),4,TRUE))</f>
        <v/>
      </c>
      <c r="F146" s="47"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5,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ERROR")))))))))))))))))))),5,TRUE))</f>
        <v/>
      </c>
      <c r="G146" s="46"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6,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ERROR")))))))))))))))))))),6,TRUE))</f>
        <v/>
      </c>
      <c r="H146" s="46"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7,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ERROR")))))))))))))))))))),7,TRUE))</f>
        <v/>
      </c>
      <c r="I146" s="48"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8,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ERROR")))))))))))))))))))),8,TRUE))</f>
        <v/>
      </c>
      <c r="J146" s="49"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9,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ERROR")))))))))))))))))))),9,TRUE))</f>
        <v/>
      </c>
      <c r="K146" s="48"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10,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ERROR")))))))))))))))))))),10,TRUE))</f>
        <v/>
      </c>
      <c r="L146" s="67"/>
      <c r="M146" s="104"/>
      <c r="N146" s="48"/>
      <c r="O146" s="48"/>
      <c r="P146" s="69" t="str">
        <f>IF(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11,TRUE)=0,"",VLOOKUP($B146,IF($B146&lt;11,HMIS0[],IF($B146&lt;21,HMIS1[],IF($B146&lt;31,HMIS2[],IF($B146&lt;41,HMIS3[],IF($B146&lt;51,HMIS4[],IF($B146&lt;61,HMIS5[],IF($B146&lt;71,HMIS6[],IF($B146&lt;81,HMIS7[],IF($B146&lt;91,HMIS8[],IF($B146&lt;101,HMIS9[],IF($B146&lt;111,HMIS10[],IF($B146&lt;121,HMIS11[],IF($B146&lt;131,HMIS12[],IF($B146&lt;141,HMIS13[],IF($B146&lt;151,HMIS14[],IF($B146&lt;161,HMIS15[],IF($B146&lt;171,HMIS16[],IF($B146&lt;181,HMIS17[],IF($B146&lt;191,HMIS18[],IF($B146&lt;201,HMIS19[],"TABLE ERROR")))))))))))))))))))),11,TRUE))</f>
        <v/>
      </c>
    </row>
    <row r="147" spans="1:16" ht="15" customHeight="1" x14ac:dyDescent="0.25">
      <c r="A147" s="107">
        <v>16</v>
      </c>
      <c r="B147" s="70">
        <v>145</v>
      </c>
      <c r="C147" s="46" t="str">
        <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ERROR")))))))))))))))))))),2,TRUE)</f>
        <v>Normal HMIS</v>
      </c>
      <c r="D147" s="47"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3,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ERROR")))))))))))))))))))),3,TRUE))</f>
        <v/>
      </c>
      <c r="E147" s="47"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4,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ERROR")))))))))))))))))))),4,TRUE))</f>
        <v/>
      </c>
      <c r="F147" s="47"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5,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ERROR")))))))))))))))))))),5,TRUE))</f>
        <v/>
      </c>
      <c r="G147" s="46"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6,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ERROR")))))))))))))))))))),6,TRUE))</f>
        <v/>
      </c>
      <c r="H147" s="46"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7,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ERROR")))))))))))))))))))),7,TRUE))</f>
        <v/>
      </c>
      <c r="I147" s="48"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8,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ERROR")))))))))))))))))))),8,TRUE))</f>
        <v/>
      </c>
      <c r="J147" s="49"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9,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ERROR")))))))))))))))))))),9,TRUE))</f>
        <v/>
      </c>
      <c r="K147" s="48"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10,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ERROR")))))))))))))))))))),10,TRUE))</f>
        <v/>
      </c>
      <c r="L147" s="67"/>
      <c r="M147" s="104"/>
      <c r="N147" s="48"/>
      <c r="O147" s="48"/>
      <c r="P147" s="69" t="str">
        <f>IF(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11,TRUE)=0,"",VLOOKUP($B147,IF($B147&lt;11,HMIS0[],IF($B147&lt;21,HMIS1[],IF($B147&lt;31,HMIS2[],IF($B147&lt;41,HMIS3[],IF($B147&lt;51,HMIS4[],IF($B147&lt;61,HMIS5[],IF($B147&lt;71,HMIS6[],IF($B147&lt;81,HMIS7[],IF($B147&lt;91,HMIS8[],IF($B147&lt;101,HMIS9[],IF($B147&lt;111,HMIS10[],IF($B147&lt;121,HMIS11[],IF($B147&lt;131,HMIS12[],IF($B147&lt;141,HMIS13[],IF($B147&lt;151,HMIS14[],IF($B147&lt;161,HMIS15[],IF($B147&lt;171,HMIS16[],IF($B147&lt;181,HMIS17[],IF($B147&lt;191,HMIS18[],IF($B147&lt;201,HMIS19[],"TABLE ERROR")))))))))))))))))))),11,TRUE))</f>
        <v/>
      </c>
    </row>
    <row r="148" spans="1:16" ht="15" customHeight="1" x14ac:dyDescent="0.25">
      <c r="A148" s="107">
        <v>16</v>
      </c>
      <c r="B148" s="70">
        <v>146</v>
      </c>
      <c r="C148" s="46" t="str">
        <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ERROR")))))))))))))))))))),2,TRUE)</f>
        <v>Normal HMIS</v>
      </c>
      <c r="D148" s="47"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3,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ERROR")))))))))))))))))))),3,TRUE))</f>
        <v/>
      </c>
      <c r="E148" s="47"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4,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ERROR")))))))))))))))))))),4,TRUE))</f>
        <v/>
      </c>
      <c r="F148" s="47"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5,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ERROR")))))))))))))))))))),5,TRUE))</f>
        <v/>
      </c>
      <c r="G148" s="46"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6,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ERROR")))))))))))))))))))),6,TRUE))</f>
        <v/>
      </c>
      <c r="H148" s="46"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7,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ERROR")))))))))))))))))))),7,TRUE))</f>
        <v/>
      </c>
      <c r="I148" s="48"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8,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ERROR")))))))))))))))))))),8,TRUE))</f>
        <v/>
      </c>
      <c r="J148" s="49"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9,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ERROR")))))))))))))))))))),9,TRUE))</f>
        <v/>
      </c>
      <c r="K148" s="48"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10,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ERROR")))))))))))))))))))),10,TRUE))</f>
        <v/>
      </c>
      <c r="L148" s="67"/>
      <c r="M148" s="104"/>
      <c r="N148" s="48"/>
      <c r="O148" s="48"/>
      <c r="P148" s="69" t="str">
        <f>IF(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11,TRUE)=0,"",VLOOKUP($B148,IF($B148&lt;11,HMIS0[],IF($B148&lt;21,HMIS1[],IF($B148&lt;31,HMIS2[],IF($B148&lt;41,HMIS3[],IF($B148&lt;51,HMIS4[],IF($B148&lt;61,HMIS5[],IF($B148&lt;71,HMIS6[],IF($B148&lt;81,HMIS7[],IF($B148&lt;91,HMIS8[],IF($B148&lt;101,HMIS9[],IF($B148&lt;111,HMIS10[],IF($B148&lt;121,HMIS11[],IF($B148&lt;131,HMIS12[],IF($B148&lt;141,HMIS13[],IF($B148&lt;151,HMIS14[],IF($B148&lt;161,HMIS15[],IF($B148&lt;171,HMIS16[],IF($B148&lt;181,HMIS17[],IF($B148&lt;191,HMIS18[],IF($B148&lt;201,HMIS19[],"TABLE ERROR")))))))))))))))))))),11,TRUE))</f>
        <v/>
      </c>
    </row>
    <row r="149" spans="1:16" ht="15" customHeight="1" x14ac:dyDescent="0.25">
      <c r="A149" s="107">
        <v>16</v>
      </c>
      <c r="B149" s="70">
        <v>147</v>
      </c>
      <c r="C149" s="46" t="str">
        <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ERROR")))))))))))))))))))),2,TRUE)</f>
        <v>Normal HMIS</v>
      </c>
      <c r="D149" s="47"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3,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ERROR")))))))))))))))))))),3,TRUE))</f>
        <v/>
      </c>
      <c r="E149" s="47"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4,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ERROR")))))))))))))))))))),4,TRUE))</f>
        <v/>
      </c>
      <c r="F149" s="47"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5,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ERROR")))))))))))))))))))),5,TRUE))</f>
        <v/>
      </c>
      <c r="G149" s="46"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6,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ERROR")))))))))))))))))))),6,TRUE))</f>
        <v/>
      </c>
      <c r="H149" s="46"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7,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ERROR")))))))))))))))))))),7,TRUE))</f>
        <v/>
      </c>
      <c r="I149" s="48"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8,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ERROR")))))))))))))))))))),8,TRUE))</f>
        <v/>
      </c>
      <c r="J149" s="49"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9,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ERROR")))))))))))))))))))),9,TRUE))</f>
        <v/>
      </c>
      <c r="K149" s="48"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10,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ERROR")))))))))))))))))))),10,TRUE))</f>
        <v/>
      </c>
      <c r="L149" s="67"/>
      <c r="M149" s="104"/>
      <c r="N149" s="48"/>
      <c r="O149" s="48"/>
      <c r="P149" s="69" t="str">
        <f>IF(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11,TRUE)=0,"",VLOOKUP($B149,IF($B149&lt;11,HMIS0[],IF($B149&lt;21,HMIS1[],IF($B149&lt;31,HMIS2[],IF($B149&lt;41,HMIS3[],IF($B149&lt;51,HMIS4[],IF($B149&lt;61,HMIS5[],IF($B149&lt;71,HMIS6[],IF($B149&lt;81,HMIS7[],IF($B149&lt;91,HMIS8[],IF($B149&lt;101,HMIS9[],IF($B149&lt;111,HMIS10[],IF($B149&lt;121,HMIS11[],IF($B149&lt;131,HMIS12[],IF($B149&lt;141,HMIS13[],IF($B149&lt;151,HMIS14[],IF($B149&lt;161,HMIS15[],IF($B149&lt;171,HMIS16[],IF($B149&lt;181,HMIS17[],IF($B149&lt;191,HMIS18[],IF($B149&lt;201,HMIS19[],"TABLE ERROR")))))))))))))))))))),11,TRUE))</f>
        <v/>
      </c>
    </row>
    <row r="150" spans="1:16" ht="15" customHeight="1" x14ac:dyDescent="0.25">
      <c r="A150" s="107">
        <v>16</v>
      </c>
      <c r="B150" s="70">
        <v>148</v>
      </c>
      <c r="C150" s="46" t="str">
        <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ERROR")))))))))))))))))))),2,TRUE)</f>
        <v>Normal HMIS</v>
      </c>
      <c r="D150" s="47"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3,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ERROR")))))))))))))))))))),3,TRUE))</f>
        <v/>
      </c>
      <c r="E150" s="47"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4,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ERROR")))))))))))))))))))),4,TRUE))</f>
        <v/>
      </c>
      <c r="F150" s="47"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5,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ERROR")))))))))))))))))))),5,TRUE))</f>
        <v/>
      </c>
      <c r="G150" s="46"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6,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ERROR")))))))))))))))))))),6,TRUE))</f>
        <v/>
      </c>
      <c r="H150" s="46"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7,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ERROR")))))))))))))))))))),7,TRUE))</f>
        <v/>
      </c>
      <c r="I150" s="48"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8,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ERROR")))))))))))))))))))),8,TRUE))</f>
        <v/>
      </c>
      <c r="J150" s="49"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9,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ERROR")))))))))))))))))))),9,TRUE))</f>
        <v/>
      </c>
      <c r="K150" s="48"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10,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ERROR")))))))))))))))))))),10,TRUE))</f>
        <v/>
      </c>
      <c r="L150" s="67"/>
      <c r="M150" s="104"/>
      <c r="N150" s="48"/>
      <c r="O150" s="48"/>
      <c r="P150" s="69" t="str">
        <f>IF(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11,TRUE)=0,"",VLOOKUP($B150,IF($B150&lt;11,HMIS0[],IF($B150&lt;21,HMIS1[],IF($B150&lt;31,HMIS2[],IF($B150&lt;41,HMIS3[],IF($B150&lt;51,HMIS4[],IF($B150&lt;61,HMIS5[],IF($B150&lt;71,HMIS6[],IF($B150&lt;81,HMIS7[],IF($B150&lt;91,HMIS8[],IF($B150&lt;101,HMIS9[],IF($B150&lt;111,HMIS10[],IF($B150&lt;121,HMIS11[],IF($B150&lt;131,HMIS12[],IF($B150&lt;141,HMIS13[],IF($B150&lt;151,HMIS14[],IF($B150&lt;161,HMIS15[],IF($B150&lt;171,HMIS16[],IF($B150&lt;181,HMIS17[],IF($B150&lt;191,HMIS18[],IF($B150&lt;201,HMIS19[],"TABLE ERROR")))))))))))))))))))),11,TRUE))</f>
        <v/>
      </c>
    </row>
    <row r="151" spans="1:16" ht="15" customHeight="1" x14ac:dyDescent="0.25">
      <c r="A151" s="107">
        <v>16</v>
      </c>
      <c r="B151" s="70">
        <v>149</v>
      </c>
      <c r="C151" s="46" t="str">
        <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ERROR")))))))))))))))))))),2,TRUE)</f>
        <v>Normal HMIS</v>
      </c>
      <c r="D151" s="47"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3,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ERROR")))))))))))))))))))),3,TRUE))</f>
        <v/>
      </c>
      <c r="E151" s="47"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4,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ERROR")))))))))))))))))))),4,TRUE))</f>
        <v/>
      </c>
      <c r="F151" s="47"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5,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ERROR")))))))))))))))))))),5,TRUE))</f>
        <v/>
      </c>
      <c r="G151" s="46"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6,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ERROR")))))))))))))))))))),6,TRUE))</f>
        <v/>
      </c>
      <c r="H151" s="46"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7,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ERROR")))))))))))))))))))),7,TRUE))</f>
        <v/>
      </c>
      <c r="I151" s="48"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8,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ERROR")))))))))))))))))))),8,TRUE))</f>
        <v/>
      </c>
      <c r="J151" s="49"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9,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ERROR")))))))))))))))))))),9,TRUE))</f>
        <v/>
      </c>
      <c r="K151" s="48"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10,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ERROR")))))))))))))))))))),10,TRUE))</f>
        <v/>
      </c>
      <c r="L151" s="67"/>
      <c r="M151" s="104"/>
      <c r="N151" s="48"/>
      <c r="O151" s="48"/>
      <c r="P151" s="69" t="str">
        <f>IF(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11,TRUE)=0,"",VLOOKUP($B151,IF($B151&lt;11,HMIS0[],IF($B151&lt;21,HMIS1[],IF($B151&lt;31,HMIS2[],IF($B151&lt;41,HMIS3[],IF($B151&lt;51,HMIS4[],IF($B151&lt;61,HMIS5[],IF($B151&lt;71,HMIS6[],IF($B151&lt;81,HMIS7[],IF($B151&lt;91,HMIS8[],IF($B151&lt;101,HMIS9[],IF($B151&lt;111,HMIS10[],IF($B151&lt;121,HMIS11[],IF($B151&lt;131,HMIS12[],IF($B151&lt;141,HMIS13[],IF($B151&lt;151,HMIS14[],IF($B151&lt;161,HMIS15[],IF($B151&lt;171,HMIS16[],IF($B151&lt;181,HMIS17[],IF($B151&lt;191,HMIS18[],IF($B151&lt;201,HMIS19[],"TABLE ERROR")))))))))))))))))))),11,TRUE))</f>
        <v/>
      </c>
    </row>
    <row r="152" spans="1:16" ht="15.75" customHeight="1" x14ac:dyDescent="0.25">
      <c r="A152" s="107">
        <v>16</v>
      </c>
      <c r="B152" s="70">
        <v>150</v>
      </c>
      <c r="C152" s="46" t="str">
        <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ERROR")))))))))))))))))))),2,TRUE)</f>
        <v>Normal HMIS</v>
      </c>
      <c r="D152" s="47"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3,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ERROR")))))))))))))))))))),3,TRUE))</f>
        <v/>
      </c>
      <c r="E152" s="47"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4,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ERROR")))))))))))))))))))),4,TRUE))</f>
        <v/>
      </c>
      <c r="F152" s="47"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5,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ERROR")))))))))))))))))))),5,TRUE))</f>
        <v/>
      </c>
      <c r="G152" s="46"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6,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ERROR")))))))))))))))))))),6,TRUE))</f>
        <v/>
      </c>
      <c r="H152" s="46"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7,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ERROR")))))))))))))))))))),7,TRUE))</f>
        <v/>
      </c>
      <c r="I152" s="48"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8,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ERROR")))))))))))))))))))),8,TRUE))</f>
        <v/>
      </c>
      <c r="J152" s="49"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9,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ERROR")))))))))))))))))))),9,TRUE))</f>
        <v/>
      </c>
      <c r="K152" s="48"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10,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ERROR")))))))))))))))))))),10,TRUE))</f>
        <v/>
      </c>
      <c r="L152" s="67"/>
      <c r="M152" s="104"/>
      <c r="N152" s="48"/>
      <c r="O152" s="48"/>
      <c r="P152" s="69" t="str">
        <f>IF(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11,TRUE)=0,"",VLOOKUP($B152,IF($B152&lt;11,HMIS0[],IF($B152&lt;21,HMIS1[],IF($B152&lt;31,HMIS2[],IF($B152&lt;41,HMIS3[],IF($B152&lt;51,HMIS4[],IF($B152&lt;61,HMIS5[],IF($B152&lt;71,HMIS6[],IF($B152&lt;81,HMIS7[],IF($B152&lt;91,HMIS8[],IF($B152&lt;101,HMIS9[],IF($B152&lt;111,HMIS10[],IF($B152&lt;121,HMIS11[],IF($B152&lt;131,HMIS12[],IF($B152&lt;141,HMIS13[],IF($B152&lt;151,HMIS14[],IF($B152&lt;161,HMIS15[],IF($B152&lt;171,HMIS16[],IF($B152&lt;181,HMIS17[],IF($B152&lt;191,HMIS18[],IF($B152&lt;201,HMIS19[],"TABLE ERROR")))))))))))))))))))),11,TRUE))</f>
        <v/>
      </c>
    </row>
    <row r="153" spans="1:16" ht="15" customHeight="1" x14ac:dyDescent="0.25">
      <c r="A153" s="107">
        <v>17</v>
      </c>
      <c r="B153" s="70">
        <v>151</v>
      </c>
      <c r="C153" s="46" t="str">
        <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ERROR")))))))))))))))))))),2,TRUE)</f>
        <v>Normal HMIS</v>
      </c>
      <c r="D153" s="47"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3,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ERROR")))))))))))))))))))),3,TRUE))</f>
        <v/>
      </c>
      <c r="E153" s="47"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4,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ERROR")))))))))))))))))))),4,TRUE))</f>
        <v/>
      </c>
      <c r="F153" s="47"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5,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ERROR")))))))))))))))))))),5,TRUE))</f>
        <v/>
      </c>
      <c r="G153" s="46"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6,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ERROR")))))))))))))))))))),6,TRUE))</f>
        <v/>
      </c>
      <c r="H153" s="46"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7,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ERROR")))))))))))))))))))),7,TRUE))</f>
        <v/>
      </c>
      <c r="I153" s="48"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8,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ERROR")))))))))))))))))))),8,TRUE))</f>
        <v/>
      </c>
      <c r="J153" s="49"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9,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ERROR")))))))))))))))))))),9,TRUE))</f>
        <v/>
      </c>
      <c r="K153" s="48"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10,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ERROR")))))))))))))))))))),10,TRUE))</f>
        <v/>
      </c>
      <c r="L153" s="67"/>
      <c r="M153" s="104"/>
      <c r="N153" s="48"/>
      <c r="O153" s="48"/>
      <c r="P153" s="69" t="str">
        <f>IF(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11,TRUE)=0,"",VLOOKUP($B153,IF($B153&lt;11,HMIS0[],IF($B153&lt;21,HMIS1[],IF($B153&lt;31,HMIS2[],IF($B153&lt;41,HMIS3[],IF($B153&lt;51,HMIS4[],IF($B153&lt;61,HMIS5[],IF($B153&lt;71,HMIS6[],IF($B153&lt;81,HMIS7[],IF($B153&lt;91,HMIS8[],IF($B153&lt;101,HMIS9[],IF($B153&lt;111,HMIS10[],IF($B153&lt;121,HMIS11[],IF($B153&lt;131,HMIS12[],IF($B153&lt;141,HMIS13[],IF($B153&lt;151,HMIS14[],IF($B153&lt;161,HMIS15[],IF($B153&lt;171,HMIS16[],IF($B153&lt;181,HMIS17[],IF($B153&lt;191,HMIS18[],IF($B153&lt;201,HMIS19[],"TABLE ERROR")))))))))))))))))))),11,TRUE))</f>
        <v/>
      </c>
    </row>
    <row r="154" spans="1:16" ht="15" customHeight="1" x14ac:dyDescent="0.25">
      <c r="A154" s="107">
        <v>17</v>
      </c>
      <c r="B154" s="70">
        <v>152</v>
      </c>
      <c r="C154" s="46" t="str">
        <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ERROR")))))))))))))))))))),2,TRUE)</f>
        <v>Normal HMIS</v>
      </c>
      <c r="D154" s="47"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3,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ERROR")))))))))))))))))))),3,TRUE))</f>
        <v/>
      </c>
      <c r="E154" s="47"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4,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ERROR")))))))))))))))))))),4,TRUE))</f>
        <v/>
      </c>
      <c r="F154" s="47"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5,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ERROR")))))))))))))))))))),5,TRUE))</f>
        <v/>
      </c>
      <c r="G154" s="46"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6,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ERROR")))))))))))))))))))),6,TRUE))</f>
        <v/>
      </c>
      <c r="H154" s="46"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7,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ERROR")))))))))))))))))))),7,TRUE))</f>
        <v/>
      </c>
      <c r="I154" s="48"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8,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ERROR")))))))))))))))))))),8,TRUE))</f>
        <v/>
      </c>
      <c r="J154" s="49"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9,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ERROR")))))))))))))))))))),9,TRUE))</f>
        <v/>
      </c>
      <c r="K154" s="48"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10,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ERROR")))))))))))))))))))),10,TRUE))</f>
        <v/>
      </c>
      <c r="L154" s="67"/>
      <c r="M154" s="104"/>
      <c r="N154" s="48"/>
      <c r="O154" s="48"/>
      <c r="P154" s="69" t="str">
        <f>IF(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11,TRUE)=0,"",VLOOKUP($B154,IF($B154&lt;11,HMIS0[],IF($B154&lt;21,HMIS1[],IF($B154&lt;31,HMIS2[],IF($B154&lt;41,HMIS3[],IF($B154&lt;51,HMIS4[],IF($B154&lt;61,HMIS5[],IF($B154&lt;71,HMIS6[],IF($B154&lt;81,HMIS7[],IF($B154&lt;91,HMIS8[],IF($B154&lt;101,HMIS9[],IF($B154&lt;111,HMIS10[],IF($B154&lt;121,HMIS11[],IF($B154&lt;131,HMIS12[],IF($B154&lt;141,HMIS13[],IF($B154&lt;151,HMIS14[],IF($B154&lt;161,HMIS15[],IF($B154&lt;171,HMIS16[],IF($B154&lt;181,HMIS17[],IF($B154&lt;191,HMIS18[],IF($B154&lt;201,HMIS19[],"TABLE ERROR")))))))))))))))))))),11,TRUE))</f>
        <v/>
      </c>
    </row>
    <row r="155" spans="1:16" ht="15" customHeight="1" x14ac:dyDescent="0.25">
      <c r="A155" s="107">
        <v>17</v>
      </c>
      <c r="B155" s="70">
        <v>153</v>
      </c>
      <c r="C155" s="46" t="str">
        <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ERROR")))))))))))))))))))),2,TRUE)</f>
        <v>Normal HMIS</v>
      </c>
      <c r="D155" s="47"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3,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ERROR")))))))))))))))))))),3,TRUE))</f>
        <v/>
      </c>
      <c r="E155" s="47"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4,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ERROR")))))))))))))))))))),4,TRUE))</f>
        <v/>
      </c>
      <c r="F155" s="47"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5,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ERROR")))))))))))))))))))),5,TRUE))</f>
        <v/>
      </c>
      <c r="G155" s="46"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6,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ERROR")))))))))))))))))))),6,TRUE))</f>
        <v/>
      </c>
      <c r="H155" s="46"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7,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ERROR")))))))))))))))))))),7,TRUE))</f>
        <v/>
      </c>
      <c r="I155" s="48"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8,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ERROR")))))))))))))))))))),8,TRUE))</f>
        <v/>
      </c>
      <c r="J155" s="49"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9,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ERROR")))))))))))))))))))),9,TRUE))</f>
        <v/>
      </c>
      <c r="K155" s="48"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10,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ERROR")))))))))))))))))))),10,TRUE))</f>
        <v/>
      </c>
      <c r="L155" s="67"/>
      <c r="M155" s="104"/>
      <c r="N155" s="48"/>
      <c r="O155" s="48"/>
      <c r="P155" s="69" t="str">
        <f>IF(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11,TRUE)=0,"",VLOOKUP($B155,IF($B155&lt;11,HMIS0[],IF($B155&lt;21,HMIS1[],IF($B155&lt;31,HMIS2[],IF($B155&lt;41,HMIS3[],IF($B155&lt;51,HMIS4[],IF($B155&lt;61,HMIS5[],IF($B155&lt;71,HMIS6[],IF($B155&lt;81,HMIS7[],IF($B155&lt;91,HMIS8[],IF($B155&lt;101,HMIS9[],IF($B155&lt;111,HMIS10[],IF($B155&lt;121,HMIS11[],IF($B155&lt;131,HMIS12[],IF($B155&lt;141,HMIS13[],IF($B155&lt;151,HMIS14[],IF($B155&lt;161,HMIS15[],IF($B155&lt;171,HMIS16[],IF($B155&lt;181,HMIS17[],IF($B155&lt;191,HMIS18[],IF($B155&lt;201,HMIS19[],"TABLE ERROR")))))))))))))))))))),11,TRUE))</f>
        <v/>
      </c>
    </row>
    <row r="156" spans="1:16" ht="15" customHeight="1" x14ac:dyDescent="0.25">
      <c r="A156" s="107">
        <v>17</v>
      </c>
      <c r="B156" s="70">
        <v>154</v>
      </c>
      <c r="C156" s="46" t="str">
        <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ERROR")))))))))))))))))))),2,TRUE)</f>
        <v>Normal HMIS</v>
      </c>
      <c r="D156" s="47"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3,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ERROR")))))))))))))))))))),3,TRUE))</f>
        <v/>
      </c>
      <c r="E156" s="47"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4,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ERROR")))))))))))))))))))),4,TRUE))</f>
        <v/>
      </c>
      <c r="F156" s="47"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5,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ERROR")))))))))))))))))))),5,TRUE))</f>
        <v/>
      </c>
      <c r="G156" s="46"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6,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ERROR")))))))))))))))))))),6,TRUE))</f>
        <v/>
      </c>
      <c r="H156" s="46"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7,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ERROR")))))))))))))))))))),7,TRUE))</f>
        <v/>
      </c>
      <c r="I156" s="48"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8,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ERROR")))))))))))))))))))),8,TRUE))</f>
        <v/>
      </c>
      <c r="J156" s="49"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9,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ERROR")))))))))))))))))))),9,TRUE))</f>
        <v/>
      </c>
      <c r="K156" s="48"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10,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ERROR")))))))))))))))))))),10,TRUE))</f>
        <v/>
      </c>
      <c r="L156" s="67"/>
      <c r="M156" s="104"/>
      <c r="N156" s="48"/>
      <c r="O156" s="48"/>
      <c r="P156" s="69" t="str">
        <f>IF(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11,TRUE)=0,"",VLOOKUP($B156,IF($B156&lt;11,HMIS0[],IF($B156&lt;21,HMIS1[],IF($B156&lt;31,HMIS2[],IF($B156&lt;41,HMIS3[],IF($B156&lt;51,HMIS4[],IF($B156&lt;61,HMIS5[],IF($B156&lt;71,HMIS6[],IF($B156&lt;81,HMIS7[],IF($B156&lt;91,HMIS8[],IF($B156&lt;101,HMIS9[],IF($B156&lt;111,HMIS10[],IF($B156&lt;121,HMIS11[],IF($B156&lt;131,HMIS12[],IF($B156&lt;141,HMIS13[],IF($B156&lt;151,HMIS14[],IF($B156&lt;161,HMIS15[],IF($B156&lt;171,HMIS16[],IF($B156&lt;181,HMIS17[],IF($B156&lt;191,HMIS18[],IF($B156&lt;201,HMIS19[],"TABLE ERROR")))))))))))))))))))),11,TRUE))</f>
        <v/>
      </c>
    </row>
    <row r="157" spans="1:16" ht="15" customHeight="1" x14ac:dyDescent="0.25">
      <c r="A157" s="107">
        <v>17</v>
      </c>
      <c r="B157" s="70">
        <v>155</v>
      </c>
      <c r="C157" s="46" t="str">
        <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ERROR")))))))))))))))))))),2,TRUE)</f>
        <v>Normal HMIS</v>
      </c>
      <c r="D157" s="47"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3,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ERROR")))))))))))))))))))),3,TRUE))</f>
        <v/>
      </c>
      <c r="E157" s="47"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4,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ERROR")))))))))))))))))))),4,TRUE))</f>
        <v/>
      </c>
      <c r="F157" s="47"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5,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ERROR")))))))))))))))))))),5,TRUE))</f>
        <v/>
      </c>
      <c r="G157" s="46"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6,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ERROR")))))))))))))))))))),6,TRUE))</f>
        <v/>
      </c>
      <c r="H157" s="46"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7,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ERROR")))))))))))))))))))),7,TRUE))</f>
        <v/>
      </c>
      <c r="I157" s="48"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8,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ERROR")))))))))))))))))))),8,TRUE))</f>
        <v/>
      </c>
      <c r="J157" s="49"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9,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ERROR")))))))))))))))))))),9,TRUE))</f>
        <v/>
      </c>
      <c r="K157" s="48"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10,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ERROR")))))))))))))))))))),10,TRUE))</f>
        <v/>
      </c>
      <c r="L157" s="67"/>
      <c r="M157" s="104"/>
      <c r="N157" s="48"/>
      <c r="O157" s="48"/>
      <c r="P157" s="69" t="str">
        <f>IF(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11,TRUE)=0,"",VLOOKUP($B157,IF($B157&lt;11,HMIS0[],IF($B157&lt;21,HMIS1[],IF($B157&lt;31,HMIS2[],IF($B157&lt;41,HMIS3[],IF($B157&lt;51,HMIS4[],IF($B157&lt;61,HMIS5[],IF($B157&lt;71,HMIS6[],IF($B157&lt;81,HMIS7[],IF($B157&lt;91,HMIS8[],IF($B157&lt;101,HMIS9[],IF($B157&lt;111,HMIS10[],IF($B157&lt;121,HMIS11[],IF($B157&lt;131,HMIS12[],IF($B157&lt;141,HMIS13[],IF($B157&lt;151,HMIS14[],IF($B157&lt;161,HMIS15[],IF($B157&lt;171,HMIS16[],IF($B157&lt;181,HMIS17[],IF($B157&lt;191,HMIS18[],IF($B157&lt;201,HMIS19[],"TABLE ERROR")))))))))))))))))))),11,TRUE))</f>
        <v/>
      </c>
    </row>
    <row r="158" spans="1:16" ht="15" customHeight="1" x14ac:dyDescent="0.25">
      <c r="A158" s="107">
        <v>17</v>
      </c>
      <c r="B158" s="70">
        <v>156</v>
      </c>
      <c r="C158" s="46" t="str">
        <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ERROR")))))))))))))))))))),2,TRUE)</f>
        <v>Normal HMIS</v>
      </c>
      <c r="D158" s="47"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3,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ERROR")))))))))))))))))))),3,TRUE))</f>
        <v/>
      </c>
      <c r="E158" s="47"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4,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ERROR")))))))))))))))))))),4,TRUE))</f>
        <v/>
      </c>
      <c r="F158" s="47"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5,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ERROR")))))))))))))))))))),5,TRUE))</f>
        <v/>
      </c>
      <c r="G158" s="46"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6,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ERROR")))))))))))))))))))),6,TRUE))</f>
        <v/>
      </c>
      <c r="H158" s="46"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7,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ERROR")))))))))))))))))))),7,TRUE))</f>
        <v/>
      </c>
      <c r="I158" s="48"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8,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ERROR")))))))))))))))))))),8,TRUE))</f>
        <v/>
      </c>
      <c r="J158" s="49"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9,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ERROR")))))))))))))))))))),9,TRUE))</f>
        <v/>
      </c>
      <c r="K158" s="48"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10,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ERROR")))))))))))))))))))),10,TRUE))</f>
        <v/>
      </c>
      <c r="L158" s="67"/>
      <c r="M158" s="104"/>
      <c r="N158" s="48"/>
      <c r="O158" s="48"/>
      <c r="P158" s="69" t="str">
        <f>IF(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11,TRUE)=0,"",VLOOKUP($B158,IF($B158&lt;11,HMIS0[],IF($B158&lt;21,HMIS1[],IF($B158&lt;31,HMIS2[],IF($B158&lt;41,HMIS3[],IF($B158&lt;51,HMIS4[],IF($B158&lt;61,HMIS5[],IF($B158&lt;71,HMIS6[],IF($B158&lt;81,HMIS7[],IF($B158&lt;91,HMIS8[],IF($B158&lt;101,HMIS9[],IF($B158&lt;111,HMIS10[],IF($B158&lt;121,HMIS11[],IF($B158&lt;131,HMIS12[],IF($B158&lt;141,HMIS13[],IF($B158&lt;151,HMIS14[],IF($B158&lt;161,HMIS15[],IF($B158&lt;171,HMIS16[],IF($B158&lt;181,HMIS17[],IF($B158&lt;191,HMIS18[],IF($B158&lt;201,HMIS19[],"TABLE ERROR")))))))))))))))))))),11,TRUE))</f>
        <v/>
      </c>
    </row>
    <row r="159" spans="1:16" ht="15" customHeight="1" x14ac:dyDescent="0.25">
      <c r="A159" s="107">
        <v>17</v>
      </c>
      <c r="B159" s="70">
        <v>157</v>
      </c>
      <c r="C159" s="46" t="str">
        <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ERROR")))))))))))))))))))),2,TRUE)</f>
        <v>Normal HMIS</v>
      </c>
      <c r="D159" s="47"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3,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ERROR")))))))))))))))))))),3,TRUE))</f>
        <v/>
      </c>
      <c r="E159" s="47"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4,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ERROR")))))))))))))))))))),4,TRUE))</f>
        <v/>
      </c>
      <c r="F159" s="47"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5,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ERROR")))))))))))))))))))),5,TRUE))</f>
        <v/>
      </c>
      <c r="G159" s="46"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6,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ERROR")))))))))))))))))))),6,TRUE))</f>
        <v/>
      </c>
      <c r="H159" s="46"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7,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ERROR")))))))))))))))))))),7,TRUE))</f>
        <v/>
      </c>
      <c r="I159" s="48"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8,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ERROR")))))))))))))))))))),8,TRUE))</f>
        <v/>
      </c>
      <c r="J159" s="49"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9,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ERROR")))))))))))))))))))),9,TRUE))</f>
        <v/>
      </c>
      <c r="K159" s="48"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10,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ERROR")))))))))))))))))))),10,TRUE))</f>
        <v/>
      </c>
      <c r="L159" s="67"/>
      <c r="M159" s="104"/>
      <c r="N159" s="48"/>
      <c r="O159" s="48"/>
      <c r="P159" s="69" t="str">
        <f>IF(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11,TRUE)=0,"",VLOOKUP($B159,IF($B159&lt;11,HMIS0[],IF($B159&lt;21,HMIS1[],IF($B159&lt;31,HMIS2[],IF($B159&lt;41,HMIS3[],IF($B159&lt;51,HMIS4[],IF($B159&lt;61,HMIS5[],IF($B159&lt;71,HMIS6[],IF($B159&lt;81,HMIS7[],IF($B159&lt;91,HMIS8[],IF($B159&lt;101,HMIS9[],IF($B159&lt;111,HMIS10[],IF($B159&lt;121,HMIS11[],IF($B159&lt;131,HMIS12[],IF($B159&lt;141,HMIS13[],IF($B159&lt;151,HMIS14[],IF($B159&lt;161,HMIS15[],IF($B159&lt;171,HMIS16[],IF($B159&lt;181,HMIS17[],IF($B159&lt;191,HMIS18[],IF($B159&lt;201,HMIS19[],"TABLE ERROR")))))))))))))))))))),11,TRUE))</f>
        <v/>
      </c>
    </row>
    <row r="160" spans="1:16" ht="15" customHeight="1" x14ac:dyDescent="0.25">
      <c r="A160" s="107">
        <v>17</v>
      </c>
      <c r="B160" s="70">
        <v>158</v>
      </c>
      <c r="C160" s="46" t="str">
        <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ERROR")))))))))))))))))))),2,TRUE)</f>
        <v>Normal HMIS</v>
      </c>
      <c r="D160" s="47"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3,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ERROR")))))))))))))))))))),3,TRUE))</f>
        <v/>
      </c>
      <c r="E160" s="47"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4,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ERROR")))))))))))))))))))),4,TRUE))</f>
        <v/>
      </c>
      <c r="F160" s="47"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5,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ERROR")))))))))))))))))))),5,TRUE))</f>
        <v/>
      </c>
      <c r="G160" s="46"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6,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ERROR")))))))))))))))))))),6,TRUE))</f>
        <v/>
      </c>
      <c r="H160" s="46"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7,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ERROR")))))))))))))))))))),7,TRUE))</f>
        <v/>
      </c>
      <c r="I160" s="48"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8,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ERROR")))))))))))))))))))),8,TRUE))</f>
        <v/>
      </c>
      <c r="J160" s="49"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9,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ERROR")))))))))))))))))))),9,TRUE))</f>
        <v/>
      </c>
      <c r="K160" s="48"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10,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ERROR")))))))))))))))))))),10,TRUE))</f>
        <v/>
      </c>
      <c r="L160" s="67"/>
      <c r="M160" s="104"/>
      <c r="N160" s="48"/>
      <c r="O160" s="48"/>
      <c r="P160" s="69" t="str">
        <f>IF(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11,TRUE)=0,"",VLOOKUP($B160,IF($B160&lt;11,HMIS0[],IF($B160&lt;21,HMIS1[],IF($B160&lt;31,HMIS2[],IF($B160&lt;41,HMIS3[],IF($B160&lt;51,HMIS4[],IF($B160&lt;61,HMIS5[],IF($B160&lt;71,HMIS6[],IF($B160&lt;81,HMIS7[],IF($B160&lt;91,HMIS8[],IF($B160&lt;101,HMIS9[],IF($B160&lt;111,HMIS10[],IF($B160&lt;121,HMIS11[],IF($B160&lt;131,HMIS12[],IF($B160&lt;141,HMIS13[],IF($B160&lt;151,HMIS14[],IF($B160&lt;161,HMIS15[],IF($B160&lt;171,HMIS16[],IF($B160&lt;181,HMIS17[],IF($B160&lt;191,HMIS18[],IF($B160&lt;201,HMIS19[],"TABLE ERROR")))))))))))))))))))),11,TRUE))</f>
        <v/>
      </c>
    </row>
    <row r="161" spans="1:16" ht="15" customHeight="1" x14ac:dyDescent="0.25">
      <c r="A161" s="107">
        <v>17</v>
      </c>
      <c r="B161" s="70">
        <v>159</v>
      </c>
      <c r="C161" s="46" t="str">
        <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ERROR")))))))))))))))))))),2,TRUE)</f>
        <v>Normal HMIS</v>
      </c>
      <c r="D161" s="47"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3,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ERROR")))))))))))))))))))),3,TRUE))</f>
        <v/>
      </c>
      <c r="E161" s="47"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4,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ERROR")))))))))))))))))))),4,TRUE))</f>
        <v/>
      </c>
      <c r="F161" s="47"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5,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ERROR")))))))))))))))))))),5,TRUE))</f>
        <v/>
      </c>
      <c r="G161" s="46"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6,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ERROR")))))))))))))))))))),6,TRUE))</f>
        <v/>
      </c>
      <c r="H161" s="46"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7,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ERROR")))))))))))))))))))),7,TRUE))</f>
        <v/>
      </c>
      <c r="I161" s="48"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8,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ERROR")))))))))))))))))))),8,TRUE))</f>
        <v/>
      </c>
      <c r="J161" s="49"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9,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ERROR")))))))))))))))))))),9,TRUE))</f>
        <v/>
      </c>
      <c r="K161" s="48"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10,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ERROR")))))))))))))))))))),10,TRUE))</f>
        <v/>
      </c>
      <c r="L161" s="67"/>
      <c r="M161" s="104"/>
      <c r="N161" s="48"/>
      <c r="O161" s="48"/>
      <c r="P161" s="69" t="str">
        <f>IF(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11,TRUE)=0,"",VLOOKUP($B161,IF($B161&lt;11,HMIS0[],IF($B161&lt;21,HMIS1[],IF($B161&lt;31,HMIS2[],IF($B161&lt;41,HMIS3[],IF($B161&lt;51,HMIS4[],IF($B161&lt;61,HMIS5[],IF($B161&lt;71,HMIS6[],IF($B161&lt;81,HMIS7[],IF($B161&lt;91,HMIS8[],IF($B161&lt;101,HMIS9[],IF($B161&lt;111,HMIS10[],IF($B161&lt;121,HMIS11[],IF($B161&lt;131,HMIS12[],IF($B161&lt;141,HMIS13[],IF($B161&lt;151,HMIS14[],IF($B161&lt;161,HMIS15[],IF($B161&lt;171,HMIS16[],IF($B161&lt;181,HMIS17[],IF($B161&lt;191,HMIS18[],IF($B161&lt;201,HMIS19[],"TABLE ERROR")))))))))))))))))))),11,TRUE))</f>
        <v/>
      </c>
    </row>
    <row r="162" spans="1:16" ht="15.75" customHeight="1" x14ac:dyDescent="0.25">
      <c r="A162" s="107">
        <v>17</v>
      </c>
      <c r="B162" s="70">
        <v>160</v>
      </c>
      <c r="C162" s="46" t="str">
        <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ERROR")))))))))))))))))))),2,TRUE)</f>
        <v>Normal HMIS</v>
      </c>
      <c r="D162" s="47"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3,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ERROR")))))))))))))))))))),3,TRUE))</f>
        <v/>
      </c>
      <c r="E162" s="47"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4,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ERROR")))))))))))))))))))),4,TRUE))</f>
        <v/>
      </c>
      <c r="F162" s="47"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5,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ERROR")))))))))))))))))))),5,TRUE))</f>
        <v/>
      </c>
      <c r="G162" s="46"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6,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ERROR")))))))))))))))))))),6,TRUE))</f>
        <v/>
      </c>
      <c r="H162" s="46"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7,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ERROR")))))))))))))))))))),7,TRUE))</f>
        <v/>
      </c>
      <c r="I162" s="48"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8,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ERROR")))))))))))))))))))),8,TRUE))</f>
        <v/>
      </c>
      <c r="J162" s="49"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9,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ERROR")))))))))))))))))))),9,TRUE))</f>
        <v/>
      </c>
      <c r="K162" s="48"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10,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ERROR")))))))))))))))))))),10,TRUE))</f>
        <v/>
      </c>
      <c r="L162" s="67"/>
      <c r="M162" s="104"/>
      <c r="N162" s="48"/>
      <c r="O162" s="48"/>
      <c r="P162" s="69" t="str">
        <f>IF(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11,TRUE)=0,"",VLOOKUP($B162,IF($B162&lt;11,HMIS0[],IF($B162&lt;21,HMIS1[],IF($B162&lt;31,HMIS2[],IF($B162&lt;41,HMIS3[],IF($B162&lt;51,HMIS4[],IF($B162&lt;61,HMIS5[],IF($B162&lt;71,HMIS6[],IF($B162&lt;81,HMIS7[],IF($B162&lt;91,HMIS8[],IF($B162&lt;101,HMIS9[],IF($B162&lt;111,HMIS10[],IF($B162&lt;121,HMIS11[],IF($B162&lt;131,HMIS12[],IF($B162&lt;141,HMIS13[],IF($B162&lt;151,HMIS14[],IF($B162&lt;161,HMIS15[],IF($B162&lt;171,HMIS16[],IF($B162&lt;181,HMIS17[],IF($B162&lt;191,HMIS18[],IF($B162&lt;201,HMIS19[],"TABLE ERROR")))))))))))))))))))),11,TRUE))</f>
        <v/>
      </c>
    </row>
    <row r="163" spans="1:16" ht="15" customHeight="1" x14ac:dyDescent="0.25">
      <c r="A163" s="107">
        <v>18</v>
      </c>
      <c r="B163" s="70">
        <v>161</v>
      </c>
      <c r="C163" s="46" t="str">
        <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ERROR")))))))))))))))))))),2,TRUE)</f>
        <v>Normal HMIS</v>
      </c>
      <c r="D163" s="47"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3,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ERROR")))))))))))))))))))),3,TRUE))</f>
        <v/>
      </c>
      <c r="E163" s="47"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4,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ERROR")))))))))))))))))))),4,TRUE))</f>
        <v/>
      </c>
      <c r="F163" s="47"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5,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ERROR")))))))))))))))))))),5,TRUE))</f>
        <v/>
      </c>
      <c r="G163" s="46"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6,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ERROR")))))))))))))))))))),6,TRUE))</f>
        <v/>
      </c>
      <c r="H163" s="46"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7,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ERROR")))))))))))))))))))),7,TRUE))</f>
        <v/>
      </c>
      <c r="I163" s="48"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8,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ERROR")))))))))))))))))))),8,TRUE))</f>
        <v/>
      </c>
      <c r="J163" s="49"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9,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ERROR")))))))))))))))))))),9,TRUE))</f>
        <v/>
      </c>
      <c r="K163" s="48"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10,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ERROR")))))))))))))))))))),10,TRUE))</f>
        <v/>
      </c>
      <c r="L163" s="67"/>
      <c r="M163" s="104"/>
      <c r="N163" s="48"/>
      <c r="O163" s="48"/>
      <c r="P163" s="69" t="str">
        <f>IF(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11,TRUE)=0,"",VLOOKUP($B163,IF($B163&lt;11,HMIS0[],IF($B163&lt;21,HMIS1[],IF($B163&lt;31,HMIS2[],IF($B163&lt;41,HMIS3[],IF($B163&lt;51,HMIS4[],IF($B163&lt;61,HMIS5[],IF($B163&lt;71,HMIS6[],IF($B163&lt;81,HMIS7[],IF($B163&lt;91,HMIS8[],IF($B163&lt;101,HMIS9[],IF($B163&lt;111,HMIS10[],IF($B163&lt;121,HMIS11[],IF($B163&lt;131,HMIS12[],IF($B163&lt;141,HMIS13[],IF($B163&lt;151,HMIS14[],IF($B163&lt;161,HMIS15[],IF($B163&lt;171,HMIS16[],IF($B163&lt;181,HMIS17[],IF($B163&lt;191,HMIS18[],IF($B163&lt;201,HMIS19[],"TABLE ERROR")))))))))))))))))))),11,TRUE))</f>
        <v/>
      </c>
    </row>
    <row r="164" spans="1:16" ht="15" customHeight="1" x14ac:dyDescent="0.25">
      <c r="A164" s="107">
        <v>18</v>
      </c>
      <c r="B164" s="70">
        <v>162</v>
      </c>
      <c r="C164" s="46" t="str">
        <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ERROR")))))))))))))))))))),2,TRUE)</f>
        <v>Normal HMIS</v>
      </c>
      <c r="D164" s="47"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3,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ERROR")))))))))))))))))))),3,TRUE))</f>
        <v/>
      </c>
      <c r="E164" s="47"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4,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ERROR")))))))))))))))))))),4,TRUE))</f>
        <v/>
      </c>
      <c r="F164" s="47"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5,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ERROR")))))))))))))))))))),5,TRUE))</f>
        <v/>
      </c>
      <c r="G164" s="46"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6,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ERROR")))))))))))))))))))),6,TRUE))</f>
        <v/>
      </c>
      <c r="H164" s="46"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7,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ERROR")))))))))))))))))))),7,TRUE))</f>
        <v/>
      </c>
      <c r="I164" s="48"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8,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ERROR")))))))))))))))))))),8,TRUE))</f>
        <v/>
      </c>
      <c r="J164" s="49"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9,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ERROR")))))))))))))))))))),9,TRUE))</f>
        <v/>
      </c>
      <c r="K164" s="48"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10,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ERROR")))))))))))))))))))),10,TRUE))</f>
        <v/>
      </c>
      <c r="L164" s="67"/>
      <c r="M164" s="104"/>
      <c r="N164" s="48"/>
      <c r="O164" s="48"/>
      <c r="P164" s="69" t="str">
        <f>IF(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11,TRUE)=0,"",VLOOKUP($B164,IF($B164&lt;11,HMIS0[],IF($B164&lt;21,HMIS1[],IF($B164&lt;31,HMIS2[],IF($B164&lt;41,HMIS3[],IF($B164&lt;51,HMIS4[],IF($B164&lt;61,HMIS5[],IF($B164&lt;71,HMIS6[],IF($B164&lt;81,HMIS7[],IF($B164&lt;91,HMIS8[],IF($B164&lt;101,HMIS9[],IF($B164&lt;111,HMIS10[],IF($B164&lt;121,HMIS11[],IF($B164&lt;131,HMIS12[],IF($B164&lt;141,HMIS13[],IF($B164&lt;151,HMIS14[],IF($B164&lt;161,HMIS15[],IF($B164&lt;171,HMIS16[],IF($B164&lt;181,HMIS17[],IF($B164&lt;191,HMIS18[],IF($B164&lt;201,HMIS19[],"TABLE ERROR")))))))))))))))))))),11,TRUE))</f>
        <v/>
      </c>
    </row>
    <row r="165" spans="1:16" ht="15" customHeight="1" x14ac:dyDescent="0.25">
      <c r="A165" s="107">
        <v>18</v>
      </c>
      <c r="B165" s="70">
        <v>163</v>
      </c>
      <c r="C165" s="46" t="str">
        <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ERROR")))))))))))))))))))),2,TRUE)</f>
        <v>Normal HMIS</v>
      </c>
      <c r="D165" s="47"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3,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ERROR")))))))))))))))))))),3,TRUE))</f>
        <v/>
      </c>
      <c r="E165" s="47"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4,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ERROR")))))))))))))))))))),4,TRUE))</f>
        <v/>
      </c>
      <c r="F165" s="47"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5,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ERROR")))))))))))))))))))),5,TRUE))</f>
        <v/>
      </c>
      <c r="G165" s="46"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6,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ERROR")))))))))))))))))))),6,TRUE))</f>
        <v/>
      </c>
      <c r="H165" s="46"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7,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ERROR")))))))))))))))))))),7,TRUE))</f>
        <v/>
      </c>
      <c r="I165" s="48"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8,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ERROR")))))))))))))))))))),8,TRUE))</f>
        <v/>
      </c>
      <c r="J165" s="49"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9,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ERROR")))))))))))))))))))),9,TRUE))</f>
        <v/>
      </c>
      <c r="K165" s="48"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10,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ERROR")))))))))))))))))))),10,TRUE))</f>
        <v/>
      </c>
      <c r="L165" s="67"/>
      <c r="M165" s="104"/>
      <c r="N165" s="48"/>
      <c r="O165" s="48"/>
      <c r="P165" s="69" t="str">
        <f>IF(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11,TRUE)=0,"",VLOOKUP($B165,IF($B165&lt;11,HMIS0[],IF($B165&lt;21,HMIS1[],IF($B165&lt;31,HMIS2[],IF($B165&lt;41,HMIS3[],IF($B165&lt;51,HMIS4[],IF($B165&lt;61,HMIS5[],IF($B165&lt;71,HMIS6[],IF($B165&lt;81,HMIS7[],IF($B165&lt;91,HMIS8[],IF($B165&lt;101,HMIS9[],IF($B165&lt;111,HMIS10[],IF($B165&lt;121,HMIS11[],IF($B165&lt;131,HMIS12[],IF($B165&lt;141,HMIS13[],IF($B165&lt;151,HMIS14[],IF($B165&lt;161,HMIS15[],IF($B165&lt;171,HMIS16[],IF($B165&lt;181,HMIS17[],IF($B165&lt;191,HMIS18[],IF($B165&lt;201,HMIS19[],"TABLE ERROR")))))))))))))))))))),11,TRUE))</f>
        <v/>
      </c>
    </row>
    <row r="166" spans="1:16" ht="15" customHeight="1" x14ac:dyDescent="0.25">
      <c r="A166" s="107">
        <v>18</v>
      </c>
      <c r="B166" s="70">
        <v>164</v>
      </c>
      <c r="C166" s="46" t="str">
        <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ERROR")))))))))))))))))))),2,TRUE)</f>
        <v>Normal HMIS</v>
      </c>
      <c r="D166" s="47"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3,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ERROR")))))))))))))))))))),3,TRUE))</f>
        <v/>
      </c>
      <c r="E166" s="47"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4,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ERROR")))))))))))))))))))),4,TRUE))</f>
        <v/>
      </c>
      <c r="F166" s="47"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5,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ERROR")))))))))))))))))))),5,TRUE))</f>
        <v/>
      </c>
      <c r="G166" s="46"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6,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ERROR")))))))))))))))))))),6,TRUE))</f>
        <v/>
      </c>
      <c r="H166" s="46"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7,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ERROR")))))))))))))))))))),7,TRUE))</f>
        <v/>
      </c>
      <c r="I166" s="48"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8,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ERROR")))))))))))))))))))),8,TRUE))</f>
        <v/>
      </c>
      <c r="J166" s="49"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9,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ERROR")))))))))))))))))))),9,TRUE))</f>
        <v/>
      </c>
      <c r="K166" s="48"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10,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ERROR")))))))))))))))))))),10,TRUE))</f>
        <v/>
      </c>
      <c r="L166" s="67"/>
      <c r="M166" s="104"/>
      <c r="N166" s="48"/>
      <c r="O166" s="48"/>
      <c r="P166" s="69" t="str">
        <f>IF(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11,TRUE)=0,"",VLOOKUP($B166,IF($B166&lt;11,HMIS0[],IF($B166&lt;21,HMIS1[],IF($B166&lt;31,HMIS2[],IF($B166&lt;41,HMIS3[],IF($B166&lt;51,HMIS4[],IF($B166&lt;61,HMIS5[],IF($B166&lt;71,HMIS6[],IF($B166&lt;81,HMIS7[],IF($B166&lt;91,HMIS8[],IF($B166&lt;101,HMIS9[],IF($B166&lt;111,HMIS10[],IF($B166&lt;121,HMIS11[],IF($B166&lt;131,HMIS12[],IF($B166&lt;141,HMIS13[],IF($B166&lt;151,HMIS14[],IF($B166&lt;161,HMIS15[],IF($B166&lt;171,HMIS16[],IF($B166&lt;181,HMIS17[],IF($B166&lt;191,HMIS18[],IF($B166&lt;201,HMIS19[],"TABLE ERROR")))))))))))))))))))),11,TRUE))</f>
        <v/>
      </c>
    </row>
    <row r="167" spans="1:16" ht="15" customHeight="1" x14ac:dyDescent="0.25">
      <c r="A167" s="107">
        <v>18</v>
      </c>
      <c r="B167" s="70">
        <v>165</v>
      </c>
      <c r="C167" s="46" t="str">
        <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ERROR")))))))))))))))))))),2,TRUE)</f>
        <v>Normal HMIS</v>
      </c>
      <c r="D167" s="47"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3,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ERROR")))))))))))))))))))),3,TRUE))</f>
        <v/>
      </c>
      <c r="E167" s="47"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4,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ERROR")))))))))))))))))))),4,TRUE))</f>
        <v/>
      </c>
      <c r="F167" s="47"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5,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ERROR")))))))))))))))))))),5,TRUE))</f>
        <v/>
      </c>
      <c r="G167" s="46"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6,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ERROR")))))))))))))))))))),6,TRUE))</f>
        <v/>
      </c>
      <c r="H167" s="46"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7,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ERROR")))))))))))))))))))),7,TRUE))</f>
        <v/>
      </c>
      <c r="I167" s="48"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8,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ERROR")))))))))))))))))))),8,TRUE))</f>
        <v/>
      </c>
      <c r="J167" s="49"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9,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ERROR")))))))))))))))))))),9,TRUE))</f>
        <v/>
      </c>
      <c r="K167" s="48"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10,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ERROR")))))))))))))))))))),10,TRUE))</f>
        <v/>
      </c>
      <c r="L167" s="67"/>
      <c r="M167" s="104"/>
      <c r="N167" s="48"/>
      <c r="O167" s="48"/>
      <c r="P167" s="69" t="str">
        <f>IF(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11,TRUE)=0,"",VLOOKUP($B167,IF($B167&lt;11,HMIS0[],IF($B167&lt;21,HMIS1[],IF($B167&lt;31,HMIS2[],IF($B167&lt;41,HMIS3[],IF($B167&lt;51,HMIS4[],IF($B167&lt;61,HMIS5[],IF($B167&lt;71,HMIS6[],IF($B167&lt;81,HMIS7[],IF($B167&lt;91,HMIS8[],IF($B167&lt;101,HMIS9[],IF($B167&lt;111,HMIS10[],IF($B167&lt;121,HMIS11[],IF($B167&lt;131,HMIS12[],IF($B167&lt;141,HMIS13[],IF($B167&lt;151,HMIS14[],IF($B167&lt;161,HMIS15[],IF($B167&lt;171,HMIS16[],IF($B167&lt;181,HMIS17[],IF($B167&lt;191,HMIS18[],IF($B167&lt;201,HMIS19[],"TABLE ERROR")))))))))))))))))))),11,TRUE))</f>
        <v/>
      </c>
    </row>
    <row r="168" spans="1:16" ht="15" customHeight="1" x14ac:dyDescent="0.25">
      <c r="A168" s="107">
        <v>18</v>
      </c>
      <c r="B168" s="70">
        <v>166</v>
      </c>
      <c r="C168" s="46" t="str">
        <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ERROR")))))))))))))))))))),2,TRUE)</f>
        <v>Normal HMIS</v>
      </c>
      <c r="D168" s="47"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3,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ERROR")))))))))))))))))))),3,TRUE))</f>
        <v/>
      </c>
      <c r="E168" s="47"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4,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ERROR")))))))))))))))))))),4,TRUE))</f>
        <v/>
      </c>
      <c r="F168" s="47"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5,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ERROR")))))))))))))))))))),5,TRUE))</f>
        <v/>
      </c>
      <c r="G168" s="46"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6,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ERROR")))))))))))))))))))),6,TRUE))</f>
        <v/>
      </c>
      <c r="H168" s="46"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7,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ERROR")))))))))))))))))))),7,TRUE))</f>
        <v/>
      </c>
      <c r="I168" s="48"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8,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ERROR")))))))))))))))))))),8,TRUE))</f>
        <v/>
      </c>
      <c r="J168" s="49"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9,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ERROR")))))))))))))))))))),9,TRUE))</f>
        <v/>
      </c>
      <c r="K168" s="48"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10,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ERROR")))))))))))))))))))),10,TRUE))</f>
        <v/>
      </c>
      <c r="L168" s="67"/>
      <c r="M168" s="104"/>
      <c r="N168" s="48"/>
      <c r="O168" s="48"/>
      <c r="P168" s="69" t="str">
        <f>IF(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11,TRUE)=0,"",VLOOKUP($B168,IF($B168&lt;11,HMIS0[],IF($B168&lt;21,HMIS1[],IF($B168&lt;31,HMIS2[],IF($B168&lt;41,HMIS3[],IF($B168&lt;51,HMIS4[],IF($B168&lt;61,HMIS5[],IF($B168&lt;71,HMIS6[],IF($B168&lt;81,HMIS7[],IF($B168&lt;91,HMIS8[],IF($B168&lt;101,HMIS9[],IF($B168&lt;111,HMIS10[],IF($B168&lt;121,HMIS11[],IF($B168&lt;131,HMIS12[],IF($B168&lt;141,HMIS13[],IF($B168&lt;151,HMIS14[],IF($B168&lt;161,HMIS15[],IF($B168&lt;171,HMIS16[],IF($B168&lt;181,HMIS17[],IF($B168&lt;191,HMIS18[],IF($B168&lt;201,HMIS19[],"TABLE ERROR")))))))))))))))))))),11,TRUE))</f>
        <v/>
      </c>
    </row>
    <row r="169" spans="1:16" ht="15" customHeight="1" x14ac:dyDescent="0.25">
      <c r="A169" s="107">
        <v>18</v>
      </c>
      <c r="B169" s="70">
        <v>167</v>
      </c>
      <c r="C169" s="46" t="str">
        <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ERROR")))))))))))))))))))),2,TRUE)</f>
        <v>Normal HMIS</v>
      </c>
      <c r="D169" s="47"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3,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ERROR")))))))))))))))))))),3,TRUE))</f>
        <v/>
      </c>
      <c r="E169" s="47"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4,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ERROR")))))))))))))))))))),4,TRUE))</f>
        <v/>
      </c>
      <c r="F169" s="47"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5,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ERROR")))))))))))))))))))),5,TRUE))</f>
        <v/>
      </c>
      <c r="G169" s="46"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6,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ERROR")))))))))))))))))))),6,TRUE))</f>
        <v/>
      </c>
      <c r="H169" s="46"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7,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ERROR")))))))))))))))))))),7,TRUE))</f>
        <v/>
      </c>
      <c r="I169" s="48"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8,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ERROR")))))))))))))))))))),8,TRUE))</f>
        <v/>
      </c>
      <c r="J169" s="49"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9,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ERROR")))))))))))))))))))),9,TRUE))</f>
        <v/>
      </c>
      <c r="K169" s="48"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10,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ERROR")))))))))))))))))))),10,TRUE))</f>
        <v/>
      </c>
      <c r="L169" s="67"/>
      <c r="M169" s="104"/>
      <c r="N169" s="48"/>
      <c r="O169" s="48"/>
      <c r="P169" s="69" t="str">
        <f>IF(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11,TRUE)=0,"",VLOOKUP($B169,IF($B169&lt;11,HMIS0[],IF($B169&lt;21,HMIS1[],IF($B169&lt;31,HMIS2[],IF($B169&lt;41,HMIS3[],IF($B169&lt;51,HMIS4[],IF($B169&lt;61,HMIS5[],IF($B169&lt;71,HMIS6[],IF($B169&lt;81,HMIS7[],IF($B169&lt;91,HMIS8[],IF($B169&lt;101,HMIS9[],IF($B169&lt;111,HMIS10[],IF($B169&lt;121,HMIS11[],IF($B169&lt;131,HMIS12[],IF($B169&lt;141,HMIS13[],IF($B169&lt;151,HMIS14[],IF($B169&lt;161,HMIS15[],IF($B169&lt;171,HMIS16[],IF($B169&lt;181,HMIS17[],IF($B169&lt;191,HMIS18[],IF($B169&lt;201,HMIS19[],"TABLE ERROR")))))))))))))))))))),11,TRUE))</f>
        <v/>
      </c>
    </row>
    <row r="170" spans="1:16" ht="15" customHeight="1" x14ac:dyDescent="0.25">
      <c r="A170" s="107">
        <v>18</v>
      </c>
      <c r="B170" s="70">
        <v>168</v>
      </c>
      <c r="C170" s="46" t="str">
        <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ERROR")))))))))))))))))))),2,TRUE)</f>
        <v>Normal HMIS</v>
      </c>
      <c r="D170" s="47"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3,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ERROR")))))))))))))))))))),3,TRUE))</f>
        <v/>
      </c>
      <c r="E170" s="47"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4,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ERROR")))))))))))))))))))),4,TRUE))</f>
        <v/>
      </c>
      <c r="F170" s="47"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5,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ERROR")))))))))))))))))))),5,TRUE))</f>
        <v/>
      </c>
      <c r="G170" s="46"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6,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ERROR")))))))))))))))))))),6,TRUE))</f>
        <v/>
      </c>
      <c r="H170" s="46"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7,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ERROR")))))))))))))))))))),7,TRUE))</f>
        <v/>
      </c>
      <c r="I170" s="48"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8,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ERROR")))))))))))))))))))),8,TRUE))</f>
        <v/>
      </c>
      <c r="J170" s="49"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9,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ERROR")))))))))))))))))))),9,TRUE))</f>
        <v/>
      </c>
      <c r="K170" s="48"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10,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ERROR")))))))))))))))))))),10,TRUE))</f>
        <v/>
      </c>
      <c r="L170" s="67"/>
      <c r="M170" s="104"/>
      <c r="N170" s="48"/>
      <c r="O170" s="48"/>
      <c r="P170" s="69" t="str">
        <f>IF(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11,TRUE)=0,"",VLOOKUP($B170,IF($B170&lt;11,HMIS0[],IF($B170&lt;21,HMIS1[],IF($B170&lt;31,HMIS2[],IF($B170&lt;41,HMIS3[],IF($B170&lt;51,HMIS4[],IF($B170&lt;61,HMIS5[],IF($B170&lt;71,HMIS6[],IF($B170&lt;81,HMIS7[],IF($B170&lt;91,HMIS8[],IF($B170&lt;101,HMIS9[],IF($B170&lt;111,HMIS10[],IF($B170&lt;121,HMIS11[],IF($B170&lt;131,HMIS12[],IF($B170&lt;141,HMIS13[],IF($B170&lt;151,HMIS14[],IF($B170&lt;161,HMIS15[],IF($B170&lt;171,HMIS16[],IF($B170&lt;181,HMIS17[],IF($B170&lt;191,HMIS18[],IF($B170&lt;201,HMIS19[],"TABLE ERROR")))))))))))))))))))),11,TRUE))</f>
        <v/>
      </c>
    </row>
    <row r="171" spans="1:16" ht="15" customHeight="1" x14ac:dyDescent="0.25">
      <c r="A171" s="107">
        <v>18</v>
      </c>
      <c r="B171" s="70">
        <v>169</v>
      </c>
      <c r="C171" s="46" t="str">
        <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ERROR")))))))))))))))))))),2,TRUE)</f>
        <v>Normal HMIS</v>
      </c>
      <c r="D171" s="47"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3,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ERROR")))))))))))))))))))),3,TRUE))</f>
        <v/>
      </c>
      <c r="E171" s="47"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4,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ERROR")))))))))))))))))))),4,TRUE))</f>
        <v/>
      </c>
      <c r="F171" s="47"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5,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ERROR")))))))))))))))))))),5,TRUE))</f>
        <v/>
      </c>
      <c r="G171" s="46"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6,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ERROR")))))))))))))))))))),6,TRUE))</f>
        <v/>
      </c>
      <c r="H171" s="46"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7,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ERROR")))))))))))))))))))),7,TRUE))</f>
        <v/>
      </c>
      <c r="I171" s="48"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8,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ERROR")))))))))))))))))))),8,TRUE))</f>
        <v/>
      </c>
      <c r="J171" s="49"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9,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ERROR")))))))))))))))))))),9,TRUE))</f>
        <v/>
      </c>
      <c r="K171" s="48"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10,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ERROR")))))))))))))))))))),10,TRUE))</f>
        <v/>
      </c>
      <c r="L171" s="67"/>
      <c r="M171" s="104"/>
      <c r="N171" s="48"/>
      <c r="O171" s="48"/>
      <c r="P171" s="69" t="str">
        <f>IF(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11,TRUE)=0,"",VLOOKUP($B171,IF($B171&lt;11,HMIS0[],IF($B171&lt;21,HMIS1[],IF($B171&lt;31,HMIS2[],IF($B171&lt;41,HMIS3[],IF($B171&lt;51,HMIS4[],IF($B171&lt;61,HMIS5[],IF($B171&lt;71,HMIS6[],IF($B171&lt;81,HMIS7[],IF($B171&lt;91,HMIS8[],IF($B171&lt;101,HMIS9[],IF($B171&lt;111,HMIS10[],IF($B171&lt;121,HMIS11[],IF($B171&lt;131,HMIS12[],IF($B171&lt;141,HMIS13[],IF($B171&lt;151,HMIS14[],IF($B171&lt;161,HMIS15[],IF($B171&lt;171,HMIS16[],IF($B171&lt;181,HMIS17[],IF($B171&lt;191,HMIS18[],IF($B171&lt;201,HMIS19[],"TABLE ERROR")))))))))))))))))))),11,TRUE))</f>
        <v/>
      </c>
    </row>
    <row r="172" spans="1:16" ht="15.75" customHeight="1" x14ac:dyDescent="0.25">
      <c r="A172" s="107">
        <v>18</v>
      </c>
      <c r="B172" s="70">
        <v>170</v>
      </c>
      <c r="C172" s="46" t="str">
        <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ERROR")))))))))))))))))))),2,TRUE)</f>
        <v>Normal HMIS</v>
      </c>
      <c r="D172" s="47"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3,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ERROR")))))))))))))))))))),3,TRUE))</f>
        <v/>
      </c>
      <c r="E172" s="47"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4,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ERROR")))))))))))))))))))),4,TRUE))</f>
        <v/>
      </c>
      <c r="F172" s="47"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5,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ERROR")))))))))))))))))))),5,TRUE))</f>
        <v/>
      </c>
      <c r="G172" s="46"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6,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ERROR")))))))))))))))))))),6,TRUE))</f>
        <v/>
      </c>
      <c r="H172" s="46"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7,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ERROR")))))))))))))))))))),7,TRUE))</f>
        <v/>
      </c>
      <c r="I172" s="48"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8,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ERROR")))))))))))))))))))),8,TRUE))</f>
        <v/>
      </c>
      <c r="J172" s="49"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9,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ERROR")))))))))))))))))))),9,TRUE))</f>
        <v/>
      </c>
      <c r="K172" s="48"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10,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ERROR")))))))))))))))))))),10,TRUE))</f>
        <v/>
      </c>
      <c r="L172" s="67"/>
      <c r="M172" s="104"/>
      <c r="N172" s="48"/>
      <c r="O172" s="48"/>
      <c r="P172" s="69" t="str">
        <f>IF(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11,TRUE)=0,"",VLOOKUP($B172,IF($B172&lt;11,HMIS0[],IF($B172&lt;21,HMIS1[],IF($B172&lt;31,HMIS2[],IF($B172&lt;41,HMIS3[],IF($B172&lt;51,HMIS4[],IF($B172&lt;61,HMIS5[],IF($B172&lt;71,HMIS6[],IF($B172&lt;81,HMIS7[],IF($B172&lt;91,HMIS8[],IF($B172&lt;101,HMIS9[],IF($B172&lt;111,HMIS10[],IF($B172&lt;121,HMIS11[],IF($B172&lt;131,HMIS12[],IF($B172&lt;141,HMIS13[],IF($B172&lt;151,HMIS14[],IF($B172&lt;161,HMIS15[],IF($B172&lt;171,HMIS16[],IF($B172&lt;181,HMIS17[],IF($B172&lt;191,HMIS18[],IF($B172&lt;201,HMIS19[],"TABLE ERROR")))))))))))))))))))),11,TRUE))</f>
        <v/>
      </c>
    </row>
    <row r="173" spans="1:16" ht="15" customHeight="1" x14ac:dyDescent="0.25">
      <c r="A173" s="107">
        <v>19</v>
      </c>
      <c r="B173" s="70">
        <v>171</v>
      </c>
      <c r="C173" s="46" t="str">
        <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ERROR")))))))))))))))))))),2,TRUE)</f>
        <v>Normal HMIS</v>
      </c>
      <c r="D173" s="47"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3,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ERROR")))))))))))))))))))),3,TRUE))</f>
        <v/>
      </c>
      <c r="E173" s="47"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4,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ERROR")))))))))))))))))))),4,TRUE))</f>
        <v/>
      </c>
      <c r="F173" s="47"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5,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ERROR")))))))))))))))))))),5,TRUE))</f>
        <v/>
      </c>
      <c r="G173" s="46"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6,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ERROR")))))))))))))))))))),6,TRUE))</f>
        <v/>
      </c>
      <c r="H173" s="46"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7,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ERROR")))))))))))))))))))),7,TRUE))</f>
        <v/>
      </c>
      <c r="I173" s="48"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8,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ERROR")))))))))))))))))))),8,TRUE))</f>
        <v/>
      </c>
      <c r="J173" s="49"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9,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ERROR")))))))))))))))))))),9,TRUE))</f>
        <v/>
      </c>
      <c r="K173" s="48"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10,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ERROR")))))))))))))))))))),10,TRUE))</f>
        <v/>
      </c>
      <c r="L173" s="67"/>
      <c r="M173" s="104"/>
      <c r="N173" s="48"/>
      <c r="O173" s="48"/>
      <c r="P173" s="69" t="str">
        <f>IF(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11,TRUE)=0,"",VLOOKUP($B173,IF($B173&lt;11,HMIS0[],IF($B173&lt;21,HMIS1[],IF($B173&lt;31,HMIS2[],IF($B173&lt;41,HMIS3[],IF($B173&lt;51,HMIS4[],IF($B173&lt;61,HMIS5[],IF($B173&lt;71,HMIS6[],IF($B173&lt;81,HMIS7[],IF($B173&lt;91,HMIS8[],IF($B173&lt;101,HMIS9[],IF($B173&lt;111,HMIS10[],IF($B173&lt;121,HMIS11[],IF($B173&lt;131,HMIS12[],IF($B173&lt;141,HMIS13[],IF($B173&lt;151,HMIS14[],IF($B173&lt;161,HMIS15[],IF($B173&lt;171,HMIS16[],IF($B173&lt;181,HMIS17[],IF($B173&lt;191,HMIS18[],IF($B173&lt;201,HMIS19[],"TABLE ERROR")))))))))))))))))))),11,TRUE))</f>
        <v/>
      </c>
    </row>
    <row r="174" spans="1:16" ht="15" customHeight="1" x14ac:dyDescent="0.25">
      <c r="A174" s="107">
        <v>19</v>
      </c>
      <c r="B174" s="70">
        <v>172</v>
      </c>
      <c r="C174" s="46" t="str">
        <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ERROR")))))))))))))))))))),2,TRUE)</f>
        <v>Normal HMIS</v>
      </c>
      <c r="D174" s="47"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3,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ERROR")))))))))))))))))))),3,TRUE))</f>
        <v/>
      </c>
      <c r="E174" s="47"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4,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ERROR")))))))))))))))))))),4,TRUE))</f>
        <v/>
      </c>
      <c r="F174" s="47"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5,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ERROR")))))))))))))))))))),5,TRUE))</f>
        <v/>
      </c>
      <c r="G174" s="46"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6,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ERROR")))))))))))))))))))),6,TRUE))</f>
        <v/>
      </c>
      <c r="H174" s="46"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7,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ERROR")))))))))))))))))))),7,TRUE))</f>
        <v/>
      </c>
      <c r="I174" s="48"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8,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ERROR")))))))))))))))))))),8,TRUE))</f>
        <v/>
      </c>
      <c r="J174" s="49"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9,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ERROR")))))))))))))))))))),9,TRUE))</f>
        <v/>
      </c>
      <c r="K174" s="48"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10,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ERROR")))))))))))))))))))),10,TRUE))</f>
        <v/>
      </c>
      <c r="L174" s="67"/>
      <c r="M174" s="104"/>
      <c r="N174" s="48"/>
      <c r="O174" s="48"/>
      <c r="P174" s="69" t="str">
        <f>IF(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11,TRUE)=0,"",VLOOKUP($B174,IF($B174&lt;11,HMIS0[],IF($B174&lt;21,HMIS1[],IF($B174&lt;31,HMIS2[],IF($B174&lt;41,HMIS3[],IF($B174&lt;51,HMIS4[],IF($B174&lt;61,HMIS5[],IF($B174&lt;71,HMIS6[],IF($B174&lt;81,HMIS7[],IF($B174&lt;91,HMIS8[],IF($B174&lt;101,HMIS9[],IF($B174&lt;111,HMIS10[],IF($B174&lt;121,HMIS11[],IF($B174&lt;131,HMIS12[],IF($B174&lt;141,HMIS13[],IF($B174&lt;151,HMIS14[],IF($B174&lt;161,HMIS15[],IF($B174&lt;171,HMIS16[],IF($B174&lt;181,HMIS17[],IF($B174&lt;191,HMIS18[],IF($B174&lt;201,HMIS19[],"TABLE ERROR")))))))))))))))))))),11,TRUE))</f>
        <v/>
      </c>
    </row>
    <row r="175" spans="1:16" ht="15" customHeight="1" x14ac:dyDescent="0.25">
      <c r="A175" s="107">
        <v>19</v>
      </c>
      <c r="B175" s="70">
        <v>173</v>
      </c>
      <c r="C175" s="46" t="str">
        <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ERROR")))))))))))))))))))),2,TRUE)</f>
        <v>Normal HMIS</v>
      </c>
      <c r="D175" s="47"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3,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ERROR")))))))))))))))))))),3,TRUE))</f>
        <v/>
      </c>
      <c r="E175" s="47"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4,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ERROR")))))))))))))))))))),4,TRUE))</f>
        <v/>
      </c>
      <c r="F175" s="47"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5,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ERROR")))))))))))))))))))),5,TRUE))</f>
        <v/>
      </c>
      <c r="G175" s="46"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6,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ERROR")))))))))))))))))))),6,TRUE))</f>
        <v/>
      </c>
      <c r="H175" s="46"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7,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ERROR")))))))))))))))))))),7,TRUE))</f>
        <v/>
      </c>
      <c r="I175" s="48"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8,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ERROR")))))))))))))))))))),8,TRUE))</f>
        <v/>
      </c>
      <c r="J175" s="49"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9,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ERROR")))))))))))))))))))),9,TRUE))</f>
        <v/>
      </c>
      <c r="K175" s="48"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10,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ERROR")))))))))))))))))))),10,TRUE))</f>
        <v/>
      </c>
      <c r="L175" s="67"/>
      <c r="M175" s="104"/>
      <c r="N175" s="48"/>
      <c r="O175" s="48"/>
      <c r="P175" s="69" t="str">
        <f>IF(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11,TRUE)=0,"",VLOOKUP($B175,IF($B175&lt;11,HMIS0[],IF($B175&lt;21,HMIS1[],IF($B175&lt;31,HMIS2[],IF($B175&lt;41,HMIS3[],IF($B175&lt;51,HMIS4[],IF($B175&lt;61,HMIS5[],IF($B175&lt;71,HMIS6[],IF($B175&lt;81,HMIS7[],IF($B175&lt;91,HMIS8[],IF($B175&lt;101,HMIS9[],IF($B175&lt;111,HMIS10[],IF($B175&lt;121,HMIS11[],IF($B175&lt;131,HMIS12[],IF($B175&lt;141,HMIS13[],IF($B175&lt;151,HMIS14[],IF($B175&lt;161,HMIS15[],IF($B175&lt;171,HMIS16[],IF($B175&lt;181,HMIS17[],IF($B175&lt;191,HMIS18[],IF($B175&lt;201,HMIS19[],"TABLE ERROR")))))))))))))))))))),11,TRUE))</f>
        <v/>
      </c>
    </row>
    <row r="176" spans="1:16" ht="15" customHeight="1" x14ac:dyDescent="0.25">
      <c r="A176" s="107">
        <v>19</v>
      </c>
      <c r="B176" s="70">
        <v>174</v>
      </c>
      <c r="C176" s="46" t="str">
        <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ERROR")))))))))))))))))))),2,TRUE)</f>
        <v>Normal HMIS</v>
      </c>
      <c r="D176" s="47"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3,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ERROR")))))))))))))))))))),3,TRUE))</f>
        <v/>
      </c>
      <c r="E176" s="47"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4,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ERROR")))))))))))))))))))),4,TRUE))</f>
        <v/>
      </c>
      <c r="F176" s="47"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5,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ERROR")))))))))))))))))))),5,TRUE))</f>
        <v/>
      </c>
      <c r="G176" s="46"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6,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ERROR")))))))))))))))))))),6,TRUE))</f>
        <v/>
      </c>
      <c r="H176" s="46"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7,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ERROR")))))))))))))))))))),7,TRUE))</f>
        <v/>
      </c>
      <c r="I176" s="48"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8,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ERROR")))))))))))))))))))),8,TRUE))</f>
        <v/>
      </c>
      <c r="J176" s="49"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9,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ERROR")))))))))))))))))))),9,TRUE))</f>
        <v/>
      </c>
      <c r="K176" s="48"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10,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ERROR")))))))))))))))))))),10,TRUE))</f>
        <v/>
      </c>
      <c r="L176" s="67"/>
      <c r="M176" s="104"/>
      <c r="N176" s="48"/>
      <c r="O176" s="48"/>
      <c r="P176" s="69" t="str">
        <f>IF(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11,TRUE)=0,"",VLOOKUP($B176,IF($B176&lt;11,HMIS0[],IF($B176&lt;21,HMIS1[],IF($B176&lt;31,HMIS2[],IF($B176&lt;41,HMIS3[],IF($B176&lt;51,HMIS4[],IF($B176&lt;61,HMIS5[],IF($B176&lt;71,HMIS6[],IF($B176&lt;81,HMIS7[],IF($B176&lt;91,HMIS8[],IF($B176&lt;101,HMIS9[],IF($B176&lt;111,HMIS10[],IF($B176&lt;121,HMIS11[],IF($B176&lt;131,HMIS12[],IF($B176&lt;141,HMIS13[],IF($B176&lt;151,HMIS14[],IF($B176&lt;161,HMIS15[],IF($B176&lt;171,HMIS16[],IF($B176&lt;181,HMIS17[],IF($B176&lt;191,HMIS18[],IF($B176&lt;201,HMIS19[],"TABLE ERROR")))))))))))))))))))),11,TRUE))</f>
        <v/>
      </c>
    </row>
    <row r="177" spans="1:16" ht="15" customHeight="1" x14ac:dyDescent="0.25">
      <c r="A177" s="107">
        <v>19</v>
      </c>
      <c r="B177" s="70">
        <v>175</v>
      </c>
      <c r="C177" s="46" t="str">
        <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ERROR")))))))))))))))))))),2,TRUE)</f>
        <v>Normal HMIS</v>
      </c>
      <c r="D177" s="47"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3,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ERROR")))))))))))))))))))),3,TRUE))</f>
        <v/>
      </c>
      <c r="E177" s="47"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4,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ERROR")))))))))))))))))))),4,TRUE))</f>
        <v/>
      </c>
      <c r="F177" s="47"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5,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ERROR")))))))))))))))))))),5,TRUE))</f>
        <v/>
      </c>
      <c r="G177" s="46"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6,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ERROR")))))))))))))))))))),6,TRUE))</f>
        <v/>
      </c>
      <c r="H177" s="46"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7,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ERROR")))))))))))))))))))),7,TRUE))</f>
        <v/>
      </c>
      <c r="I177" s="48"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8,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ERROR")))))))))))))))))))),8,TRUE))</f>
        <v/>
      </c>
      <c r="J177" s="49"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9,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ERROR")))))))))))))))))))),9,TRUE))</f>
        <v/>
      </c>
      <c r="K177" s="48"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10,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ERROR")))))))))))))))))))),10,TRUE))</f>
        <v/>
      </c>
      <c r="L177" s="67"/>
      <c r="M177" s="104"/>
      <c r="N177" s="48"/>
      <c r="O177" s="48"/>
      <c r="P177" s="69" t="str">
        <f>IF(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11,TRUE)=0,"",VLOOKUP($B177,IF($B177&lt;11,HMIS0[],IF($B177&lt;21,HMIS1[],IF($B177&lt;31,HMIS2[],IF($B177&lt;41,HMIS3[],IF($B177&lt;51,HMIS4[],IF($B177&lt;61,HMIS5[],IF($B177&lt;71,HMIS6[],IF($B177&lt;81,HMIS7[],IF($B177&lt;91,HMIS8[],IF($B177&lt;101,HMIS9[],IF($B177&lt;111,HMIS10[],IF($B177&lt;121,HMIS11[],IF($B177&lt;131,HMIS12[],IF($B177&lt;141,HMIS13[],IF($B177&lt;151,HMIS14[],IF($B177&lt;161,HMIS15[],IF($B177&lt;171,HMIS16[],IF($B177&lt;181,HMIS17[],IF($B177&lt;191,HMIS18[],IF($B177&lt;201,HMIS19[],"TABLE ERROR")))))))))))))))))))),11,TRUE))</f>
        <v/>
      </c>
    </row>
    <row r="178" spans="1:16" ht="15" customHeight="1" x14ac:dyDescent="0.25">
      <c r="A178" s="107">
        <v>19</v>
      </c>
      <c r="B178" s="70">
        <v>176</v>
      </c>
      <c r="C178" s="46" t="str">
        <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ERROR")))))))))))))))))))),2,TRUE)</f>
        <v>Normal HMIS</v>
      </c>
      <c r="D178" s="47"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3,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ERROR")))))))))))))))))))),3,TRUE))</f>
        <v/>
      </c>
      <c r="E178" s="47"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4,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ERROR")))))))))))))))))))),4,TRUE))</f>
        <v/>
      </c>
      <c r="F178" s="47"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5,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ERROR")))))))))))))))))))),5,TRUE))</f>
        <v/>
      </c>
      <c r="G178" s="46"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6,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ERROR")))))))))))))))))))),6,TRUE))</f>
        <v/>
      </c>
      <c r="H178" s="46"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7,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ERROR")))))))))))))))))))),7,TRUE))</f>
        <v/>
      </c>
      <c r="I178" s="48"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8,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ERROR")))))))))))))))))))),8,TRUE))</f>
        <v/>
      </c>
      <c r="J178" s="49"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9,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ERROR")))))))))))))))))))),9,TRUE))</f>
        <v/>
      </c>
      <c r="K178" s="48"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10,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ERROR")))))))))))))))))))),10,TRUE))</f>
        <v/>
      </c>
      <c r="L178" s="67"/>
      <c r="M178" s="104"/>
      <c r="N178" s="48"/>
      <c r="O178" s="48"/>
      <c r="P178" s="69" t="str">
        <f>IF(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11,TRUE)=0,"",VLOOKUP($B178,IF($B178&lt;11,HMIS0[],IF($B178&lt;21,HMIS1[],IF($B178&lt;31,HMIS2[],IF($B178&lt;41,HMIS3[],IF($B178&lt;51,HMIS4[],IF($B178&lt;61,HMIS5[],IF($B178&lt;71,HMIS6[],IF($B178&lt;81,HMIS7[],IF($B178&lt;91,HMIS8[],IF($B178&lt;101,HMIS9[],IF($B178&lt;111,HMIS10[],IF($B178&lt;121,HMIS11[],IF($B178&lt;131,HMIS12[],IF($B178&lt;141,HMIS13[],IF($B178&lt;151,HMIS14[],IF($B178&lt;161,HMIS15[],IF($B178&lt;171,HMIS16[],IF($B178&lt;181,HMIS17[],IF($B178&lt;191,HMIS18[],IF($B178&lt;201,HMIS19[],"TABLE ERROR")))))))))))))))))))),11,TRUE))</f>
        <v/>
      </c>
    </row>
    <row r="179" spans="1:16" ht="15" customHeight="1" x14ac:dyDescent="0.25">
      <c r="A179" s="107">
        <v>19</v>
      </c>
      <c r="B179" s="70">
        <v>177</v>
      </c>
      <c r="C179" s="46" t="str">
        <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ERROR")))))))))))))))))))),2,TRUE)</f>
        <v>Normal HMIS</v>
      </c>
      <c r="D179" s="47"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3,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ERROR")))))))))))))))))))),3,TRUE))</f>
        <v/>
      </c>
      <c r="E179" s="47"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4,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ERROR")))))))))))))))))))),4,TRUE))</f>
        <v/>
      </c>
      <c r="F179" s="47"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5,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ERROR")))))))))))))))))))),5,TRUE))</f>
        <v/>
      </c>
      <c r="G179" s="46"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6,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ERROR")))))))))))))))))))),6,TRUE))</f>
        <v/>
      </c>
      <c r="H179" s="46"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7,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ERROR")))))))))))))))))))),7,TRUE))</f>
        <v/>
      </c>
      <c r="I179" s="48"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8,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ERROR")))))))))))))))))))),8,TRUE))</f>
        <v/>
      </c>
      <c r="J179" s="49"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9,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ERROR")))))))))))))))))))),9,TRUE))</f>
        <v/>
      </c>
      <c r="K179" s="48"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10,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ERROR")))))))))))))))))))),10,TRUE))</f>
        <v/>
      </c>
      <c r="L179" s="67"/>
      <c r="M179" s="104"/>
      <c r="N179" s="48"/>
      <c r="O179" s="48"/>
      <c r="P179" s="69" t="str">
        <f>IF(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11,TRUE)=0,"",VLOOKUP($B179,IF($B179&lt;11,HMIS0[],IF($B179&lt;21,HMIS1[],IF($B179&lt;31,HMIS2[],IF($B179&lt;41,HMIS3[],IF($B179&lt;51,HMIS4[],IF($B179&lt;61,HMIS5[],IF($B179&lt;71,HMIS6[],IF($B179&lt;81,HMIS7[],IF($B179&lt;91,HMIS8[],IF($B179&lt;101,HMIS9[],IF($B179&lt;111,HMIS10[],IF($B179&lt;121,HMIS11[],IF($B179&lt;131,HMIS12[],IF($B179&lt;141,HMIS13[],IF($B179&lt;151,HMIS14[],IF($B179&lt;161,HMIS15[],IF($B179&lt;171,HMIS16[],IF($B179&lt;181,HMIS17[],IF($B179&lt;191,HMIS18[],IF($B179&lt;201,HMIS19[],"TABLE ERROR")))))))))))))))))))),11,TRUE))</f>
        <v/>
      </c>
    </row>
    <row r="180" spans="1:16" ht="15" customHeight="1" x14ac:dyDescent="0.25">
      <c r="A180" s="107">
        <v>19</v>
      </c>
      <c r="B180" s="70">
        <v>178</v>
      </c>
      <c r="C180" s="46" t="str">
        <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ERROR")))))))))))))))))))),2,TRUE)</f>
        <v>Normal HMIS</v>
      </c>
      <c r="D180" s="47"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3,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ERROR")))))))))))))))))))),3,TRUE))</f>
        <v/>
      </c>
      <c r="E180" s="47"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4,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ERROR")))))))))))))))))))),4,TRUE))</f>
        <v/>
      </c>
      <c r="F180" s="47"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5,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ERROR")))))))))))))))))))),5,TRUE))</f>
        <v/>
      </c>
      <c r="G180" s="46"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6,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ERROR")))))))))))))))))))),6,TRUE))</f>
        <v/>
      </c>
      <c r="H180" s="46"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7,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ERROR")))))))))))))))))))),7,TRUE))</f>
        <v/>
      </c>
      <c r="I180" s="48"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8,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ERROR")))))))))))))))))))),8,TRUE))</f>
        <v/>
      </c>
      <c r="J180" s="49"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9,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ERROR")))))))))))))))))))),9,TRUE))</f>
        <v/>
      </c>
      <c r="K180" s="48"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10,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ERROR")))))))))))))))))))),10,TRUE))</f>
        <v/>
      </c>
      <c r="L180" s="67"/>
      <c r="M180" s="104"/>
      <c r="N180" s="48"/>
      <c r="O180" s="48"/>
      <c r="P180" s="69" t="str">
        <f>IF(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11,TRUE)=0,"",VLOOKUP($B180,IF($B180&lt;11,HMIS0[],IF($B180&lt;21,HMIS1[],IF($B180&lt;31,HMIS2[],IF($B180&lt;41,HMIS3[],IF($B180&lt;51,HMIS4[],IF($B180&lt;61,HMIS5[],IF($B180&lt;71,HMIS6[],IF($B180&lt;81,HMIS7[],IF($B180&lt;91,HMIS8[],IF($B180&lt;101,HMIS9[],IF($B180&lt;111,HMIS10[],IF($B180&lt;121,HMIS11[],IF($B180&lt;131,HMIS12[],IF($B180&lt;141,HMIS13[],IF($B180&lt;151,HMIS14[],IF($B180&lt;161,HMIS15[],IF($B180&lt;171,HMIS16[],IF($B180&lt;181,HMIS17[],IF($B180&lt;191,HMIS18[],IF($B180&lt;201,HMIS19[],"TABLE ERROR")))))))))))))))))))),11,TRUE))</f>
        <v/>
      </c>
    </row>
    <row r="181" spans="1:16" ht="15" customHeight="1" x14ac:dyDescent="0.25">
      <c r="A181" s="107">
        <v>19</v>
      </c>
      <c r="B181" s="70">
        <v>179</v>
      </c>
      <c r="C181" s="46" t="str">
        <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ERROR")))))))))))))))))))),2,TRUE)</f>
        <v>Normal HMIS</v>
      </c>
      <c r="D181" s="47"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3,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ERROR")))))))))))))))))))),3,TRUE))</f>
        <v/>
      </c>
      <c r="E181" s="47"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4,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ERROR")))))))))))))))))))),4,TRUE))</f>
        <v/>
      </c>
      <c r="F181" s="47"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5,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ERROR")))))))))))))))))))),5,TRUE))</f>
        <v/>
      </c>
      <c r="G181" s="46"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6,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ERROR")))))))))))))))))))),6,TRUE))</f>
        <v/>
      </c>
      <c r="H181" s="46"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7,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ERROR")))))))))))))))))))),7,TRUE))</f>
        <v/>
      </c>
      <c r="I181" s="48"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8,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ERROR")))))))))))))))))))),8,TRUE))</f>
        <v/>
      </c>
      <c r="J181" s="49"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9,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ERROR")))))))))))))))))))),9,TRUE))</f>
        <v/>
      </c>
      <c r="K181" s="48"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10,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ERROR")))))))))))))))))))),10,TRUE))</f>
        <v/>
      </c>
      <c r="L181" s="67"/>
      <c r="M181" s="104"/>
      <c r="N181" s="48"/>
      <c r="O181" s="48"/>
      <c r="P181" s="69" t="str">
        <f>IF(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11,TRUE)=0,"",VLOOKUP($B181,IF($B181&lt;11,HMIS0[],IF($B181&lt;21,HMIS1[],IF($B181&lt;31,HMIS2[],IF($B181&lt;41,HMIS3[],IF($B181&lt;51,HMIS4[],IF($B181&lt;61,HMIS5[],IF($B181&lt;71,HMIS6[],IF($B181&lt;81,HMIS7[],IF($B181&lt;91,HMIS8[],IF($B181&lt;101,HMIS9[],IF($B181&lt;111,HMIS10[],IF($B181&lt;121,HMIS11[],IF($B181&lt;131,HMIS12[],IF($B181&lt;141,HMIS13[],IF($B181&lt;151,HMIS14[],IF($B181&lt;161,HMIS15[],IF($B181&lt;171,HMIS16[],IF($B181&lt;181,HMIS17[],IF($B181&lt;191,HMIS18[],IF($B181&lt;201,HMIS19[],"TABLE ERROR")))))))))))))))))))),11,TRUE))</f>
        <v/>
      </c>
    </row>
    <row r="182" spans="1:16" ht="15.75" customHeight="1" x14ac:dyDescent="0.25">
      <c r="A182" s="107">
        <v>19</v>
      </c>
      <c r="B182" s="70">
        <v>180</v>
      </c>
      <c r="C182" s="46" t="str">
        <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ERROR")))))))))))))))))))),2,TRUE)</f>
        <v>Normal HMIS</v>
      </c>
      <c r="D182" s="47"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3,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ERROR")))))))))))))))))))),3,TRUE))</f>
        <v/>
      </c>
      <c r="E182" s="47"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4,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ERROR")))))))))))))))))))),4,TRUE))</f>
        <v/>
      </c>
      <c r="F182" s="47"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5,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ERROR")))))))))))))))))))),5,TRUE))</f>
        <v/>
      </c>
      <c r="G182" s="46"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6,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ERROR")))))))))))))))))))),6,TRUE))</f>
        <v/>
      </c>
      <c r="H182" s="46"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7,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ERROR")))))))))))))))))))),7,TRUE))</f>
        <v/>
      </c>
      <c r="I182" s="48"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8,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ERROR")))))))))))))))))))),8,TRUE))</f>
        <v/>
      </c>
      <c r="J182" s="49"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9,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ERROR")))))))))))))))))))),9,TRUE))</f>
        <v/>
      </c>
      <c r="K182" s="48"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10,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ERROR")))))))))))))))))))),10,TRUE))</f>
        <v/>
      </c>
      <c r="L182" s="67"/>
      <c r="M182" s="104"/>
      <c r="N182" s="48"/>
      <c r="O182" s="48"/>
      <c r="P182" s="69" t="str">
        <f>IF(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11,TRUE)=0,"",VLOOKUP($B182,IF($B182&lt;11,HMIS0[],IF($B182&lt;21,HMIS1[],IF($B182&lt;31,HMIS2[],IF($B182&lt;41,HMIS3[],IF($B182&lt;51,HMIS4[],IF($B182&lt;61,HMIS5[],IF($B182&lt;71,HMIS6[],IF($B182&lt;81,HMIS7[],IF($B182&lt;91,HMIS8[],IF($B182&lt;101,HMIS9[],IF($B182&lt;111,HMIS10[],IF($B182&lt;121,HMIS11[],IF($B182&lt;131,HMIS12[],IF($B182&lt;141,HMIS13[],IF($B182&lt;151,HMIS14[],IF($B182&lt;161,HMIS15[],IF($B182&lt;171,HMIS16[],IF($B182&lt;181,HMIS17[],IF($B182&lt;191,HMIS18[],IF($B182&lt;201,HMIS19[],"TABLE ERROR")))))))))))))))))))),11,TRUE))</f>
        <v/>
      </c>
    </row>
    <row r="183" spans="1:16" ht="15" customHeight="1" x14ac:dyDescent="0.25">
      <c r="A183" s="107">
        <v>20</v>
      </c>
      <c r="B183" s="70">
        <v>181</v>
      </c>
      <c r="C183" s="46" t="str">
        <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ERROR")))))))))))))))))))),2,TRUE)</f>
        <v>Normal HMIS</v>
      </c>
      <c r="D183" s="47"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3,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ERROR")))))))))))))))))))),3,TRUE))</f>
        <v/>
      </c>
      <c r="E183" s="47"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4,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ERROR")))))))))))))))))))),4,TRUE))</f>
        <v/>
      </c>
      <c r="F183" s="47"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5,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ERROR")))))))))))))))))))),5,TRUE))</f>
        <v/>
      </c>
      <c r="G183" s="46"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6,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ERROR")))))))))))))))))))),6,TRUE))</f>
        <v/>
      </c>
      <c r="H183" s="46"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7,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ERROR")))))))))))))))))))),7,TRUE))</f>
        <v/>
      </c>
      <c r="I183" s="48"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8,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ERROR")))))))))))))))))))),8,TRUE))</f>
        <v/>
      </c>
      <c r="J183" s="49"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9,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ERROR")))))))))))))))))))),9,TRUE))</f>
        <v/>
      </c>
      <c r="K183" s="48"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10,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ERROR")))))))))))))))))))),10,TRUE))</f>
        <v/>
      </c>
      <c r="L183" s="67"/>
      <c r="M183" s="104"/>
      <c r="N183" s="48"/>
      <c r="O183" s="48"/>
      <c r="P183" s="69" t="str">
        <f>IF(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11,TRUE)=0,"",VLOOKUP($B183,IF($B183&lt;11,HMIS0[],IF($B183&lt;21,HMIS1[],IF($B183&lt;31,HMIS2[],IF($B183&lt;41,HMIS3[],IF($B183&lt;51,HMIS4[],IF($B183&lt;61,HMIS5[],IF($B183&lt;71,HMIS6[],IF($B183&lt;81,HMIS7[],IF($B183&lt;91,HMIS8[],IF($B183&lt;101,HMIS9[],IF($B183&lt;111,HMIS10[],IF($B183&lt;121,HMIS11[],IF($B183&lt;131,HMIS12[],IF($B183&lt;141,HMIS13[],IF($B183&lt;151,HMIS14[],IF($B183&lt;161,HMIS15[],IF($B183&lt;171,HMIS16[],IF($B183&lt;181,HMIS17[],IF($B183&lt;191,HMIS18[],IF($B183&lt;201,HMIS19[],"TABLE ERROR")))))))))))))))))))),11,TRUE))</f>
        <v/>
      </c>
    </row>
    <row r="184" spans="1:16" ht="15" customHeight="1" x14ac:dyDescent="0.25">
      <c r="A184" s="107">
        <v>20</v>
      </c>
      <c r="B184" s="70">
        <v>182</v>
      </c>
      <c r="C184" s="46" t="str">
        <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ERROR")))))))))))))))))))),2,TRUE)</f>
        <v>Normal HMIS</v>
      </c>
      <c r="D184" s="47"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3,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ERROR")))))))))))))))))))),3,TRUE))</f>
        <v/>
      </c>
      <c r="E184" s="47"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4,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ERROR")))))))))))))))))))),4,TRUE))</f>
        <v/>
      </c>
      <c r="F184" s="47"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5,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ERROR")))))))))))))))))))),5,TRUE))</f>
        <v/>
      </c>
      <c r="G184" s="46"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6,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ERROR")))))))))))))))))))),6,TRUE))</f>
        <v/>
      </c>
      <c r="H184" s="46"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7,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ERROR")))))))))))))))))))),7,TRUE))</f>
        <v/>
      </c>
      <c r="I184" s="48"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8,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ERROR")))))))))))))))))))),8,TRUE))</f>
        <v/>
      </c>
      <c r="J184" s="49"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9,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ERROR")))))))))))))))))))),9,TRUE))</f>
        <v/>
      </c>
      <c r="K184" s="48"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10,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ERROR")))))))))))))))))))),10,TRUE))</f>
        <v/>
      </c>
      <c r="L184" s="67"/>
      <c r="M184" s="104"/>
      <c r="N184" s="48"/>
      <c r="O184" s="48"/>
      <c r="P184" s="69" t="str">
        <f>IF(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11,TRUE)=0,"",VLOOKUP($B184,IF($B184&lt;11,HMIS0[],IF($B184&lt;21,HMIS1[],IF($B184&lt;31,HMIS2[],IF($B184&lt;41,HMIS3[],IF($B184&lt;51,HMIS4[],IF($B184&lt;61,HMIS5[],IF($B184&lt;71,HMIS6[],IF($B184&lt;81,HMIS7[],IF($B184&lt;91,HMIS8[],IF($B184&lt;101,HMIS9[],IF($B184&lt;111,HMIS10[],IF($B184&lt;121,HMIS11[],IF($B184&lt;131,HMIS12[],IF($B184&lt;141,HMIS13[],IF($B184&lt;151,HMIS14[],IF($B184&lt;161,HMIS15[],IF($B184&lt;171,HMIS16[],IF($B184&lt;181,HMIS17[],IF($B184&lt;191,HMIS18[],IF($B184&lt;201,HMIS19[],"TABLE ERROR")))))))))))))))))))),11,TRUE))</f>
        <v/>
      </c>
    </row>
    <row r="185" spans="1:16" ht="15" customHeight="1" x14ac:dyDescent="0.25">
      <c r="A185" s="107">
        <v>20</v>
      </c>
      <c r="B185" s="70">
        <v>183</v>
      </c>
      <c r="C185" s="46" t="str">
        <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ERROR")))))))))))))))))))),2,TRUE)</f>
        <v>Normal HMIS</v>
      </c>
      <c r="D185" s="47"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3,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ERROR")))))))))))))))))))),3,TRUE))</f>
        <v/>
      </c>
      <c r="E185" s="47"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4,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ERROR")))))))))))))))))))),4,TRUE))</f>
        <v/>
      </c>
      <c r="F185" s="47"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5,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ERROR")))))))))))))))))))),5,TRUE))</f>
        <v/>
      </c>
      <c r="G185" s="46"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6,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ERROR")))))))))))))))))))),6,TRUE))</f>
        <v/>
      </c>
      <c r="H185" s="46"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7,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ERROR")))))))))))))))))))),7,TRUE))</f>
        <v/>
      </c>
      <c r="I185" s="48"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8,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ERROR")))))))))))))))))))),8,TRUE))</f>
        <v/>
      </c>
      <c r="J185" s="49"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9,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ERROR")))))))))))))))))))),9,TRUE))</f>
        <v/>
      </c>
      <c r="K185" s="48"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10,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ERROR")))))))))))))))))))),10,TRUE))</f>
        <v/>
      </c>
      <c r="L185" s="67"/>
      <c r="M185" s="104"/>
      <c r="N185" s="48"/>
      <c r="O185" s="48"/>
      <c r="P185" s="69" t="str">
        <f>IF(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11,TRUE)=0,"",VLOOKUP($B185,IF($B185&lt;11,HMIS0[],IF($B185&lt;21,HMIS1[],IF($B185&lt;31,HMIS2[],IF($B185&lt;41,HMIS3[],IF($B185&lt;51,HMIS4[],IF($B185&lt;61,HMIS5[],IF($B185&lt;71,HMIS6[],IF($B185&lt;81,HMIS7[],IF($B185&lt;91,HMIS8[],IF($B185&lt;101,HMIS9[],IF($B185&lt;111,HMIS10[],IF($B185&lt;121,HMIS11[],IF($B185&lt;131,HMIS12[],IF($B185&lt;141,HMIS13[],IF($B185&lt;151,HMIS14[],IF($B185&lt;161,HMIS15[],IF($B185&lt;171,HMIS16[],IF($B185&lt;181,HMIS17[],IF($B185&lt;191,HMIS18[],IF($B185&lt;201,HMIS19[],"TABLE ERROR")))))))))))))))))))),11,TRUE))</f>
        <v/>
      </c>
    </row>
    <row r="186" spans="1:16" ht="15" customHeight="1" x14ac:dyDescent="0.25">
      <c r="A186" s="107">
        <v>20</v>
      </c>
      <c r="B186" s="70">
        <v>184</v>
      </c>
      <c r="C186" s="46" t="str">
        <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ERROR")))))))))))))))))))),2,TRUE)</f>
        <v>Normal HMIS</v>
      </c>
      <c r="D186" s="47"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3,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ERROR")))))))))))))))))))),3,TRUE))</f>
        <v/>
      </c>
      <c r="E186" s="47"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4,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ERROR")))))))))))))))))))),4,TRUE))</f>
        <v/>
      </c>
      <c r="F186" s="47"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5,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ERROR")))))))))))))))))))),5,TRUE))</f>
        <v/>
      </c>
      <c r="G186" s="46"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6,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ERROR")))))))))))))))))))),6,TRUE))</f>
        <v/>
      </c>
      <c r="H186" s="46"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7,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ERROR")))))))))))))))))))),7,TRUE))</f>
        <v/>
      </c>
      <c r="I186" s="48"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8,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ERROR")))))))))))))))))))),8,TRUE))</f>
        <v/>
      </c>
      <c r="J186" s="49"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9,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ERROR")))))))))))))))))))),9,TRUE))</f>
        <v/>
      </c>
      <c r="K186" s="48"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10,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ERROR")))))))))))))))))))),10,TRUE))</f>
        <v/>
      </c>
      <c r="L186" s="67"/>
      <c r="M186" s="104"/>
      <c r="N186" s="48"/>
      <c r="O186" s="48"/>
      <c r="P186" s="69" t="str">
        <f>IF(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11,TRUE)=0,"",VLOOKUP($B186,IF($B186&lt;11,HMIS0[],IF($B186&lt;21,HMIS1[],IF($B186&lt;31,HMIS2[],IF($B186&lt;41,HMIS3[],IF($B186&lt;51,HMIS4[],IF($B186&lt;61,HMIS5[],IF($B186&lt;71,HMIS6[],IF($B186&lt;81,HMIS7[],IF($B186&lt;91,HMIS8[],IF($B186&lt;101,HMIS9[],IF($B186&lt;111,HMIS10[],IF($B186&lt;121,HMIS11[],IF($B186&lt;131,HMIS12[],IF($B186&lt;141,HMIS13[],IF($B186&lt;151,HMIS14[],IF($B186&lt;161,HMIS15[],IF($B186&lt;171,HMIS16[],IF($B186&lt;181,HMIS17[],IF($B186&lt;191,HMIS18[],IF($B186&lt;201,HMIS19[],"TABLE ERROR")))))))))))))))))))),11,TRUE))</f>
        <v/>
      </c>
    </row>
    <row r="187" spans="1:16" ht="15" customHeight="1" x14ac:dyDescent="0.25">
      <c r="A187" s="107">
        <v>20</v>
      </c>
      <c r="B187" s="70">
        <v>185</v>
      </c>
      <c r="C187" s="46" t="str">
        <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ERROR")))))))))))))))))))),2,TRUE)</f>
        <v>Normal HMIS</v>
      </c>
      <c r="D187" s="47"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3,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ERROR")))))))))))))))))))),3,TRUE))</f>
        <v/>
      </c>
      <c r="E187" s="47"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4,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ERROR")))))))))))))))))))),4,TRUE))</f>
        <v/>
      </c>
      <c r="F187" s="47"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5,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ERROR")))))))))))))))))))),5,TRUE))</f>
        <v/>
      </c>
      <c r="G187" s="46"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6,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ERROR")))))))))))))))))))),6,TRUE))</f>
        <v/>
      </c>
      <c r="H187" s="46"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7,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ERROR")))))))))))))))))))),7,TRUE))</f>
        <v/>
      </c>
      <c r="I187" s="48"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8,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ERROR")))))))))))))))))))),8,TRUE))</f>
        <v/>
      </c>
      <c r="J187" s="49"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9,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ERROR")))))))))))))))))))),9,TRUE))</f>
        <v/>
      </c>
      <c r="K187" s="48"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10,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ERROR")))))))))))))))))))),10,TRUE))</f>
        <v/>
      </c>
      <c r="L187" s="67"/>
      <c r="M187" s="104"/>
      <c r="N187" s="48"/>
      <c r="O187" s="48"/>
      <c r="P187" s="69" t="str">
        <f>IF(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11,TRUE)=0,"",VLOOKUP($B187,IF($B187&lt;11,HMIS0[],IF($B187&lt;21,HMIS1[],IF($B187&lt;31,HMIS2[],IF($B187&lt;41,HMIS3[],IF($B187&lt;51,HMIS4[],IF($B187&lt;61,HMIS5[],IF($B187&lt;71,HMIS6[],IF($B187&lt;81,HMIS7[],IF($B187&lt;91,HMIS8[],IF($B187&lt;101,HMIS9[],IF($B187&lt;111,HMIS10[],IF($B187&lt;121,HMIS11[],IF($B187&lt;131,HMIS12[],IF($B187&lt;141,HMIS13[],IF($B187&lt;151,HMIS14[],IF($B187&lt;161,HMIS15[],IF($B187&lt;171,HMIS16[],IF($B187&lt;181,HMIS17[],IF($B187&lt;191,HMIS18[],IF($B187&lt;201,HMIS19[],"TABLE ERROR")))))))))))))))))))),11,TRUE))</f>
        <v/>
      </c>
    </row>
    <row r="188" spans="1:16" ht="15" customHeight="1" x14ac:dyDescent="0.25">
      <c r="A188" s="107">
        <v>20</v>
      </c>
      <c r="B188" s="70">
        <v>186</v>
      </c>
      <c r="C188" s="46" t="str">
        <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ERROR")))))))))))))))))))),2,TRUE)</f>
        <v>Normal HMIS</v>
      </c>
      <c r="D188" s="47"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3,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ERROR")))))))))))))))))))),3,TRUE))</f>
        <v/>
      </c>
      <c r="E188" s="47"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4,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ERROR")))))))))))))))))))),4,TRUE))</f>
        <v/>
      </c>
      <c r="F188" s="47"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5,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ERROR")))))))))))))))))))),5,TRUE))</f>
        <v/>
      </c>
      <c r="G188" s="46"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6,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ERROR")))))))))))))))))))),6,TRUE))</f>
        <v/>
      </c>
      <c r="H188" s="46"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7,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ERROR")))))))))))))))))))),7,TRUE))</f>
        <v/>
      </c>
      <c r="I188" s="48"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8,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ERROR")))))))))))))))))))),8,TRUE))</f>
        <v/>
      </c>
      <c r="J188" s="49"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9,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ERROR")))))))))))))))))))),9,TRUE))</f>
        <v/>
      </c>
      <c r="K188" s="48"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10,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ERROR")))))))))))))))))))),10,TRUE))</f>
        <v/>
      </c>
      <c r="L188" s="67"/>
      <c r="M188" s="104"/>
      <c r="N188" s="48"/>
      <c r="O188" s="48"/>
      <c r="P188" s="69" t="str">
        <f>IF(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11,TRUE)=0,"",VLOOKUP($B188,IF($B188&lt;11,HMIS0[],IF($B188&lt;21,HMIS1[],IF($B188&lt;31,HMIS2[],IF($B188&lt;41,HMIS3[],IF($B188&lt;51,HMIS4[],IF($B188&lt;61,HMIS5[],IF($B188&lt;71,HMIS6[],IF($B188&lt;81,HMIS7[],IF($B188&lt;91,HMIS8[],IF($B188&lt;101,HMIS9[],IF($B188&lt;111,HMIS10[],IF($B188&lt;121,HMIS11[],IF($B188&lt;131,HMIS12[],IF($B188&lt;141,HMIS13[],IF($B188&lt;151,HMIS14[],IF($B188&lt;161,HMIS15[],IF($B188&lt;171,HMIS16[],IF($B188&lt;181,HMIS17[],IF($B188&lt;191,HMIS18[],IF($B188&lt;201,HMIS19[],"TABLE ERROR")))))))))))))))))))),11,TRUE))</f>
        <v/>
      </c>
    </row>
    <row r="189" spans="1:16" ht="15" customHeight="1" x14ac:dyDescent="0.25">
      <c r="A189" s="107">
        <v>20</v>
      </c>
      <c r="B189" s="70">
        <v>187</v>
      </c>
      <c r="C189" s="46" t="str">
        <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ERROR")))))))))))))))))))),2,TRUE)</f>
        <v>Normal HMIS</v>
      </c>
      <c r="D189" s="47"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3,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ERROR")))))))))))))))))))),3,TRUE))</f>
        <v/>
      </c>
      <c r="E189" s="47"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4,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ERROR")))))))))))))))))))),4,TRUE))</f>
        <v/>
      </c>
      <c r="F189" s="47"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5,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ERROR")))))))))))))))))))),5,TRUE))</f>
        <v/>
      </c>
      <c r="G189" s="46"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6,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ERROR")))))))))))))))))))),6,TRUE))</f>
        <v/>
      </c>
      <c r="H189" s="46"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7,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ERROR")))))))))))))))))))),7,TRUE))</f>
        <v/>
      </c>
      <c r="I189" s="48"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8,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ERROR")))))))))))))))))))),8,TRUE))</f>
        <v/>
      </c>
      <c r="J189" s="49"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9,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ERROR")))))))))))))))))))),9,TRUE))</f>
        <v/>
      </c>
      <c r="K189" s="48"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10,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ERROR")))))))))))))))))))),10,TRUE))</f>
        <v/>
      </c>
      <c r="L189" s="67"/>
      <c r="M189" s="104"/>
      <c r="N189" s="48"/>
      <c r="O189" s="48"/>
      <c r="P189" s="69" t="str">
        <f>IF(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11,TRUE)=0,"",VLOOKUP($B189,IF($B189&lt;11,HMIS0[],IF($B189&lt;21,HMIS1[],IF($B189&lt;31,HMIS2[],IF($B189&lt;41,HMIS3[],IF($B189&lt;51,HMIS4[],IF($B189&lt;61,HMIS5[],IF($B189&lt;71,HMIS6[],IF($B189&lt;81,HMIS7[],IF($B189&lt;91,HMIS8[],IF($B189&lt;101,HMIS9[],IF($B189&lt;111,HMIS10[],IF($B189&lt;121,HMIS11[],IF($B189&lt;131,HMIS12[],IF($B189&lt;141,HMIS13[],IF($B189&lt;151,HMIS14[],IF($B189&lt;161,HMIS15[],IF($B189&lt;171,HMIS16[],IF($B189&lt;181,HMIS17[],IF($B189&lt;191,HMIS18[],IF($B189&lt;201,HMIS19[],"TABLE ERROR")))))))))))))))))))),11,TRUE))</f>
        <v/>
      </c>
    </row>
    <row r="190" spans="1:16" ht="15" customHeight="1" x14ac:dyDescent="0.25">
      <c r="A190" s="107">
        <v>20</v>
      </c>
      <c r="B190" s="70">
        <v>188</v>
      </c>
      <c r="C190" s="46" t="str">
        <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ERROR")))))))))))))))))))),2,TRUE)</f>
        <v>Normal HMIS</v>
      </c>
      <c r="D190" s="47"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3,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ERROR")))))))))))))))))))),3,TRUE))</f>
        <v/>
      </c>
      <c r="E190" s="47"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4,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ERROR")))))))))))))))))))),4,TRUE))</f>
        <v/>
      </c>
      <c r="F190" s="47"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5,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ERROR")))))))))))))))))))),5,TRUE))</f>
        <v/>
      </c>
      <c r="G190" s="46"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6,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ERROR")))))))))))))))))))),6,TRUE))</f>
        <v/>
      </c>
      <c r="H190" s="46"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7,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ERROR")))))))))))))))))))),7,TRUE))</f>
        <v/>
      </c>
      <c r="I190" s="48"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8,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ERROR")))))))))))))))))))),8,TRUE))</f>
        <v/>
      </c>
      <c r="J190" s="49"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9,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ERROR")))))))))))))))))))),9,TRUE))</f>
        <v/>
      </c>
      <c r="K190" s="48"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10,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ERROR")))))))))))))))))))),10,TRUE))</f>
        <v/>
      </c>
      <c r="L190" s="67"/>
      <c r="M190" s="104"/>
      <c r="N190" s="48"/>
      <c r="O190" s="48"/>
      <c r="P190" s="69" t="str">
        <f>IF(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11,TRUE)=0,"",VLOOKUP($B190,IF($B190&lt;11,HMIS0[],IF($B190&lt;21,HMIS1[],IF($B190&lt;31,HMIS2[],IF($B190&lt;41,HMIS3[],IF($B190&lt;51,HMIS4[],IF($B190&lt;61,HMIS5[],IF($B190&lt;71,HMIS6[],IF($B190&lt;81,HMIS7[],IF($B190&lt;91,HMIS8[],IF($B190&lt;101,HMIS9[],IF($B190&lt;111,HMIS10[],IF($B190&lt;121,HMIS11[],IF($B190&lt;131,HMIS12[],IF($B190&lt;141,HMIS13[],IF($B190&lt;151,HMIS14[],IF($B190&lt;161,HMIS15[],IF($B190&lt;171,HMIS16[],IF($B190&lt;181,HMIS17[],IF($B190&lt;191,HMIS18[],IF($B190&lt;201,HMIS19[],"TABLE ERROR")))))))))))))))))))),11,TRUE))</f>
        <v/>
      </c>
    </row>
    <row r="191" spans="1:16" ht="15" customHeight="1" x14ac:dyDescent="0.25">
      <c r="A191" s="107">
        <v>20</v>
      </c>
      <c r="B191" s="70">
        <v>189</v>
      </c>
      <c r="C191" s="46" t="str">
        <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ERROR")))))))))))))))))))),2,TRUE)</f>
        <v>Normal HMIS</v>
      </c>
      <c r="D191" s="47"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3,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ERROR")))))))))))))))))))),3,TRUE))</f>
        <v/>
      </c>
      <c r="E191" s="47"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4,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ERROR")))))))))))))))))))),4,TRUE))</f>
        <v/>
      </c>
      <c r="F191" s="47"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5,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ERROR")))))))))))))))))))),5,TRUE))</f>
        <v/>
      </c>
      <c r="G191" s="46"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6,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ERROR")))))))))))))))))))),6,TRUE))</f>
        <v/>
      </c>
      <c r="H191" s="46"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7,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ERROR")))))))))))))))))))),7,TRUE))</f>
        <v/>
      </c>
      <c r="I191" s="48"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8,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ERROR")))))))))))))))))))),8,TRUE))</f>
        <v/>
      </c>
      <c r="J191" s="49"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9,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ERROR")))))))))))))))))))),9,TRUE))</f>
        <v/>
      </c>
      <c r="K191" s="48"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10,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ERROR")))))))))))))))))))),10,TRUE))</f>
        <v/>
      </c>
      <c r="L191" s="67"/>
      <c r="M191" s="104"/>
      <c r="N191" s="48"/>
      <c r="O191" s="48"/>
      <c r="P191" s="69" t="str">
        <f>IF(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11,TRUE)=0,"",VLOOKUP($B191,IF($B191&lt;11,HMIS0[],IF($B191&lt;21,HMIS1[],IF($B191&lt;31,HMIS2[],IF($B191&lt;41,HMIS3[],IF($B191&lt;51,HMIS4[],IF($B191&lt;61,HMIS5[],IF($B191&lt;71,HMIS6[],IF($B191&lt;81,HMIS7[],IF($B191&lt;91,HMIS8[],IF($B191&lt;101,HMIS9[],IF($B191&lt;111,HMIS10[],IF($B191&lt;121,HMIS11[],IF($B191&lt;131,HMIS12[],IF($B191&lt;141,HMIS13[],IF($B191&lt;151,HMIS14[],IF($B191&lt;161,HMIS15[],IF($B191&lt;171,HMIS16[],IF($B191&lt;181,HMIS17[],IF($B191&lt;191,HMIS18[],IF($B191&lt;201,HMIS19[],"TABLE ERROR")))))))))))))))))))),11,TRUE))</f>
        <v/>
      </c>
    </row>
    <row r="192" spans="1:16" ht="15.75" customHeight="1" x14ac:dyDescent="0.25">
      <c r="A192" s="107">
        <v>20</v>
      </c>
      <c r="B192" s="70">
        <v>190</v>
      </c>
      <c r="C192" s="46" t="str">
        <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ERROR")))))))))))))))))))),2,TRUE)</f>
        <v>Normal HMIS</v>
      </c>
      <c r="D192" s="47"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3,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ERROR")))))))))))))))))))),3,TRUE))</f>
        <v/>
      </c>
      <c r="E192" s="47"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4,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ERROR")))))))))))))))))))),4,TRUE))</f>
        <v/>
      </c>
      <c r="F192" s="47"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5,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ERROR")))))))))))))))))))),5,TRUE))</f>
        <v/>
      </c>
      <c r="G192" s="46"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6,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ERROR")))))))))))))))))))),6,TRUE))</f>
        <v/>
      </c>
      <c r="H192" s="46"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7,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ERROR")))))))))))))))))))),7,TRUE))</f>
        <v/>
      </c>
      <c r="I192" s="48"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8,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ERROR")))))))))))))))))))),8,TRUE))</f>
        <v/>
      </c>
      <c r="J192" s="49"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9,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ERROR")))))))))))))))))))),9,TRUE))</f>
        <v/>
      </c>
      <c r="K192" s="48"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10,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ERROR")))))))))))))))))))),10,TRUE))</f>
        <v/>
      </c>
      <c r="L192" s="67"/>
      <c r="M192" s="104"/>
      <c r="N192" s="48"/>
      <c r="O192" s="48"/>
      <c r="P192" s="69" t="str">
        <f>IF(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11,TRUE)=0,"",VLOOKUP($B192,IF($B192&lt;11,HMIS0[],IF($B192&lt;21,HMIS1[],IF($B192&lt;31,HMIS2[],IF($B192&lt;41,HMIS3[],IF($B192&lt;51,HMIS4[],IF($B192&lt;61,HMIS5[],IF($B192&lt;71,HMIS6[],IF($B192&lt;81,HMIS7[],IF($B192&lt;91,HMIS8[],IF($B192&lt;101,HMIS9[],IF($B192&lt;111,HMIS10[],IF($B192&lt;121,HMIS11[],IF($B192&lt;131,HMIS12[],IF($B192&lt;141,HMIS13[],IF($B192&lt;151,HMIS14[],IF($B192&lt;161,HMIS15[],IF($B192&lt;171,HMIS16[],IF($B192&lt;181,HMIS17[],IF($B192&lt;191,HMIS18[],IF($B192&lt;201,HMIS19[],"TABLE ERROR")))))))))))))))))))),11,TRUE))</f>
        <v/>
      </c>
    </row>
    <row r="193" spans="1:16" ht="15" customHeight="1" x14ac:dyDescent="0.25">
      <c r="A193" s="107">
        <v>21</v>
      </c>
      <c r="B193" s="70">
        <v>191</v>
      </c>
      <c r="C193" s="46" t="str">
        <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ERROR")))))))))))))))))))),2,TRUE)</f>
        <v>Normal HMIS</v>
      </c>
      <c r="D193" s="47"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3,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ERROR")))))))))))))))))))),3,TRUE))</f>
        <v/>
      </c>
      <c r="E193" s="47"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4,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ERROR")))))))))))))))))))),4,TRUE))</f>
        <v/>
      </c>
      <c r="F193" s="47"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5,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ERROR")))))))))))))))))))),5,TRUE))</f>
        <v/>
      </c>
      <c r="G193" s="46"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6,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ERROR")))))))))))))))))))),6,TRUE))</f>
        <v/>
      </c>
      <c r="H193" s="46"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7,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ERROR")))))))))))))))))))),7,TRUE))</f>
        <v/>
      </c>
      <c r="I193" s="48"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8,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ERROR")))))))))))))))))))),8,TRUE))</f>
        <v/>
      </c>
      <c r="J193" s="49"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9,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ERROR")))))))))))))))))))),9,TRUE))</f>
        <v/>
      </c>
      <c r="K193" s="48"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10,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ERROR")))))))))))))))))))),10,TRUE))</f>
        <v/>
      </c>
      <c r="L193" s="67"/>
      <c r="M193" s="104"/>
      <c r="N193" s="48"/>
      <c r="O193" s="48"/>
      <c r="P193" s="69" t="str">
        <f>IF(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11,TRUE)=0,"",VLOOKUP($B193,IF($B193&lt;11,HMIS0[],IF($B193&lt;21,HMIS1[],IF($B193&lt;31,HMIS2[],IF($B193&lt;41,HMIS3[],IF($B193&lt;51,HMIS4[],IF($B193&lt;61,HMIS5[],IF($B193&lt;71,HMIS6[],IF($B193&lt;81,HMIS7[],IF($B193&lt;91,HMIS8[],IF($B193&lt;101,HMIS9[],IF($B193&lt;111,HMIS10[],IF($B193&lt;121,HMIS11[],IF($B193&lt;131,HMIS12[],IF($B193&lt;141,HMIS13[],IF($B193&lt;151,HMIS14[],IF($B193&lt;161,HMIS15[],IF($B193&lt;171,HMIS16[],IF($B193&lt;181,HMIS17[],IF($B193&lt;191,HMIS18[],IF($B193&lt;201,HMIS19[],"TABLE ERROR")))))))))))))))))))),11,TRUE))</f>
        <v/>
      </c>
    </row>
    <row r="194" spans="1:16" ht="15" customHeight="1" x14ac:dyDescent="0.25">
      <c r="A194" s="107">
        <v>21</v>
      </c>
      <c r="B194" s="70">
        <v>192</v>
      </c>
      <c r="C194" s="46" t="str">
        <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ERROR")))))))))))))))))))),2,TRUE)</f>
        <v>Normal HMIS</v>
      </c>
      <c r="D194" s="47"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3,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ERROR")))))))))))))))))))),3,TRUE))</f>
        <v/>
      </c>
      <c r="E194" s="47"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4,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ERROR")))))))))))))))))))),4,TRUE))</f>
        <v/>
      </c>
      <c r="F194" s="47"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5,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ERROR")))))))))))))))))))),5,TRUE))</f>
        <v/>
      </c>
      <c r="G194" s="46"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6,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ERROR")))))))))))))))))))),6,TRUE))</f>
        <v/>
      </c>
      <c r="H194" s="46"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7,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ERROR")))))))))))))))))))),7,TRUE))</f>
        <v/>
      </c>
      <c r="I194" s="48"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8,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ERROR")))))))))))))))))))),8,TRUE))</f>
        <v/>
      </c>
      <c r="J194" s="49"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9,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ERROR")))))))))))))))))))),9,TRUE))</f>
        <v/>
      </c>
      <c r="K194" s="48"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10,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ERROR")))))))))))))))))))),10,TRUE))</f>
        <v/>
      </c>
      <c r="L194" s="67"/>
      <c r="M194" s="104"/>
      <c r="N194" s="48"/>
      <c r="O194" s="48"/>
      <c r="P194" s="69" t="str">
        <f>IF(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11,TRUE)=0,"",VLOOKUP($B194,IF($B194&lt;11,HMIS0[],IF($B194&lt;21,HMIS1[],IF($B194&lt;31,HMIS2[],IF($B194&lt;41,HMIS3[],IF($B194&lt;51,HMIS4[],IF($B194&lt;61,HMIS5[],IF($B194&lt;71,HMIS6[],IF($B194&lt;81,HMIS7[],IF($B194&lt;91,HMIS8[],IF($B194&lt;101,HMIS9[],IF($B194&lt;111,HMIS10[],IF($B194&lt;121,HMIS11[],IF($B194&lt;131,HMIS12[],IF($B194&lt;141,HMIS13[],IF($B194&lt;151,HMIS14[],IF($B194&lt;161,HMIS15[],IF($B194&lt;171,HMIS16[],IF($B194&lt;181,HMIS17[],IF($B194&lt;191,HMIS18[],IF($B194&lt;201,HMIS19[],"TABLE ERROR")))))))))))))))))))),11,TRUE))</f>
        <v/>
      </c>
    </row>
    <row r="195" spans="1:16" ht="15" customHeight="1" x14ac:dyDescent="0.25">
      <c r="A195" s="107">
        <v>21</v>
      </c>
      <c r="B195" s="70">
        <v>193</v>
      </c>
      <c r="C195" s="46" t="str">
        <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ERROR")))))))))))))))))))),2,TRUE)</f>
        <v>Normal HMIS</v>
      </c>
      <c r="D195" s="47"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3,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ERROR")))))))))))))))))))),3,TRUE))</f>
        <v/>
      </c>
      <c r="E195" s="47"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4,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ERROR")))))))))))))))))))),4,TRUE))</f>
        <v/>
      </c>
      <c r="F195" s="47"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5,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ERROR")))))))))))))))))))),5,TRUE))</f>
        <v/>
      </c>
      <c r="G195" s="46"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6,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ERROR")))))))))))))))))))),6,TRUE))</f>
        <v/>
      </c>
      <c r="H195" s="46"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7,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ERROR")))))))))))))))))))),7,TRUE))</f>
        <v/>
      </c>
      <c r="I195" s="48"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8,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ERROR")))))))))))))))))))),8,TRUE))</f>
        <v/>
      </c>
      <c r="J195" s="49"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9,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ERROR")))))))))))))))))))),9,TRUE))</f>
        <v/>
      </c>
      <c r="K195" s="48"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10,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ERROR")))))))))))))))))))),10,TRUE))</f>
        <v/>
      </c>
      <c r="L195" s="67"/>
      <c r="M195" s="104"/>
      <c r="N195" s="48"/>
      <c r="O195" s="48"/>
      <c r="P195" s="69" t="str">
        <f>IF(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11,TRUE)=0,"",VLOOKUP($B195,IF($B195&lt;11,HMIS0[],IF($B195&lt;21,HMIS1[],IF($B195&lt;31,HMIS2[],IF($B195&lt;41,HMIS3[],IF($B195&lt;51,HMIS4[],IF($B195&lt;61,HMIS5[],IF($B195&lt;71,HMIS6[],IF($B195&lt;81,HMIS7[],IF($B195&lt;91,HMIS8[],IF($B195&lt;101,HMIS9[],IF($B195&lt;111,HMIS10[],IF($B195&lt;121,HMIS11[],IF($B195&lt;131,HMIS12[],IF($B195&lt;141,HMIS13[],IF($B195&lt;151,HMIS14[],IF($B195&lt;161,HMIS15[],IF($B195&lt;171,HMIS16[],IF($B195&lt;181,HMIS17[],IF($B195&lt;191,HMIS18[],IF($B195&lt;201,HMIS19[],"TABLE ERROR")))))))))))))))))))),11,TRUE))</f>
        <v/>
      </c>
    </row>
    <row r="196" spans="1:16" ht="15" customHeight="1" x14ac:dyDescent="0.25">
      <c r="A196" s="107">
        <v>21</v>
      </c>
      <c r="B196" s="70">
        <v>194</v>
      </c>
      <c r="C196" s="46" t="str">
        <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ERROR")))))))))))))))))))),2,TRUE)</f>
        <v>Normal HMIS</v>
      </c>
      <c r="D196" s="47"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3,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ERROR")))))))))))))))))))),3,TRUE))</f>
        <v/>
      </c>
      <c r="E196" s="47"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4,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ERROR")))))))))))))))))))),4,TRUE))</f>
        <v/>
      </c>
      <c r="F196" s="47"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5,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ERROR")))))))))))))))))))),5,TRUE))</f>
        <v/>
      </c>
      <c r="G196" s="46"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6,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ERROR")))))))))))))))))))),6,TRUE))</f>
        <v/>
      </c>
      <c r="H196" s="46"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7,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ERROR")))))))))))))))))))),7,TRUE))</f>
        <v/>
      </c>
      <c r="I196" s="48"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8,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ERROR")))))))))))))))))))),8,TRUE))</f>
        <v/>
      </c>
      <c r="J196" s="49"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9,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ERROR")))))))))))))))))))),9,TRUE))</f>
        <v/>
      </c>
      <c r="K196" s="48"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10,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ERROR")))))))))))))))))))),10,TRUE))</f>
        <v/>
      </c>
      <c r="L196" s="67"/>
      <c r="M196" s="104"/>
      <c r="N196" s="48"/>
      <c r="O196" s="48"/>
      <c r="P196" s="69" t="str">
        <f>IF(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11,TRUE)=0,"",VLOOKUP($B196,IF($B196&lt;11,HMIS0[],IF($B196&lt;21,HMIS1[],IF($B196&lt;31,HMIS2[],IF($B196&lt;41,HMIS3[],IF($B196&lt;51,HMIS4[],IF($B196&lt;61,HMIS5[],IF($B196&lt;71,HMIS6[],IF($B196&lt;81,HMIS7[],IF($B196&lt;91,HMIS8[],IF($B196&lt;101,HMIS9[],IF($B196&lt;111,HMIS10[],IF($B196&lt;121,HMIS11[],IF($B196&lt;131,HMIS12[],IF($B196&lt;141,HMIS13[],IF($B196&lt;151,HMIS14[],IF($B196&lt;161,HMIS15[],IF($B196&lt;171,HMIS16[],IF($B196&lt;181,HMIS17[],IF($B196&lt;191,HMIS18[],IF($B196&lt;201,HMIS19[],"TABLE ERROR")))))))))))))))))))),11,TRUE))</f>
        <v/>
      </c>
    </row>
    <row r="197" spans="1:16" ht="15" customHeight="1" x14ac:dyDescent="0.25">
      <c r="A197" s="107">
        <v>21</v>
      </c>
      <c r="B197" s="70">
        <v>195</v>
      </c>
      <c r="C197" s="46" t="str">
        <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ERROR")))))))))))))))))))),2,TRUE)</f>
        <v>Normal HMIS</v>
      </c>
      <c r="D197" s="47"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3,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ERROR")))))))))))))))))))),3,TRUE))</f>
        <v/>
      </c>
      <c r="E197" s="47"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4,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ERROR")))))))))))))))))))),4,TRUE))</f>
        <v/>
      </c>
      <c r="F197" s="47"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5,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ERROR")))))))))))))))))))),5,TRUE))</f>
        <v/>
      </c>
      <c r="G197" s="46"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6,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ERROR")))))))))))))))))))),6,TRUE))</f>
        <v/>
      </c>
      <c r="H197" s="46"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7,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ERROR")))))))))))))))))))),7,TRUE))</f>
        <v/>
      </c>
      <c r="I197" s="48"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8,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ERROR")))))))))))))))))))),8,TRUE))</f>
        <v/>
      </c>
      <c r="J197" s="49"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9,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ERROR")))))))))))))))))))),9,TRUE))</f>
        <v/>
      </c>
      <c r="K197" s="48"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10,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ERROR")))))))))))))))))))),10,TRUE))</f>
        <v/>
      </c>
      <c r="L197" s="67"/>
      <c r="M197" s="104"/>
      <c r="N197" s="48"/>
      <c r="O197" s="48"/>
      <c r="P197" s="69" t="str">
        <f>IF(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11,TRUE)=0,"",VLOOKUP($B197,IF($B197&lt;11,HMIS0[],IF($B197&lt;21,HMIS1[],IF($B197&lt;31,HMIS2[],IF($B197&lt;41,HMIS3[],IF($B197&lt;51,HMIS4[],IF($B197&lt;61,HMIS5[],IF($B197&lt;71,HMIS6[],IF($B197&lt;81,HMIS7[],IF($B197&lt;91,HMIS8[],IF($B197&lt;101,HMIS9[],IF($B197&lt;111,HMIS10[],IF($B197&lt;121,HMIS11[],IF($B197&lt;131,HMIS12[],IF($B197&lt;141,HMIS13[],IF($B197&lt;151,HMIS14[],IF($B197&lt;161,HMIS15[],IF($B197&lt;171,HMIS16[],IF($B197&lt;181,HMIS17[],IF($B197&lt;191,HMIS18[],IF($B197&lt;201,HMIS19[],"TABLE ERROR")))))))))))))))))))),11,TRUE))</f>
        <v/>
      </c>
    </row>
    <row r="198" spans="1:16" ht="15" customHeight="1" x14ac:dyDescent="0.25">
      <c r="A198" s="107">
        <v>21</v>
      </c>
      <c r="B198" s="70">
        <v>196</v>
      </c>
      <c r="C198" s="46" t="str">
        <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ERROR")))))))))))))))))))),2,TRUE)</f>
        <v>Normal HMIS</v>
      </c>
      <c r="D198" s="47"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3,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ERROR")))))))))))))))))))),3,TRUE))</f>
        <v/>
      </c>
      <c r="E198" s="47"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4,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ERROR")))))))))))))))))))),4,TRUE))</f>
        <v/>
      </c>
      <c r="F198" s="47"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5,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ERROR")))))))))))))))))))),5,TRUE))</f>
        <v/>
      </c>
      <c r="G198" s="46"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6,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ERROR")))))))))))))))))))),6,TRUE))</f>
        <v/>
      </c>
      <c r="H198" s="46"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7,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ERROR")))))))))))))))))))),7,TRUE))</f>
        <v/>
      </c>
      <c r="I198" s="48"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8,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ERROR")))))))))))))))))))),8,TRUE))</f>
        <v/>
      </c>
      <c r="J198" s="49"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9,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ERROR")))))))))))))))))))),9,TRUE))</f>
        <v/>
      </c>
      <c r="K198" s="48"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10,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ERROR")))))))))))))))))))),10,TRUE))</f>
        <v/>
      </c>
      <c r="L198" s="67"/>
      <c r="M198" s="104"/>
      <c r="N198" s="48"/>
      <c r="O198" s="48"/>
      <c r="P198" s="69" t="str">
        <f>IF(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11,TRUE)=0,"",VLOOKUP($B198,IF($B198&lt;11,HMIS0[],IF($B198&lt;21,HMIS1[],IF($B198&lt;31,HMIS2[],IF($B198&lt;41,HMIS3[],IF($B198&lt;51,HMIS4[],IF($B198&lt;61,HMIS5[],IF($B198&lt;71,HMIS6[],IF($B198&lt;81,HMIS7[],IF($B198&lt;91,HMIS8[],IF($B198&lt;101,HMIS9[],IF($B198&lt;111,HMIS10[],IF($B198&lt;121,HMIS11[],IF($B198&lt;131,HMIS12[],IF($B198&lt;141,HMIS13[],IF($B198&lt;151,HMIS14[],IF($B198&lt;161,HMIS15[],IF($B198&lt;171,HMIS16[],IF($B198&lt;181,HMIS17[],IF($B198&lt;191,HMIS18[],IF($B198&lt;201,HMIS19[],"TABLE ERROR")))))))))))))))))))),11,TRUE))</f>
        <v/>
      </c>
    </row>
    <row r="199" spans="1:16" ht="15" customHeight="1" x14ac:dyDescent="0.25">
      <c r="A199" s="107">
        <v>21</v>
      </c>
      <c r="B199" s="70">
        <v>197</v>
      </c>
      <c r="C199" s="46" t="str">
        <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ERROR")))))))))))))))))))),2,TRUE)</f>
        <v>Normal HMIS</v>
      </c>
      <c r="D199" s="47"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3,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ERROR")))))))))))))))))))),3,TRUE))</f>
        <v/>
      </c>
      <c r="E199" s="47"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4,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ERROR")))))))))))))))))))),4,TRUE))</f>
        <v/>
      </c>
      <c r="F199" s="47"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5,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ERROR")))))))))))))))))))),5,TRUE))</f>
        <v/>
      </c>
      <c r="G199" s="46"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6,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ERROR")))))))))))))))))))),6,TRUE))</f>
        <v/>
      </c>
      <c r="H199" s="46"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7,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ERROR")))))))))))))))))))),7,TRUE))</f>
        <v/>
      </c>
      <c r="I199" s="48"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8,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ERROR")))))))))))))))))))),8,TRUE))</f>
        <v/>
      </c>
      <c r="J199" s="49"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9,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ERROR")))))))))))))))))))),9,TRUE))</f>
        <v/>
      </c>
      <c r="K199" s="48"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10,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ERROR")))))))))))))))))))),10,TRUE))</f>
        <v/>
      </c>
      <c r="L199" s="67"/>
      <c r="M199" s="104"/>
      <c r="N199" s="48"/>
      <c r="O199" s="48"/>
      <c r="P199" s="69" t="str">
        <f>IF(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11,TRUE)=0,"",VLOOKUP($B199,IF($B199&lt;11,HMIS0[],IF($B199&lt;21,HMIS1[],IF($B199&lt;31,HMIS2[],IF($B199&lt;41,HMIS3[],IF($B199&lt;51,HMIS4[],IF($B199&lt;61,HMIS5[],IF($B199&lt;71,HMIS6[],IF($B199&lt;81,HMIS7[],IF($B199&lt;91,HMIS8[],IF($B199&lt;101,HMIS9[],IF($B199&lt;111,HMIS10[],IF($B199&lt;121,HMIS11[],IF($B199&lt;131,HMIS12[],IF($B199&lt;141,HMIS13[],IF($B199&lt;151,HMIS14[],IF($B199&lt;161,HMIS15[],IF($B199&lt;171,HMIS16[],IF($B199&lt;181,HMIS17[],IF($B199&lt;191,HMIS18[],IF($B199&lt;201,HMIS19[],"TABLE ERROR")))))))))))))))))))),11,TRUE))</f>
        <v/>
      </c>
    </row>
    <row r="200" spans="1:16" ht="15" customHeight="1" x14ac:dyDescent="0.25">
      <c r="A200" s="107">
        <v>21</v>
      </c>
      <c r="B200" s="70">
        <v>198</v>
      </c>
      <c r="C200" s="46" t="str">
        <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ERROR")))))))))))))))))))),2,TRUE)</f>
        <v>Normal HMIS</v>
      </c>
      <c r="D200" s="47"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3,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ERROR")))))))))))))))))))),3,TRUE))</f>
        <v/>
      </c>
      <c r="E200" s="47"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4,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ERROR")))))))))))))))))))),4,TRUE))</f>
        <v/>
      </c>
      <c r="F200" s="47"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5,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ERROR")))))))))))))))))))),5,TRUE))</f>
        <v/>
      </c>
      <c r="G200" s="46"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6,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ERROR")))))))))))))))))))),6,TRUE))</f>
        <v/>
      </c>
      <c r="H200" s="46"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7,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ERROR")))))))))))))))))))),7,TRUE))</f>
        <v/>
      </c>
      <c r="I200" s="48"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8,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ERROR")))))))))))))))))))),8,TRUE))</f>
        <v/>
      </c>
      <c r="J200" s="49"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9,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ERROR")))))))))))))))))))),9,TRUE))</f>
        <v/>
      </c>
      <c r="K200" s="48"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10,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ERROR")))))))))))))))))))),10,TRUE))</f>
        <v/>
      </c>
      <c r="L200" s="67"/>
      <c r="M200" s="104"/>
      <c r="N200" s="48"/>
      <c r="O200" s="48"/>
      <c r="P200" s="69" t="str">
        <f>IF(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11,TRUE)=0,"",VLOOKUP($B200,IF($B200&lt;11,HMIS0[],IF($B200&lt;21,HMIS1[],IF($B200&lt;31,HMIS2[],IF($B200&lt;41,HMIS3[],IF($B200&lt;51,HMIS4[],IF($B200&lt;61,HMIS5[],IF($B200&lt;71,HMIS6[],IF($B200&lt;81,HMIS7[],IF($B200&lt;91,HMIS8[],IF($B200&lt;101,HMIS9[],IF($B200&lt;111,HMIS10[],IF($B200&lt;121,HMIS11[],IF($B200&lt;131,HMIS12[],IF($B200&lt;141,HMIS13[],IF($B200&lt;151,HMIS14[],IF($B200&lt;161,HMIS15[],IF($B200&lt;171,HMIS16[],IF($B200&lt;181,HMIS17[],IF($B200&lt;191,HMIS18[],IF($B200&lt;201,HMIS19[],"TABLE ERROR")))))))))))))))))))),11,TRUE))</f>
        <v/>
      </c>
    </row>
    <row r="201" spans="1:16" ht="15" customHeight="1" x14ac:dyDescent="0.25">
      <c r="A201" s="107">
        <v>21</v>
      </c>
      <c r="B201" s="70">
        <v>199</v>
      </c>
      <c r="C201" s="46" t="str">
        <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ERROR")))))))))))))))))))),2,TRUE)</f>
        <v>Normal HMIS</v>
      </c>
      <c r="D201" s="47"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3,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ERROR")))))))))))))))))))),3,TRUE))</f>
        <v/>
      </c>
      <c r="E201" s="47"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4,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ERROR")))))))))))))))))))),4,TRUE))</f>
        <v/>
      </c>
      <c r="F201" s="47"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5,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ERROR")))))))))))))))))))),5,TRUE))</f>
        <v/>
      </c>
      <c r="G201" s="46"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6,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ERROR")))))))))))))))))))),6,TRUE))</f>
        <v/>
      </c>
      <c r="H201" s="46"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7,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ERROR")))))))))))))))))))),7,TRUE))</f>
        <v/>
      </c>
      <c r="I201" s="48"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8,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ERROR")))))))))))))))))))),8,TRUE))</f>
        <v/>
      </c>
      <c r="J201" s="49"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9,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ERROR")))))))))))))))))))),9,TRUE))</f>
        <v/>
      </c>
      <c r="K201" s="48"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10,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ERROR")))))))))))))))))))),10,TRUE))</f>
        <v/>
      </c>
      <c r="L201" s="67"/>
      <c r="M201" s="104"/>
      <c r="N201" s="48"/>
      <c r="O201" s="48"/>
      <c r="P201" s="69" t="str">
        <f>IF(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11,TRUE)=0,"",VLOOKUP($B201,IF($B201&lt;11,HMIS0[],IF($B201&lt;21,HMIS1[],IF($B201&lt;31,HMIS2[],IF($B201&lt;41,HMIS3[],IF($B201&lt;51,HMIS4[],IF($B201&lt;61,HMIS5[],IF($B201&lt;71,HMIS6[],IF($B201&lt;81,HMIS7[],IF($B201&lt;91,HMIS8[],IF($B201&lt;101,HMIS9[],IF($B201&lt;111,HMIS10[],IF($B201&lt;121,HMIS11[],IF($B201&lt;131,HMIS12[],IF($B201&lt;141,HMIS13[],IF($B201&lt;151,HMIS14[],IF($B201&lt;161,HMIS15[],IF($B201&lt;171,HMIS16[],IF($B201&lt;181,HMIS17[],IF($B201&lt;191,HMIS18[],IF($B201&lt;201,HMIS19[],"TABLE ERROR")))))))))))))))))))),11,TRUE))</f>
        <v/>
      </c>
    </row>
    <row r="202" spans="1:16" ht="15.75" customHeight="1" thickBot="1" x14ac:dyDescent="0.3">
      <c r="A202" s="108">
        <v>21</v>
      </c>
      <c r="B202" s="77">
        <v>200</v>
      </c>
      <c r="C202" s="54" t="str">
        <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ERROR")))))))))))))))))))),2,TRUE)</f>
        <v>Normal HMIS</v>
      </c>
      <c r="D202" s="55"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3,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ERROR")))))))))))))))))))),3,TRUE))</f>
        <v/>
      </c>
      <c r="E202" s="55"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4,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ERROR")))))))))))))))))))),4,TRUE))</f>
        <v/>
      </c>
      <c r="F202" s="55"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5,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ERROR")))))))))))))))))))),5,TRUE))</f>
        <v/>
      </c>
      <c r="G202" s="54"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6,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ERROR")))))))))))))))))))),6,TRUE))</f>
        <v/>
      </c>
      <c r="H202" s="54"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7,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ERROR")))))))))))))))))))),7,TRUE))</f>
        <v/>
      </c>
      <c r="I202" s="56"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8,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ERROR")))))))))))))))))))),8,TRUE))</f>
        <v/>
      </c>
      <c r="J202" s="57"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9,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ERROR")))))))))))))))))))),9,TRUE))</f>
        <v/>
      </c>
      <c r="K202" s="56"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10,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ERROR")))))))))))))))))))),10,TRUE))</f>
        <v/>
      </c>
      <c r="L202" s="68"/>
      <c r="M202" s="105"/>
      <c r="N202" s="56"/>
      <c r="O202" s="56"/>
      <c r="P202" s="78" t="str">
        <f>IF(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11,TRUE)=0,"",VLOOKUP($B202,IF($B202&lt;11,HMIS0[],IF($B202&lt;21,HMIS1[],IF($B202&lt;31,HMIS2[],IF($B202&lt;41,HMIS3[],IF($B202&lt;51,HMIS4[],IF($B202&lt;61,HMIS5[],IF($B202&lt;71,HMIS6[],IF($B202&lt;81,HMIS7[],IF($B202&lt;91,HMIS8[],IF($B202&lt;101,HMIS9[],IF($B202&lt;111,HMIS10[],IF($B202&lt;121,HMIS11[],IF($B202&lt;131,HMIS12[],IF($B202&lt;141,HMIS13[],IF($B202&lt;151,HMIS14[],IF($B202&lt;161,HMIS15[],IF($B202&lt;171,HMIS16[],IF($B202&lt;181,HMIS17[],IF($B202&lt;191,HMIS18[],IF($B202&lt;201,HMIS19[],"TABLE ERROR")))))))))))))))))))),11,TRUE))</f>
        <v/>
      </c>
    </row>
  </sheetData>
  <mergeCells count="1">
    <mergeCell ref="A1:P1"/>
  </mergeCells>
  <conditionalFormatting sqref="N3:O202">
    <cfRule type="cellIs" dxfId="23" priority="2" operator="equal">
      <formula>"yes"</formula>
    </cfRule>
    <cfRule type="cellIs" dxfId="22" priority="3" operator="equal">
      <formula>"no"</formula>
    </cfRule>
  </conditionalFormatting>
  <conditionalFormatting sqref="B3:P202">
    <cfRule type="expression" dxfId="21" priority="4">
      <formula>$M3="yes"</formula>
    </cfRule>
  </conditionalFormatting>
  <conditionalFormatting sqref="A3:A202">
    <cfRule type="expression" dxfId="20" priority="1">
      <formula>$M3="yes"</formula>
    </cfRule>
  </conditionalFormatting>
  <pageMargins left="0.7" right="0.7" top="0.75" bottom="0.75" header="0.3" footer="0.3"/>
  <pageSetup orientation="portrait" r:id="rId1"/>
  <ignoredErrors>
    <ignoredError sqref="C3:P202"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zoomScale="70" zoomScaleNormal="70" workbookViewId="0">
      <selection sqref="A1:XFD1"/>
    </sheetView>
  </sheetViews>
  <sheetFormatPr defaultRowHeight="15" x14ac:dyDescent="0.25"/>
  <cols>
    <col min="1" max="1" width="18.5703125" bestFit="1" customWidth="1"/>
    <col min="2" max="2" width="15" customWidth="1"/>
    <col min="3" max="3" width="19.140625" customWidth="1"/>
    <col min="4" max="4" width="32.85546875" customWidth="1"/>
    <col min="5" max="5" width="31.5703125" customWidth="1"/>
    <col min="6" max="6" width="15" customWidth="1"/>
    <col min="7" max="7" width="19.85546875" customWidth="1"/>
    <col min="8" max="8" width="15" customWidth="1"/>
    <col min="9" max="9" width="18.42578125" customWidth="1"/>
    <col min="10" max="10" width="15.5703125" customWidth="1"/>
    <col min="11" max="11" width="31" customWidth="1"/>
    <col min="12" max="12" width="33.7109375" customWidth="1"/>
    <col min="13" max="13" width="14.28515625" customWidth="1"/>
    <col min="14" max="14" width="19" customWidth="1"/>
    <col min="15" max="15" width="22.85546875" customWidth="1"/>
    <col min="16" max="16" width="29" customWidth="1"/>
  </cols>
  <sheetData>
    <row r="1" spans="1:16" ht="51.75" customHeight="1" thickBot="1" x14ac:dyDescent="0.3">
      <c r="A1" s="218" t="s">
        <v>73</v>
      </c>
      <c r="B1" s="219"/>
      <c r="C1" s="219"/>
      <c r="D1" s="219"/>
      <c r="E1" s="219"/>
      <c r="F1" s="219"/>
      <c r="G1" s="219"/>
      <c r="H1" s="219"/>
      <c r="I1" s="219"/>
      <c r="J1" s="219"/>
      <c r="K1" s="219"/>
      <c r="L1" s="219"/>
      <c r="M1" s="219"/>
      <c r="N1" s="219"/>
      <c r="O1" s="219"/>
      <c r="P1" s="220"/>
    </row>
    <row r="2" spans="1:16" ht="51" customHeight="1" thickBot="1" x14ac:dyDescent="0.3">
      <c r="A2" s="71" t="s">
        <v>74</v>
      </c>
      <c r="B2" s="99" t="s">
        <v>32</v>
      </c>
      <c r="C2" s="72" t="s">
        <v>20</v>
      </c>
      <c r="D2" s="72" t="s">
        <v>21</v>
      </c>
      <c r="E2" s="72" t="s">
        <v>22</v>
      </c>
      <c r="F2" s="72" t="s">
        <v>23</v>
      </c>
      <c r="G2" s="72" t="s">
        <v>24</v>
      </c>
      <c r="H2" s="72" t="s">
        <v>25</v>
      </c>
      <c r="I2" s="72" t="s">
        <v>26</v>
      </c>
      <c r="J2" s="73" t="s">
        <v>31</v>
      </c>
      <c r="K2" s="72" t="s">
        <v>27</v>
      </c>
      <c r="L2" s="74" t="s">
        <v>28</v>
      </c>
      <c r="M2" s="101" t="s">
        <v>63</v>
      </c>
      <c r="N2" s="100" t="s">
        <v>61</v>
      </c>
      <c r="O2" s="100" t="s">
        <v>62</v>
      </c>
      <c r="P2" s="74" t="s">
        <v>64</v>
      </c>
    </row>
    <row r="3" spans="1:16" ht="15" customHeight="1" x14ac:dyDescent="0.25">
      <c r="A3" s="106">
        <v>2</v>
      </c>
      <c r="B3" s="75">
        <v>1</v>
      </c>
      <c r="C3" s="62" t="str">
        <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ERROR")))))))))))))))))))),2,TRUE)</f>
        <v>Essential Services</v>
      </c>
      <c r="D3" s="63"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3,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ERROR")))))))))))))))))))),3,TRUE))</f>
        <v/>
      </c>
      <c r="E3" s="63"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4,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ERROR")))))))))))))))))))),4,TRUE))</f>
        <v/>
      </c>
      <c r="F3" s="63"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5,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ERROR")))))))))))))))))))),5,TRUE))</f>
        <v/>
      </c>
      <c r="G3" s="62"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6,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ERROR")))))))))))))))))))),6,TRUE))</f>
        <v/>
      </c>
      <c r="H3" s="62"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7,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ERROR")))))))))))))))))))),7,TRUE))</f>
        <v/>
      </c>
      <c r="I3" s="64"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8,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ERROR")))))))))))))))))))),8,TRUE))</f>
        <v/>
      </c>
      <c r="J3" s="65"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9,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ERROR")))))))))))))))))))),9,TRUE))</f>
        <v/>
      </c>
      <c r="K3" s="64"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10,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ERROR")))))))))))))))))))),10,TRUE))</f>
        <v/>
      </c>
      <c r="L3" s="64"/>
      <c r="M3" s="109" t="s">
        <v>65</v>
      </c>
      <c r="N3" s="64" t="s">
        <v>65</v>
      </c>
      <c r="O3" s="64" t="s">
        <v>65</v>
      </c>
      <c r="P3" s="76" t="str">
        <f>IF(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11,TRUE)=0,"",VLOOKUP($B3,IF($B3&lt;11,STOUT0[],IF($B3&lt;21,STOUT1[],IF($B3&lt;31,STOUT2[],IF($B3&lt;41,STOUT3[],IF($B3&lt;51,STOUT4[],IF($B3&lt;61,STOUT5[],IF($B3&lt;71,STOUT6[],IF($B3&lt;81,STOUT7[],IF($B3&lt;91,STOUT8[],IF($B3&lt;101,STOUT9[],IF($B3&lt;111,STOUT10[],IF($B3&lt;121,STOUT11[],IF($B3&lt;131,STOUT12[],IF($B3&lt;141,STOUT13[],IF($B3&lt;151,STOUT14[],IF($B3&lt;161,STOUT15[],IF($B3&lt;171,STOUT16[],IF($B3&lt;181,STOUT17[],IF($B3&lt;191,STOUT18[],IF($B3&lt;201,STOUT19[],"TABLE ERROR")))))))))))))))))))),11,TRUE))</f>
        <v/>
      </c>
    </row>
    <row r="4" spans="1:16" ht="15" customHeight="1" x14ac:dyDescent="0.25">
      <c r="A4" s="107">
        <v>2</v>
      </c>
      <c r="B4" s="70">
        <v>2</v>
      </c>
      <c r="C4" s="46" t="str">
        <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ERROR")))))))))))))))))))),2,TRUE)</f>
        <v>Essential Services</v>
      </c>
      <c r="D4" s="47"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3,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ERROR")))))))))))))))))))),3,TRUE))</f>
        <v/>
      </c>
      <c r="E4" s="47"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4,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ERROR")))))))))))))))))))),4,TRUE))</f>
        <v/>
      </c>
      <c r="F4" s="47"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5,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ERROR")))))))))))))))))))),5,TRUE))</f>
        <v/>
      </c>
      <c r="G4" s="46"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6,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ERROR")))))))))))))))))))),6,TRUE))</f>
        <v/>
      </c>
      <c r="H4" s="46"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7,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ERROR")))))))))))))))))))),7,TRUE))</f>
        <v/>
      </c>
      <c r="I4" s="48"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8,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ERROR")))))))))))))))))))),8,TRUE))</f>
        <v/>
      </c>
      <c r="J4" s="49"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9,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ERROR")))))))))))))))))))),9,TRUE))</f>
        <v/>
      </c>
      <c r="K4" s="48"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10,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ERROR")))))))))))))))))))),10,TRUE))</f>
        <v/>
      </c>
      <c r="L4" s="48"/>
      <c r="M4" s="104" t="s">
        <v>66</v>
      </c>
      <c r="N4" s="48" t="s">
        <v>66</v>
      </c>
      <c r="O4" s="48" t="s">
        <v>66</v>
      </c>
      <c r="P4" s="69" t="str">
        <f>IF(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11,TRUE)=0,"",VLOOKUP($B4,IF($B4&lt;11,STOUT0[],IF($B4&lt;21,STOUT1[],IF($B4&lt;31,STOUT2[],IF($B4&lt;41,STOUT3[],IF($B4&lt;51,STOUT4[],IF($B4&lt;61,STOUT5[],IF($B4&lt;71,STOUT6[],IF($B4&lt;81,STOUT7[],IF($B4&lt;91,STOUT8[],IF($B4&lt;101,STOUT9[],IF($B4&lt;111,STOUT10[],IF($B4&lt;121,STOUT11[],IF($B4&lt;131,STOUT12[],IF($B4&lt;141,STOUT13[],IF($B4&lt;151,STOUT14[],IF($B4&lt;161,STOUT15[],IF($B4&lt;171,STOUT16[],IF($B4&lt;181,STOUT17[],IF($B4&lt;191,STOUT18[],IF($B4&lt;201,STOUT19[],"TABLE ERROR")))))))))))))))))))),11,TRUE))</f>
        <v/>
      </c>
    </row>
    <row r="5" spans="1:16" ht="15" customHeight="1" x14ac:dyDescent="0.25">
      <c r="A5" s="107">
        <v>2</v>
      </c>
      <c r="B5" s="70">
        <v>3</v>
      </c>
      <c r="C5" s="46" t="str">
        <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ERROR")))))))))))))))))))),2,TRUE)</f>
        <v>Essential Services</v>
      </c>
      <c r="D5" s="47"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3,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ERROR")))))))))))))))))))),3,TRUE))</f>
        <v/>
      </c>
      <c r="E5" s="47"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4,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ERROR")))))))))))))))))))),4,TRUE))</f>
        <v/>
      </c>
      <c r="F5" s="47"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5,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ERROR")))))))))))))))))))),5,TRUE))</f>
        <v/>
      </c>
      <c r="G5" s="46"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6,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ERROR")))))))))))))))))))),6,TRUE))</f>
        <v/>
      </c>
      <c r="H5" s="46"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7,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ERROR")))))))))))))))))))),7,TRUE))</f>
        <v/>
      </c>
      <c r="I5" s="48"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8,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ERROR")))))))))))))))))))),8,TRUE))</f>
        <v/>
      </c>
      <c r="J5" s="49"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9,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ERROR")))))))))))))))))))),9,TRUE))</f>
        <v/>
      </c>
      <c r="K5" s="48"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10,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ERROR")))))))))))))))))))),10,TRUE))</f>
        <v/>
      </c>
      <c r="L5" s="48"/>
      <c r="M5" s="104"/>
      <c r="N5" s="48"/>
      <c r="O5" s="48"/>
      <c r="P5" s="69" t="str">
        <f>IF(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11,TRUE)=0,"",VLOOKUP($B5,IF($B5&lt;11,STOUT0[],IF($B5&lt;21,STOUT1[],IF($B5&lt;31,STOUT2[],IF($B5&lt;41,STOUT3[],IF($B5&lt;51,STOUT4[],IF($B5&lt;61,STOUT5[],IF($B5&lt;71,STOUT6[],IF($B5&lt;81,STOUT7[],IF($B5&lt;91,STOUT8[],IF($B5&lt;101,STOUT9[],IF($B5&lt;111,STOUT10[],IF($B5&lt;121,STOUT11[],IF($B5&lt;131,STOUT12[],IF($B5&lt;141,STOUT13[],IF($B5&lt;151,STOUT14[],IF($B5&lt;161,STOUT15[],IF($B5&lt;171,STOUT16[],IF($B5&lt;181,STOUT17[],IF($B5&lt;191,STOUT18[],IF($B5&lt;201,STOUT19[],"TABLE ERROR")))))))))))))))))))),11,TRUE))</f>
        <v/>
      </c>
    </row>
    <row r="6" spans="1:16" ht="15" customHeight="1" x14ac:dyDescent="0.25">
      <c r="A6" s="107">
        <v>2</v>
      </c>
      <c r="B6" s="70">
        <v>4</v>
      </c>
      <c r="C6" s="46" t="str">
        <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ERROR")))))))))))))))))))),2,TRUE)</f>
        <v>Essential Services</v>
      </c>
      <c r="D6" s="47"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3,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ERROR")))))))))))))))))))),3,TRUE))</f>
        <v/>
      </c>
      <c r="E6" s="47"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4,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ERROR")))))))))))))))))))),4,TRUE))</f>
        <v/>
      </c>
      <c r="F6" s="47"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5,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ERROR")))))))))))))))))))),5,TRUE))</f>
        <v/>
      </c>
      <c r="G6" s="46"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6,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ERROR")))))))))))))))))))),6,TRUE))</f>
        <v/>
      </c>
      <c r="H6" s="46"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7,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ERROR")))))))))))))))))))),7,TRUE))</f>
        <v/>
      </c>
      <c r="I6" s="48"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8,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ERROR")))))))))))))))))))),8,TRUE))</f>
        <v/>
      </c>
      <c r="J6" s="49"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9,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ERROR")))))))))))))))))))),9,TRUE))</f>
        <v/>
      </c>
      <c r="K6" s="48"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10,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ERROR")))))))))))))))))))),10,TRUE))</f>
        <v/>
      </c>
      <c r="L6" s="48"/>
      <c r="M6" s="104"/>
      <c r="N6" s="48"/>
      <c r="O6" s="48"/>
      <c r="P6" s="69" t="str">
        <f>IF(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11,TRUE)=0,"",VLOOKUP($B6,IF($B6&lt;11,STOUT0[],IF($B6&lt;21,STOUT1[],IF($B6&lt;31,STOUT2[],IF($B6&lt;41,STOUT3[],IF($B6&lt;51,STOUT4[],IF($B6&lt;61,STOUT5[],IF($B6&lt;71,STOUT6[],IF($B6&lt;81,STOUT7[],IF($B6&lt;91,STOUT8[],IF($B6&lt;101,STOUT9[],IF($B6&lt;111,STOUT10[],IF($B6&lt;121,STOUT11[],IF($B6&lt;131,STOUT12[],IF($B6&lt;141,STOUT13[],IF($B6&lt;151,STOUT14[],IF($B6&lt;161,STOUT15[],IF($B6&lt;171,STOUT16[],IF($B6&lt;181,STOUT17[],IF($B6&lt;191,STOUT18[],IF($B6&lt;201,STOUT19[],"TABLE ERROR")))))))))))))))))))),11,TRUE))</f>
        <v/>
      </c>
    </row>
    <row r="7" spans="1:16" ht="15" customHeight="1" x14ac:dyDescent="0.25">
      <c r="A7" s="107">
        <v>2</v>
      </c>
      <c r="B7" s="70">
        <v>5</v>
      </c>
      <c r="C7" s="46" t="str">
        <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ERROR")))))))))))))))))))),2,TRUE)</f>
        <v>Essential Services</v>
      </c>
      <c r="D7" s="47"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3,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ERROR")))))))))))))))))))),3,TRUE))</f>
        <v/>
      </c>
      <c r="E7" s="47"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4,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ERROR")))))))))))))))))))),4,TRUE))</f>
        <v/>
      </c>
      <c r="F7" s="47"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5,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ERROR")))))))))))))))))))),5,TRUE))</f>
        <v/>
      </c>
      <c r="G7" s="46"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6,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ERROR")))))))))))))))))))),6,TRUE))</f>
        <v/>
      </c>
      <c r="H7" s="46"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7,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ERROR")))))))))))))))))))),7,TRUE))</f>
        <v/>
      </c>
      <c r="I7" s="48"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8,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ERROR")))))))))))))))))))),8,TRUE))</f>
        <v/>
      </c>
      <c r="J7" s="49"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9,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ERROR")))))))))))))))))))),9,TRUE))</f>
        <v/>
      </c>
      <c r="K7" s="48"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10,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ERROR")))))))))))))))))))),10,TRUE))</f>
        <v/>
      </c>
      <c r="L7" s="48"/>
      <c r="M7" s="104"/>
      <c r="N7" s="48"/>
      <c r="O7" s="48"/>
      <c r="P7" s="69" t="str">
        <f>IF(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11,TRUE)=0,"",VLOOKUP($B7,IF($B7&lt;11,STOUT0[],IF($B7&lt;21,STOUT1[],IF($B7&lt;31,STOUT2[],IF($B7&lt;41,STOUT3[],IF($B7&lt;51,STOUT4[],IF($B7&lt;61,STOUT5[],IF($B7&lt;71,STOUT6[],IF($B7&lt;81,STOUT7[],IF($B7&lt;91,STOUT8[],IF($B7&lt;101,STOUT9[],IF($B7&lt;111,STOUT10[],IF($B7&lt;121,STOUT11[],IF($B7&lt;131,STOUT12[],IF($B7&lt;141,STOUT13[],IF($B7&lt;151,STOUT14[],IF($B7&lt;161,STOUT15[],IF($B7&lt;171,STOUT16[],IF($B7&lt;181,STOUT17[],IF($B7&lt;191,STOUT18[],IF($B7&lt;201,STOUT19[],"TABLE ERROR")))))))))))))))))))),11,TRUE))</f>
        <v/>
      </c>
    </row>
    <row r="8" spans="1:16" ht="15" customHeight="1" x14ac:dyDescent="0.25">
      <c r="A8" s="107">
        <v>2</v>
      </c>
      <c r="B8" s="70">
        <v>6</v>
      </c>
      <c r="C8" s="46" t="str">
        <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ERROR")))))))))))))))))))),2,TRUE)</f>
        <v>Essential Services</v>
      </c>
      <c r="D8" s="47"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3,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ERROR")))))))))))))))))))),3,TRUE))</f>
        <v/>
      </c>
      <c r="E8" s="47"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4,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ERROR")))))))))))))))))))),4,TRUE))</f>
        <v/>
      </c>
      <c r="F8" s="47"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5,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ERROR")))))))))))))))))))),5,TRUE))</f>
        <v/>
      </c>
      <c r="G8" s="46"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6,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ERROR")))))))))))))))))))),6,TRUE))</f>
        <v/>
      </c>
      <c r="H8" s="46"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7,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ERROR")))))))))))))))))))),7,TRUE))</f>
        <v/>
      </c>
      <c r="I8" s="48"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8,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ERROR")))))))))))))))))))),8,TRUE))</f>
        <v/>
      </c>
      <c r="J8" s="49"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9,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ERROR")))))))))))))))))))),9,TRUE))</f>
        <v/>
      </c>
      <c r="K8" s="48"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10,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ERROR")))))))))))))))))))),10,TRUE))</f>
        <v/>
      </c>
      <c r="L8" s="48"/>
      <c r="M8" s="104"/>
      <c r="N8" s="48"/>
      <c r="O8" s="48"/>
      <c r="P8" s="69" t="str">
        <f>IF(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11,TRUE)=0,"",VLOOKUP($B8,IF($B8&lt;11,STOUT0[],IF($B8&lt;21,STOUT1[],IF($B8&lt;31,STOUT2[],IF($B8&lt;41,STOUT3[],IF($B8&lt;51,STOUT4[],IF($B8&lt;61,STOUT5[],IF($B8&lt;71,STOUT6[],IF($B8&lt;81,STOUT7[],IF($B8&lt;91,STOUT8[],IF($B8&lt;101,STOUT9[],IF($B8&lt;111,STOUT10[],IF($B8&lt;121,STOUT11[],IF($B8&lt;131,STOUT12[],IF($B8&lt;141,STOUT13[],IF($B8&lt;151,STOUT14[],IF($B8&lt;161,STOUT15[],IF($B8&lt;171,STOUT16[],IF($B8&lt;181,STOUT17[],IF($B8&lt;191,STOUT18[],IF($B8&lt;201,STOUT19[],"TABLE ERROR")))))))))))))))))))),11,TRUE))</f>
        <v/>
      </c>
    </row>
    <row r="9" spans="1:16" ht="15" customHeight="1" x14ac:dyDescent="0.25">
      <c r="A9" s="107">
        <v>2</v>
      </c>
      <c r="B9" s="70">
        <v>7</v>
      </c>
      <c r="C9" s="46" t="str">
        <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ERROR")))))))))))))))))))),2,TRUE)</f>
        <v>Essential Services</v>
      </c>
      <c r="D9" s="47"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3,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ERROR")))))))))))))))))))),3,TRUE))</f>
        <v/>
      </c>
      <c r="E9" s="47"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4,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ERROR")))))))))))))))))))),4,TRUE))</f>
        <v/>
      </c>
      <c r="F9" s="47"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5,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ERROR")))))))))))))))))))),5,TRUE))</f>
        <v/>
      </c>
      <c r="G9" s="46"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6,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ERROR")))))))))))))))))))),6,TRUE))</f>
        <v/>
      </c>
      <c r="H9" s="46"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7,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ERROR")))))))))))))))))))),7,TRUE))</f>
        <v/>
      </c>
      <c r="I9" s="48"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8,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ERROR")))))))))))))))))))),8,TRUE))</f>
        <v/>
      </c>
      <c r="J9" s="49"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9,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ERROR")))))))))))))))))))),9,TRUE))</f>
        <v/>
      </c>
      <c r="K9" s="48"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10,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ERROR")))))))))))))))))))),10,TRUE))</f>
        <v/>
      </c>
      <c r="L9" s="48"/>
      <c r="M9" s="104"/>
      <c r="N9" s="48"/>
      <c r="O9" s="48"/>
      <c r="P9" s="69" t="str">
        <f>IF(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11,TRUE)=0,"",VLOOKUP($B9,IF($B9&lt;11,STOUT0[],IF($B9&lt;21,STOUT1[],IF($B9&lt;31,STOUT2[],IF($B9&lt;41,STOUT3[],IF($B9&lt;51,STOUT4[],IF($B9&lt;61,STOUT5[],IF($B9&lt;71,STOUT6[],IF($B9&lt;81,STOUT7[],IF($B9&lt;91,STOUT8[],IF($B9&lt;101,STOUT9[],IF($B9&lt;111,STOUT10[],IF($B9&lt;121,STOUT11[],IF($B9&lt;131,STOUT12[],IF($B9&lt;141,STOUT13[],IF($B9&lt;151,STOUT14[],IF($B9&lt;161,STOUT15[],IF($B9&lt;171,STOUT16[],IF($B9&lt;181,STOUT17[],IF($B9&lt;191,STOUT18[],IF($B9&lt;201,STOUT19[],"TABLE ERROR")))))))))))))))))))),11,TRUE))</f>
        <v/>
      </c>
    </row>
    <row r="10" spans="1:16" ht="15" customHeight="1" x14ac:dyDescent="0.25">
      <c r="A10" s="107">
        <v>2</v>
      </c>
      <c r="B10" s="70">
        <v>8</v>
      </c>
      <c r="C10" s="46" t="str">
        <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ERROR")))))))))))))))))))),2,TRUE)</f>
        <v>Essential Services</v>
      </c>
      <c r="D10" s="47"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3,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ERROR")))))))))))))))))))),3,TRUE))</f>
        <v/>
      </c>
      <c r="E10" s="47"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4,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ERROR")))))))))))))))))))),4,TRUE))</f>
        <v/>
      </c>
      <c r="F10" s="47"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5,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ERROR")))))))))))))))))))),5,TRUE))</f>
        <v/>
      </c>
      <c r="G10" s="46"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6,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ERROR")))))))))))))))))))),6,TRUE))</f>
        <v/>
      </c>
      <c r="H10" s="46"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7,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ERROR")))))))))))))))))))),7,TRUE))</f>
        <v/>
      </c>
      <c r="I10" s="48"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8,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ERROR")))))))))))))))))))),8,TRUE))</f>
        <v/>
      </c>
      <c r="J10" s="49"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9,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ERROR")))))))))))))))))))),9,TRUE))</f>
        <v/>
      </c>
      <c r="K10" s="48"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10,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ERROR")))))))))))))))))))),10,TRUE))</f>
        <v/>
      </c>
      <c r="L10" s="48"/>
      <c r="M10" s="104"/>
      <c r="N10" s="48"/>
      <c r="O10" s="48"/>
      <c r="P10" s="69" t="str">
        <f>IF(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11,TRUE)=0,"",VLOOKUP($B10,IF($B10&lt;11,STOUT0[],IF($B10&lt;21,STOUT1[],IF($B10&lt;31,STOUT2[],IF($B10&lt;41,STOUT3[],IF($B10&lt;51,STOUT4[],IF($B10&lt;61,STOUT5[],IF($B10&lt;71,STOUT6[],IF($B10&lt;81,STOUT7[],IF($B10&lt;91,STOUT8[],IF($B10&lt;101,STOUT9[],IF($B10&lt;111,STOUT10[],IF($B10&lt;121,STOUT11[],IF($B10&lt;131,STOUT12[],IF($B10&lt;141,STOUT13[],IF($B10&lt;151,STOUT14[],IF($B10&lt;161,STOUT15[],IF($B10&lt;171,STOUT16[],IF($B10&lt;181,STOUT17[],IF($B10&lt;191,STOUT18[],IF($B10&lt;201,STOUT19[],"TABLE ERROR")))))))))))))))))))),11,TRUE))</f>
        <v/>
      </c>
    </row>
    <row r="11" spans="1:16" ht="15" customHeight="1" x14ac:dyDescent="0.25">
      <c r="A11" s="107">
        <v>2</v>
      </c>
      <c r="B11" s="70">
        <v>9</v>
      </c>
      <c r="C11" s="46" t="str">
        <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ERROR")))))))))))))))))))),2,TRUE)</f>
        <v>Essential Services</v>
      </c>
      <c r="D11" s="47"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3,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ERROR")))))))))))))))))))),3,TRUE))</f>
        <v/>
      </c>
      <c r="E11" s="47"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4,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ERROR")))))))))))))))))))),4,TRUE))</f>
        <v/>
      </c>
      <c r="F11" s="47"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5,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ERROR")))))))))))))))))))),5,TRUE))</f>
        <v/>
      </c>
      <c r="G11" s="46"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6,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ERROR")))))))))))))))))))),6,TRUE))</f>
        <v/>
      </c>
      <c r="H11" s="46"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7,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ERROR")))))))))))))))))))),7,TRUE))</f>
        <v/>
      </c>
      <c r="I11" s="48"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8,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ERROR")))))))))))))))))))),8,TRUE))</f>
        <v/>
      </c>
      <c r="J11" s="49"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9,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ERROR")))))))))))))))))))),9,TRUE))</f>
        <v/>
      </c>
      <c r="K11" s="48"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10,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ERROR")))))))))))))))))))),10,TRUE))</f>
        <v/>
      </c>
      <c r="L11" s="48"/>
      <c r="M11" s="104"/>
      <c r="N11" s="48"/>
      <c r="O11" s="48"/>
      <c r="P11" s="69" t="str">
        <f>IF(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11,TRUE)=0,"",VLOOKUP($B11,IF($B11&lt;11,STOUT0[],IF($B11&lt;21,STOUT1[],IF($B11&lt;31,STOUT2[],IF($B11&lt;41,STOUT3[],IF($B11&lt;51,STOUT4[],IF($B11&lt;61,STOUT5[],IF($B11&lt;71,STOUT6[],IF($B11&lt;81,STOUT7[],IF($B11&lt;91,STOUT8[],IF($B11&lt;101,STOUT9[],IF($B11&lt;111,STOUT10[],IF($B11&lt;121,STOUT11[],IF($B11&lt;131,STOUT12[],IF($B11&lt;141,STOUT13[],IF($B11&lt;151,STOUT14[],IF($B11&lt;161,STOUT15[],IF($B11&lt;171,STOUT16[],IF($B11&lt;181,STOUT17[],IF($B11&lt;191,STOUT18[],IF($B11&lt;201,STOUT19[],"TABLE ERROR")))))))))))))))))))),11,TRUE))</f>
        <v/>
      </c>
    </row>
    <row r="12" spans="1:16" ht="15.75" customHeight="1" x14ac:dyDescent="0.25">
      <c r="A12" s="107">
        <v>2</v>
      </c>
      <c r="B12" s="70">
        <v>10</v>
      </c>
      <c r="C12" s="46" t="str">
        <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ERROR")))))))))))))))))))),2,TRUE)</f>
        <v>Essential Services</v>
      </c>
      <c r="D12" s="47"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3,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ERROR")))))))))))))))))))),3,TRUE))</f>
        <v/>
      </c>
      <c r="E12" s="47"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4,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ERROR")))))))))))))))))))),4,TRUE))</f>
        <v/>
      </c>
      <c r="F12" s="47"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5,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ERROR")))))))))))))))))))),5,TRUE))</f>
        <v/>
      </c>
      <c r="G12" s="46"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6,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ERROR")))))))))))))))))))),6,TRUE))</f>
        <v/>
      </c>
      <c r="H12" s="46"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7,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ERROR")))))))))))))))))))),7,TRUE))</f>
        <v/>
      </c>
      <c r="I12" s="48"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8,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ERROR")))))))))))))))))))),8,TRUE))</f>
        <v/>
      </c>
      <c r="J12" s="49"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9,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ERROR")))))))))))))))))))),9,TRUE))</f>
        <v/>
      </c>
      <c r="K12" s="48"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10,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ERROR")))))))))))))))))))),10,TRUE))</f>
        <v/>
      </c>
      <c r="L12" s="48"/>
      <c r="M12" s="104"/>
      <c r="N12" s="48"/>
      <c r="O12" s="48"/>
      <c r="P12" s="69" t="str">
        <f>IF(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11,TRUE)=0,"",VLOOKUP($B12,IF($B12&lt;11,STOUT0[],IF($B12&lt;21,STOUT1[],IF($B12&lt;31,STOUT2[],IF($B12&lt;41,STOUT3[],IF($B12&lt;51,STOUT4[],IF($B12&lt;61,STOUT5[],IF($B12&lt;71,STOUT6[],IF($B12&lt;81,STOUT7[],IF($B12&lt;91,STOUT8[],IF($B12&lt;101,STOUT9[],IF($B12&lt;111,STOUT10[],IF($B12&lt;121,STOUT11[],IF($B12&lt;131,STOUT12[],IF($B12&lt;141,STOUT13[],IF($B12&lt;151,STOUT14[],IF($B12&lt;161,STOUT15[],IF($B12&lt;171,STOUT16[],IF($B12&lt;181,STOUT17[],IF($B12&lt;191,STOUT18[],IF($B12&lt;201,STOUT19[],"TABLE ERROR")))))))))))))))))))),11,TRUE))</f>
        <v/>
      </c>
    </row>
    <row r="13" spans="1:16" ht="15" customHeight="1" x14ac:dyDescent="0.25">
      <c r="A13" s="107">
        <v>3</v>
      </c>
      <c r="B13" s="70">
        <v>11</v>
      </c>
      <c r="C13" s="46" t="str">
        <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ERROR")))))))))))))))))))),2,TRUE)</f>
        <v>Essential Services</v>
      </c>
      <c r="D13" s="47"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3,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ERROR")))))))))))))))))))),3,TRUE))</f>
        <v/>
      </c>
      <c r="E13" s="47"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4,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ERROR")))))))))))))))))))),4,TRUE))</f>
        <v/>
      </c>
      <c r="F13" s="47"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5,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ERROR")))))))))))))))))))),5,TRUE))</f>
        <v/>
      </c>
      <c r="G13" s="46"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6,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ERROR")))))))))))))))))))),6,TRUE))</f>
        <v/>
      </c>
      <c r="H13" s="46"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7,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ERROR")))))))))))))))))))),7,TRUE))</f>
        <v/>
      </c>
      <c r="I13" s="48"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8,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ERROR")))))))))))))))))))),8,TRUE))</f>
        <v/>
      </c>
      <c r="J13" s="49"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9,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ERROR")))))))))))))))))))),9,TRUE))</f>
        <v/>
      </c>
      <c r="K13" s="48"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10,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ERROR")))))))))))))))))))),10,TRUE))</f>
        <v/>
      </c>
      <c r="L13" s="48"/>
      <c r="M13" s="104"/>
      <c r="N13" s="48"/>
      <c r="O13" s="48"/>
      <c r="P13" s="69" t="str">
        <f>IF(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11,TRUE)=0,"",VLOOKUP($B13,IF($B13&lt;11,STOUT0[],IF($B13&lt;21,STOUT1[],IF($B13&lt;31,STOUT2[],IF($B13&lt;41,STOUT3[],IF($B13&lt;51,STOUT4[],IF($B13&lt;61,STOUT5[],IF($B13&lt;71,STOUT6[],IF($B13&lt;81,STOUT7[],IF($B13&lt;91,STOUT8[],IF($B13&lt;101,STOUT9[],IF($B13&lt;111,STOUT10[],IF($B13&lt;121,STOUT11[],IF($B13&lt;131,STOUT12[],IF($B13&lt;141,STOUT13[],IF($B13&lt;151,STOUT14[],IF($B13&lt;161,STOUT15[],IF($B13&lt;171,STOUT16[],IF($B13&lt;181,STOUT17[],IF($B13&lt;191,STOUT18[],IF($B13&lt;201,STOUT19[],"TABLE ERROR")))))))))))))))))))),11,TRUE))</f>
        <v/>
      </c>
    </row>
    <row r="14" spans="1:16" ht="15" customHeight="1" x14ac:dyDescent="0.25">
      <c r="A14" s="107">
        <v>3</v>
      </c>
      <c r="B14" s="70">
        <v>12</v>
      </c>
      <c r="C14" s="46" t="str">
        <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ERROR")))))))))))))))))))),2,TRUE)</f>
        <v>Essential Services</v>
      </c>
      <c r="D14" s="47"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3,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ERROR")))))))))))))))))))),3,TRUE))</f>
        <v/>
      </c>
      <c r="E14" s="47"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4,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ERROR")))))))))))))))))))),4,TRUE))</f>
        <v/>
      </c>
      <c r="F14" s="47"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5,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ERROR")))))))))))))))))))),5,TRUE))</f>
        <v/>
      </c>
      <c r="G14" s="46"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6,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ERROR")))))))))))))))))))),6,TRUE))</f>
        <v/>
      </c>
      <c r="H14" s="46"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7,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ERROR")))))))))))))))))))),7,TRUE))</f>
        <v/>
      </c>
      <c r="I14" s="48"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8,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ERROR")))))))))))))))))))),8,TRUE))</f>
        <v/>
      </c>
      <c r="J14" s="49"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9,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ERROR")))))))))))))))))))),9,TRUE))</f>
        <v/>
      </c>
      <c r="K14" s="48"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10,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ERROR")))))))))))))))))))),10,TRUE))</f>
        <v/>
      </c>
      <c r="L14" s="48"/>
      <c r="M14" s="104"/>
      <c r="N14" s="48"/>
      <c r="O14" s="48"/>
      <c r="P14" s="69" t="str">
        <f>IF(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11,TRUE)=0,"",VLOOKUP($B14,IF($B14&lt;11,STOUT0[],IF($B14&lt;21,STOUT1[],IF($B14&lt;31,STOUT2[],IF($B14&lt;41,STOUT3[],IF($B14&lt;51,STOUT4[],IF($B14&lt;61,STOUT5[],IF($B14&lt;71,STOUT6[],IF($B14&lt;81,STOUT7[],IF($B14&lt;91,STOUT8[],IF($B14&lt;101,STOUT9[],IF($B14&lt;111,STOUT10[],IF($B14&lt;121,STOUT11[],IF($B14&lt;131,STOUT12[],IF($B14&lt;141,STOUT13[],IF($B14&lt;151,STOUT14[],IF($B14&lt;161,STOUT15[],IF($B14&lt;171,STOUT16[],IF($B14&lt;181,STOUT17[],IF($B14&lt;191,STOUT18[],IF($B14&lt;201,STOUT19[],"TABLE ERROR")))))))))))))))))))),11,TRUE))</f>
        <v/>
      </c>
    </row>
    <row r="15" spans="1:16" ht="15" customHeight="1" x14ac:dyDescent="0.25">
      <c r="A15" s="107">
        <v>3</v>
      </c>
      <c r="B15" s="70">
        <v>13</v>
      </c>
      <c r="C15" s="46" t="str">
        <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ERROR")))))))))))))))))))),2,TRUE)</f>
        <v>Essential Services</v>
      </c>
      <c r="D15" s="47"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3,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ERROR")))))))))))))))))))),3,TRUE))</f>
        <v/>
      </c>
      <c r="E15" s="47"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4,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ERROR")))))))))))))))))))),4,TRUE))</f>
        <v/>
      </c>
      <c r="F15" s="47"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5,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ERROR")))))))))))))))))))),5,TRUE))</f>
        <v/>
      </c>
      <c r="G15" s="46"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6,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ERROR")))))))))))))))))))),6,TRUE))</f>
        <v/>
      </c>
      <c r="H15" s="46"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7,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ERROR")))))))))))))))))))),7,TRUE))</f>
        <v/>
      </c>
      <c r="I15" s="48"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8,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ERROR")))))))))))))))))))),8,TRUE))</f>
        <v/>
      </c>
      <c r="J15" s="49"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9,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ERROR")))))))))))))))))))),9,TRUE))</f>
        <v/>
      </c>
      <c r="K15" s="48"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10,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ERROR")))))))))))))))))))),10,TRUE))</f>
        <v/>
      </c>
      <c r="L15" s="48"/>
      <c r="M15" s="104"/>
      <c r="N15" s="48"/>
      <c r="O15" s="48"/>
      <c r="P15" s="69" t="str">
        <f>IF(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11,TRUE)=0,"",VLOOKUP($B15,IF($B15&lt;11,STOUT0[],IF($B15&lt;21,STOUT1[],IF($B15&lt;31,STOUT2[],IF($B15&lt;41,STOUT3[],IF($B15&lt;51,STOUT4[],IF($B15&lt;61,STOUT5[],IF($B15&lt;71,STOUT6[],IF($B15&lt;81,STOUT7[],IF($B15&lt;91,STOUT8[],IF($B15&lt;101,STOUT9[],IF($B15&lt;111,STOUT10[],IF($B15&lt;121,STOUT11[],IF($B15&lt;131,STOUT12[],IF($B15&lt;141,STOUT13[],IF($B15&lt;151,STOUT14[],IF($B15&lt;161,STOUT15[],IF($B15&lt;171,STOUT16[],IF($B15&lt;181,STOUT17[],IF($B15&lt;191,STOUT18[],IF($B15&lt;201,STOUT19[],"TABLE ERROR")))))))))))))))))))),11,TRUE))</f>
        <v/>
      </c>
    </row>
    <row r="16" spans="1:16" ht="15" customHeight="1" x14ac:dyDescent="0.25">
      <c r="A16" s="107">
        <v>3</v>
      </c>
      <c r="B16" s="70">
        <v>14</v>
      </c>
      <c r="C16" s="46" t="str">
        <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ERROR")))))))))))))))))))),2,TRUE)</f>
        <v>Essential Services</v>
      </c>
      <c r="D16" s="47"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3,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ERROR")))))))))))))))))))),3,TRUE))</f>
        <v/>
      </c>
      <c r="E16" s="47"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4,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ERROR")))))))))))))))))))),4,TRUE))</f>
        <v/>
      </c>
      <c r="F16" s="47"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5,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ERROR")))))))))))))))))))),5,TRUE))</f>
        <v/>
      </c>
      <c r="G16" s="46"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6,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ERROR")))))))))))))))))))),6,TRUE))</f>
        <v/>
      </c>
      <c r="H16" s="46"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7,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ERROR")))))))))))))))))))),7,TRUE))</f>
        <v/>
      </c>
      <c r="I16" s="48"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8,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ERROR")))))))))))))))))))),8,TRUE))</f>
        <v/>
      </c>
      <c r="J16" s="49"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9,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ERROR")))))))))))))))))))),9,TRUE))</f>
        <v/>
      </c>
      <c r="K16" s="48"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10,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ERROR")))))))))))))))))))),10,TRUE))</f>
        <v/>
      </c>
      <c r="L16" s="48"/>
      <c r="M16" s="104"/>
      <c r="N16" s="48"/>
      <c r="O16" s="48"/>
      <c r="P16" s="69" t="str">
        <f>IF(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11,TRUE)=0,"",VLOOKUP($B16,IF($B16&lt;11,STOUT0[],IF($B16&lt;21,STOUT1[],IF($B16&lt;31,STOUT2[],IF($B16&lt;41,STOUT3[],IF($B16&lt;51,STOUT4[],IF($B16&lt;61,STOUT5[],IF($B16&lt;71,STOUT6[],IF($B16&lt;81,STOUT7[],IF($B16&lt;91,STOUT8[],IF($B16&lt;101,STOUT9[],IF($B16&lt;111,STOUT10[],IF($B16&lt;121,STOUT11[],IF($B16&lt;131,STOUT12[],IF($B16&lt;141,STOUT13[],IF($B16&lt;151,STOUT14[],IF($B16&lt;161,STOUT15[],IF($B16&lt;171,STOUT16[],IF($B16&lt;181,STOUT17[],IF($B16&lt;191,STOUT18[],IF($B16&lt;201,STOUT19[],"TABLE ERROR")))))))))))))))))))),11,TRUE))</f>
        <v/>
      </c>
    </row>
    <row r="17" spans="1:16" ht="15" customHeight="1" x14ac:dyDescent="0.25">
      <c r="A17" s="107">
        <v>3</v>
      </c>
      <c r="B17" s="70">
        <v>15</v>
      </c>
      <c r="C17" s="46" t="str">
        <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ERROR")))))))))))))))))))),2,TRUE)</f>
        <v>Essential Services</v>
      </c>
      <c r="D17" s="47"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3,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ERROR")))))))))))))))))))),3,TRUE))</f>
        <v/>
      </c>
      <c r="E17" s="47"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4,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ERROR")))))))))))))))))))),4,TRUE))</f>
        <v/>
      </c>
      <c r="F17" s="47"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5,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ERROR")))))))))))))))))))),5,TRUE))</f>
        <v/>
      </c>
      <c r="G17" s="46"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6,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ERROR")))))))))))))))))))),6,TRUE))</f>
        <v/>
      </c>
      <c r="H17" s="46"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7,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ERROR")))))))))))))))))))),7,TRUE))</f>
        <v/>
      </c>
      <c r="I17" s="48"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8,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ERROR")))))))))))))))))))),8,TRUE))</f>
        <v/>
      </c>
      <c r="J17" s="49"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9,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ERROR")))))))))))))))))))),9,TRUE))</f>
        <v/>
      </c>
      <c r="K17" s="48"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10,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ERROR")))))))))))))))))))),10,TRUE))</f>
        <v/>
      </c>
      <c r="L17" s="48"/>
      <c r="M17" s="104"/>
      <c r="N17" s="48"/>
      <c r="O17" s="48"/>
      <c r="P17" s="69" t="str">
        <f>IF(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11,TRUE)=0,"",VLOOKUP($B17,IF($B17&lt;11,STOUT0[],IF($B17&lt;21,STOUT1[],IF($B17&lt;31,STOUT2[],IF($B17&lt;41,STOUT3[],IF($B17&lt;51,STOUT4[],IF($B17&lt;61,STOUT5[],IF($B17&lt;71,STOUT6[],IF($B17&lt;81,STOUT7[],IF($B17&lt;91,STOUT8[],IF($B17&lt;101,STOUT9[],IF($B17&lt;111,STOUT10[],IF($B17&lt;121,STOUT11[],IF($B17&lt;131,STOUT12[],IF($B17&lt;141,STOUT13[],IF($B17&lt;151,STOUT14[],IF($B17&lt;161,STOUT15[],IF($B17&lt;171,STOUT16[],IF($B17&lt;181,STOUT17[],IF($B17&lt;191,STOUT18[],IF($B17&lt;201,STOUT19[],"TABLE ERROR")))))))))))))))))))),11,TRUE))</f>
        <v/>
      </c>
    </row>
    <row r="18" spans="1:16" ht="15" customHeight="1" x14ac:dyDescent="0.25">
      <c r="A18" s="107">
        <v>3</v>
      </c>
      <c r="B18" s="70">
        <v>16</v>
      </c>
      <c r="C18" s="46" t="str">
        <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ERROR")))))))))))))))))))),2,TRUE)</f>
        <v>Essential Services</v>
      </c>
      <c r="D18" s="47"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3,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ERROR")))))))))))))))))))),3,TRUE))</f>
        <v/>
      </c>
      <c r="E18" s="47"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4,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ERROR")))))))))))))))))))),4,TRUE))</f>
        <v/>
      </c>
      <c r="F18" s="47"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5,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ERROR")))))))))))))))))))),5,TRUE))</f>
        <v/>
      </c>
      <c r="G18" s="46"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6,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ERROR")))))))))))))))))))),6,TRUE))</f>
        <v/>
      </c>
      <c r="H18" s="46"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7,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ERROR")))))))))))))))))))),7,TRUE))</f>
        <v/>
      </c>
      <c r="I18" s="48"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8,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ERROR")))))))))))))))))))),8,TRUE))</f>
        <v/>
      </c>
      <c r="J18" s="49"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9,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ERROR")))))))))))))))))))),9,TRUE))</f>
        <v/>
      </c>
      <c r="K18" s="48"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10,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ERROR")))))))))))))))))))),10,TRUE))</f>
        <v/>
      </c>
      <c r="L18" s="48"/>
      <c r="M18" s="104"/>
      <c r="N18" s="48"/>
      <c r="O18" s="48"/>
      <c r="P18" s="69" t="str">
        <f>IF(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11,TRUE)=0,"",VLOOKUP($B18,IF($B18&lt;11,STOUT0[],IF($B18&lt;21,STOUT1[],IF($B18&lt;31,STOUT2[],IF($B18&lt;41,STOUT3[],IF($B18&lt;51,STOUT4[],IF($B18&lt;61,STOUT5[],IF($B18&lt;71,STOUT6[],IF($B18&lt;81,STOUT7[],IF($B18&lt;91,STOUT8[],IF($B18&lt;101,STOUT9[],IF($B18&lt;111,STOUT10[],IF($B18&lt;121,STOUT11[],IF($B18&lt;131,STOUT12[],IF($B18&lt;141,STOUT13[],IF($B18&lt;151,STOUT14[],IF($B18&lt;161,STOUT15[],IF($B18&lt;171,STOUT16[],IF($B18&lt;181,STOUT17[],IF($B18&lt;191,STOUT18[],IF($B18&lt;201,STOUT19[],"TABLE ERROR")))))))))))))))))))),11,TRUE))</f>
        <v/>
      </c>
    </row>
    <row r="19" spans="1:16" ht="15" customHeight="1" x14ac:dyDescent="0.25">
      <c r="A19" s="107">
        <v>3</v>
      </c>
      <c r="B19" s="70">
        <v>17</v>
      </c>
      <c r="C19" s="46" t="str">
        <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ERROR")))))))))))))))))))),2,TRUE)</f>
        <v>Essential Services</v>
      </c>
      <c r="D19" s="47"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3,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ERROR")))))))))))))))))))),3,TRUE))</f>
        <v/>
      </c>
      <c r="E19" s="47"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4,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ERROR")))))))))))))))))))),4,TRUE))</f>
        <v/>
      </c>
      <c r="F19" s="47"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5,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ERROR")))))))))))))))))))),5,TRUE))</f>
        <v/>
      </c>
      <c r="G19" s="46"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6,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ERROR")))))))))))))))))))),6,TRUE))</f>
        <v/>
      </c>
      <c r="H19" s="46"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7,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ERROR")))))))))))))))))))),7,TRUE))</f>
        <v/>
      </c>
      <c r="I19" s="48"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8,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ERROR")))))))))))))))))))),8,TRUE))</f>
        <v/>
      </c>
      <c r="J19" s="49"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9,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ERROR")))))))))))))))))))),9,TRUE))</f>
        <v/>
      </c>
      <c r="K19" s="48"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10,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ERROR")))))))))))))))))))),10,TRUE))</f>
        <v/>
      </c>
      <c r="L19" s="48"/>
      <c r="M19" s="104"/>
      <c r="N19" s="48"/>
      <c r="O19" s="48"/>
      <c r="P19" s="69" t="str">
        <f>IF(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11,TRUE)=0,"",VLOOKUP($B19,IF($B19&lt;11,STOUT0[],IF($B19&lt;21,STOUT1[],IF($B19&lt;31,STOUT2[],IF($B19&lt;41,STOUT3[],IF($B19&lt;51,STOUT4[],IF($B19&lt;61,STOUT5[],IF($B19&lt;71,STOUT6[],IF($B19&lt;81,STOUT7[],IF($B19&lt;91,STOUT8[],IF($B19&lt;101,STOUT9[],IF($B19&lt;111,STOUT10[],IF($B19&lt;121,STOUT11[],IF($B19&lt;131,STOUT12[],IF($B19&lt;141,STOUT13[],IF($B19&lt;151,STOUT14[],IF($B19&lt;161,STOUT15[],IF($B19&lt;171,STOUT16[],IF($B19&lt;181,STOUT17[],IF($B19&lt;191,STOUT18[],IF($B19&lt;201,STOUT19[],"TABLE ERROR")))))))))))))))))))),11,TRUE))</f>
        <v/>
      </c>
    </row>
    <row r="20" spans="1:16" ht="15" customHeight="1" x14ac:dyDescent="0.25">
      <c r="A20" s="107">
        <v>3</v>
      </c>
      <c r="B20" s="70">
        <v>18</v>
      </c>
      <c r="C20" s="46" t="str">
        <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ERROR")))))))))))))))))))),2,TRUE)</f>
        <v>Essential Services</v>
      </c>
      <c r="D20" s="47"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3,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ERROR")))))))))))))))))))),3,TRUE))</f>
        <v/>
      </c>
      <c r="E20" s="47"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4,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ERROR")))))))))))))))))))),4,TRUE))</f>
        <v/>
      </c>
      <c r="F20" s="47"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5,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ERROR")))))))))))))))))))),5,TRUE))</f>
        <v/>
      </c>
      <c r="G20" s="46"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6,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ERROR")))))))))))))))))))),6,TRUE))</f>
        <v/>
      </c>
      <c r="H20" s="46"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7,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ERROR")))))))))))))))))))),7,TRUE))</f>
        <v/>
      </c>
      <c r="I20" s="48"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8,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ERROR")))))))))))))))))))),8,TRUE))</f>
        <v/>
      </c>
      <c r="J20" s="49"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9,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ERROR")))))))))))))))))))),9,TRUE))</f>
        <v/>
      </c>
      <c r="K20" s="48"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10,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ERROR")))))))))))))))))))),10,TRUE))</f>
        <v/>
      </c>
      <c r="L20" s="48"/>
      <c r="M20" s="104"/>
      <c r="N20" s="48"/>
      <c r="O20" s="48"/>
      <c r="P20" s="69" t="str">
        <f>IF(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11,TRUE)=0,"",VLOOKUP($B20,IF($B20&lt;11,STOUT0[],IF($B20&lt;21,STOUT1[],IF($B20&lt;31,STOUT2[],IF($B20&lt;41,STOUT3[],IF($B20&lt;51,STOUT4[],IF($B20&lt;61,STOUT5[],IF($B20&lt;71,STOUT6[],IF($B20&lt;81,STOUT7[],IF($B20&lt;91,STOUT8[],IF($B20&lt;101,STOUT9[],IF($B20&lt;111,STOUT10[],IF($B20&lt;121,STOUT11[],IF($B20&lt;131,STOUT12[],IF($B20&lt;141,STOUT13[],IF($B20&lt;151,STOUT14[],IF($B20&lt;161,STOUT15[],IF($B20&lt;171,STOUT16[],IF($B20&lt;181,STOUT17[],IF($B20&lt;191,STOUT18[],IF($B20&lt;201,STOUT19[],"TABLE ERROR")))))))))))))))))))),11,TRUE))</f>
        <v/>
      </c>
    </row>
    <row r="21" spans="1:16" ht="15" customHeight="1" x14ac:dyDescent="0.25">
      <c r="A21" s="107">
        <v>3</v>
      </c>
      <c r="B21" s="70">
        <v>19</v>
      </c>
      <c r="C21" s="46" t="str">
        <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ERROR")))))))))))))))))))),2,TRUE)</f>
        <v>Essential Services</v>
      </c>
      <c r="D21" s="47"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3,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ERROR")))))))))))))))))))),3,TRUE))</f>
        <v/>
      </c>
      <c r="E21" s="47"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4,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ERROR")))))))))))))))))))),4,TRUE))</f>
        <v/>
      </c>
      <c r="F21" s="47"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5,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ERROR")))))))))))))))))))),5,TRUE))</f>
        <v/>
      </c>
      <c r="G21" s="46"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6,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ERROR")))))))))))))))))))),6,TRUE))</f>
        <v/>
      </c>
      <c r="H21" s="46"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7,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ERROR")))))))))))))))))))),7,TRUE))</f>
        <v/>
      </c>
      <c r="I21" s="48"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8,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ERROR")))))))))))))))))))),8,TRUE))</f>
        <v/>
      </c>
      <c r="J21" s="49"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9,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ERROR")))))))))))))))))))),9,TRUE))</f>
        <v/>
      </c>
      <c r="K21" s="48"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10,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ERROR")))))))))))))))))))),10,TRUE))</f>
        <v/>
      </c>
      <c r="L21" s="48"/>
      <c r="M21" s="104"/>
      <c r="N21" s="48"/>
      <c r="O21" s="48"/>
      <c r="P21" s="69" t="str">
        <f>IF(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11,TRUE)=0,"",VLOOKUP($B21,IF($B21&lt;11,STOUT0[],IF($B21&lt;21,STOUT1[],IF($B21&lt;31,STOUT2[],IF($B21&lt;41,STOUT3[],IF($B21&lt;51,STOUT4[],IF($B21&lt;61,STOUT5[],IF($B21&lt;71,STOUT6[],IF($B21&lt;81,STOUT7[],IF($B21&lt;91,STOUT8[],IF($B21&lt;101,STOUT9[],IF($B21&lt;111,STOUT10[],IF($B21&lt;121,STOUT11[],IF($B21&lt;131,STOUT12[],IF($B21&lt;141,STOUT13[],IF($B21&lt;151,STOUT14[],IF($B21&lt;161,STOUT15[],IF($B21&lt;171,STOUT16[],IF($B21&lt;181,STOUT17[],IF($B21&lt;191,STOUT18[],IF($B21&lt;201,STOUT19[],"TABLE ERROR")))))))))))))))))))),11,TRUE))</f>
        <v/>
      </c>
    </row>
    <row r="22" spans="1:16" ht="15.75" customHeight="1" x14ac:dyDescent="0.25">
      <c r="A22" s="107">
        <v>3</v>
      </c>
      <c r="B22" s="70">
        <v>20</v>
      </c>
      <c r="C22" s="46" t="str">
        <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ERROR")))))))))))))))))))),2,TRUE)</f>
        <v>Essential Services</v>
      </c>
      <c r="D22" s="47"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3,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ERROR")))))))))))))))))))),3,TRUE))</f>
        <v/>
      </c>
      <c r="E22" s="47"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4,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ERROR")))))))))))))))))))),4,TRUE))</f>
        <v/>
      </c>
      <c r="F22" s="47"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5,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ERROR")))))))))))))))))))),5,TRUE))</f>
        <v/>
      </c>
      <c r="G22" s="46"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6,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ERROR")))))))))))))))))))),6,TRUE))</f>
        <v/>
      </c>
      <c r="H22" s="46"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7,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ERROR")))))))))))))))))))),7,TRUE))</f>
        <v/>
      </c>
      <c r="I22" s="48"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8,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ERROR")))))))))))))))))))),8,TRUE))</f>
        <v/>
      </c>
      <c r="J22" s="49"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9,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ERROR")))))))))))))))))))),9,TRUE))</f>
        <v/>
      </c>
      <c r="K22" s="48"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10,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ERROR")))))))))))))))))))),10,TRUE))</f>
        <v/>
      </c>
      <c r="L22" s="48"/>
      <c r="M22" s="104"/>
      <c r="N22" s="48"/>
      <c r="O22" s="48"/>
      <c r="P22" s="69" t="str">
        <f>IF(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11,TRUE)=0,"",VLOOKUP($B22,IF($B22&lt;11,STOUT0[],IF($B22&lt;21,STOUT1[],IF($B22&lt;31,STOUT2[],IF($B22&lt;41,STOUT3[],IF($B22&lt;51,STOUT4[],IF($B22&lt;61,STOUT5[],IF($B22&lt;71,STOUT6[],IF($B22&lt;81,STOUT7[],IF($B22&lt;91,STOUT8[],IF($B22&lt;101,STOUT9[],IF($B22&lt;111,STOUT10[],IF($B22&lt;121,STOUT11[],IF($B22&lt;131,STOUT12[],IF($B22&lt;141,STOUT13[],IF($B22&lt;151,STOUT14[],IF($B22&lt;161,STOUT15[],IF($B22&lt;171,STOUT16[],IF($B22&lt;181,STOUT17[],IF($B22&lt;191,STOUT18[],IF($B22&lt;201,STOUT19[],"TABLE ERROR")))))))))))))))))))),11,TRUE))</f>
        <v/>
      </c>
    </row>
    <row r="23" spans="1:16" ht="15" customHeight="1" x14ac:dyDescent="0.25">
      <c r="A23" s="107">
        <v>4</v>
      </c>
      <c r="B23" s="70">
        <v>21</v>
      </c>
      <c r="C23" s="46" t="str">
        <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ERROR")))))))))))))))))))),2,TRUE)</f>
        <v>Essential Services</v>
      </c>
      <c r="D23" s="47"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3,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ERROR")))))))))))))))))))),3,TRUE))</f>
        <v/>
      </c>
      <c r="E23" s="47"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4,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ERROR")))))))))))))))))))),4,TRUE))</f>
        <v/>
      </c>
      <c r="F23" s="47"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5,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ERROR")))))))))))))))))))),5,TRUE))</f>
        <v/>
      </c>
      <c r="G23" s="46"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6,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ERROR")))))))))))))))))))),6,TRUE))</f>
        <v/>
      </c>
      <c r="H23" s="46"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7,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ERROR")))))))))))))))))))),7,TRUE))</f>
        <v/>
      </c>
      <c r="I23" s="48"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8,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ERROR")))))))))))))))))))),8,TRUE))</f>
        <v/>
      </c>
      <c r="J23" s="49"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9,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ERROR")))))))))))))))))))),9,TRUE))</f>
        <v/>
      </c>
      <c r="K23" s="48"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10,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ERROR")))))))))))))))))))),10,TRUE))</f>
        <v/>
      </c>
      <c r="L23" s="48"/>
      <c r="M23" s="104"/>
      <c r="N23" s="48"/>
      <c r="O23" s="48"/>
      <c r="P23" s="69" t="str">
        <f>IF(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11,TRUE)=0,"",VLOOKUP($B23,IF($B23&lt;11,STOUT0[],IF($B23&lt;21,STOUT1[],IF($B23&lt;31,STOUT2[],IF($B23&lt;41,STOUT3[],IF($B23&lt;51,STOUT4[],IF($B23&lt;61,STOUT5[],IF($B23&lt;71,STOUT6[],IF($B23&lt;81,STOUT7[],IF($B23&lt;91,STOUT8[],IF($B23&lt;101,STOUT9[],IF($B23&lt;111,STOUT10[],IF($B23&lt;121,STOUT11[],IF($B23&lt;131,STOUT12[],IF($B23&lt;141,STOUT13[],IF($B23&lt;151,STOUT14[],IF($B23&lt;161,STOUT15[],IF($B23&lt;171,STOUT16[],IF($B23&lt;181,STOUT17[],IF($B23&lt;191,STOUT18[],IF($B23&lt;201,STOUT19[],"TABLE ERROR")))))))))))))))))))),11,TRUE))</f>
        <v/>
      </c>
    </row>
    <row r="24" spans="1:16" ht="15" customHeight="1" x14ac:dyDescent="0.25">
      <c r="A24" s="107">
        <v>4</v>
      </c>
      <c r="B24" s="70">
        <v>22</v>
      </c>
      <c r="C24" s="46" t="str">
        <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ERROR")))))))))))))))))))),2,TRUE)</f>
        <v>Essential Services</v>
      </c>
      <c r="D24" s="47"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3,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ERROR")))))))))))))))))))),3,TRUE))</f>
        <v/>
      </c>
      <c r="E24" s="47"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4,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ERROR")))))))))))))))))))),4,TRUE))</f>
        <v/>
      </c>
      <c r="F24" s="47"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5,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ERROR")))))))))))))))))))),5,TRUE))</f>
        <v/>
      </c>
      <c r="G24" s="46"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6,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ERROR")))))))))))))))))))),6,TRUE))</f>
        <v/>
      </c>
      <c r="H24" s="46"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7,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ERROR")))))))))))))))))))),7,TRUE))</f>
        <v/>
      </c>
      <c r="I24" s="48"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8,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ERROR")))))))))))))))))))),8,TRUE))</f>
        <v/>
      </c>
      <c r="J24" s="49"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9,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ERROR")))))))))))))))))))),9,TRUE))</f>
        <v/>
      </c>
      <c r="K24" s="48"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10,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ERROR")))))))))))))))))))),10,TRUE))</f>
        <v/>
      </c>
      <c r="L24" s="48"/>
      <c r="M24" s="104"/>
      <c r="N24" s="48"/>
      <c r="O24" s="48"/>
      <c r="P24" s="69" t="str">
        <f>IF(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11,TRUE)=0,"",VLOOKUP($B24,IF($B24&lt;11,STOUT0[],IF($B24&lt;21,STOUT1[],IF($B24&lt;31,STOUT2[],IF($B24&lt;41,STOUT3[],IF($B24&lt;51,STOUT4[],IF($B24&lt;61,STOUT5[],IF($B24&lt;71,STOUT6[],IF($B24&lt;81,STOUT7[],IF($B24&lt;91,STOUT8[],IF($B24&lt;101,STOUT9[],IF($B24&lt;111,STOUT10[],IF($B24&lt;121,STOUT11[],IF($B24&lt;131,STOUT12[],IF($B24&lt;141,STOUT13[],IF($B24&lt;151,STOUT14[],IF($B24&lt;161,STOUT15[],IF($B24&lt;171,STOUT16[],IF($B24&lt;181,STOUT17[],IF($B24&lt;191,STOUT18[],IF($B24&lt;201,STOUT19[],"TABLE ERROR")))))))))))))))))))),11,TRUE))</f>
        <v/>
      </c>
    </row>
    <row r="25" spans="1:16" ht="15" customHeight="1" x14ac:dyDescent="0.25">
      <c r="A25" s="107">
        <v>4</v>
      </c>
      <c r="B25" s="70">
        <v>23</v>
      </c>
      <c r="C25" s="46" t="str">
        <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ERROR")))))))))))))))))))),2,TRUE)</f>
        <v>Essential Services</v>
      </c>
      <c r="D25" s="47"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3,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ERROR")))))))))))))))))))),3,TRUE))</f>
        <v/>
      </c>
      <c r="E25" s="47"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4,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ERROR")))))))))))))))))))),4,TRUE))</f>
        <v/>
      </c>
      <c r="F25" s="47"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5,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ERROR")))))))))))))))))))),5,TRUE))</f>
        <v/>
      </c>
      <c r="G25" s="46"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6,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ERROR")))))))))))))))))))),6,TRUE))</f>
        <v/>
      </c>
      <c r="H25" s="46"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7,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ERROR")))))))))))))))))))),7,TRUE))</f>
        <v/>
      </c>
      <c r="I25" s="48"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8,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ERROR")))))))))))))))))))),8,TRUE))</f>
        <v/>
      </c>
      <c r="J25" s="49"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9,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ERROR")))))))))))))))))))),9,TRUE))</f>
        <v/>
      </c>
      <c r="K25" s="48"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10,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ERROR")))))))))))))))))))),10,TRUE))</f>
        <v/>
      </c>
      <c r="L25" s="48"/>
      <c r="M25" s="104"/>
      <c r="N25" s="48"/>
      <c r="O25" s="48"/>
      <c r="P25" s="69" t="str">
        <f>IF(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11,TRUE)=0,"",VLOOKUP($B25,IF($B25&lt;11,STOUT0[],IF($B25&lt;21,STOUT1[],IF($B25&lt;31,STOUT2[],IF($B25&lt;41,STOUT3[],IF($B25&lt;51,STOUT4[],IF($B25&lt;61,STOUT5[],IF($B25&lt;71,STOUT6[],IF($B25&lt;81,STOUT7[],IF($B25&lt;91,STOUT8[],IF($B25&lt;101,STOUT9[],IF($B25&lt;111,STOUT10[],IF($B25&lt;121,STOUT11[],IF($B25&lt;131,STOUT12[],IF($B25&lt;141,STOUT13[],IF($B25&lt;151,STOUT14[],IF($B25&lt;161,STOUT15[],IF($B25&lt;171,STOUT16[],IF($B25&lt;181,STOUT17[],IF($B25&lt;191,STOUT18[],IF($B25&lt;201,STOUT19[],"TABLE ERROR")))))))))))))))))))),11,TRUE))</f>
        <v/>
      </c>
    </row>
    <row r="26" spans="1:16" ht="15" customHeight="1" x14ac:dyDescent="0.25">
      <c r="A26" s="107">
        <v>4</v>
      </c>
      <c r="B26" s="70">
        <v>24</v>
      </c>
      <c r="C26" s="46" t="str">
        <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ERROR")))))))))))))))))))),2,TRUE)</f>
        <v>Essential Services</v>
      </c>
      <c r="D26" s="47"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3,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ERROR")))))))))))))))))))),3,TRUE))</f>
        <v/>
      </c>
      <c r="E26" s="47"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4,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ERROR")))))))))))))))))))),4,TRUE))</f>
        <v/>
      </c>
      <c r="F26" s="47"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5,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ERROR")))))))))))))))))))),5,TRUE))</f>
        <v/>
      </c>
      <c r="G26" s="46"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6,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ERROR")))))))))))))))))))),6,TRUE))</f>
        <v/>
      </c>
      <c r="H26" s="46"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7,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ERROR")))))))))))))))))))),7,TRUE))</f>
        <v/>
      </c>
      <c r="I26" s="48"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8,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ERROR")))))))))))))))))))),8,TRUE))</f>
        <v/>
      </c>
      <c r="J26" s="49"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9,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ERROR")))))))))))))))))))),9,TRUE))</f>
        <v/>
      </c>
      <c r="K26" s="48"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10,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ERROR")))))))))))))))))))),10,TRUE))</f>
        <v/>
      </c>
      <c r="L26" s="48"/>
      <c r="M26" s="104"/>
      <c r="N26" s="48"/>
      <c r="O26" s="48"/>
      <c r="P26" s="69" t="str">
        <f>IF(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11,TRUE)=0,"",VLOOKUP($B26,IF($B26&lt;11,STOUT0[],IF($B26&lt;21,STOUT1[],IF($B26&lt;31,STOUT2[],IF($B26&lt;41,STOUT3[],IF($B26&lt;51,STOUT4[],IF($B26&lt;61,STOUT5[],IF($B26&lt;71,STOUT6[],IF($B26&lt;81,STOUT7[],IF($B26&lt;91,STOUT8[],IF($B26&lt;101,STOUT9[],IF($B26&lt;111,STOUT10[],IF($B26&lt;121,STOUT11[],IF($B26&lt;131,STOUT12[],IF($B26&lt;141,STOUT13[],IF($B26&lt;151,STOUT14[],IF($B26&lt;161,STOUT15[],IF($B26&lt;171,STOUT16[],IF($B26&lt;181,STOUT17[],IF($B26&lt;191,STOUT18[],IF($B26&lt;201,STOUT19[],"TABLE ERROR")))))))))))))))))))),11,TRUE))</f>
        <v/>
      </c>
    </row>
    <row r="27" spans="1:16" ht="15" customHeight="1" x14ac:dyDescent="0.25">
      <c r="A27" s="107">
        <v>4</v>
      </c>
      <c r="B27" s="70">
        <v>25</v>
      </c>
      <c r="C27" s="46" t="str">
        <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ERROR")))))))))))))))))))),2,TRUE)</f>
        <v>Essential Services</v>
      </c>
      <c r="D27" s="47"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3,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ERROR")))))))))))))))))))),3,TRUE))</f>
        <v/>
      </c>
      <c r="E27" s="47"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4,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ERROR")))))))))))))))))))),4,TRUE))</f>
        <v/>
      </c>
      <c r="F27" s="47"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5,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ERROR")))))))))))))))))))),5,TRUE))</f>
        <v/>
      </c>
      <c r="G27" s="46"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6,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ERROR")))))))))))))))))))),6,TRUE))</f>
        <v/>
      </c>
      <c r="H27" s="46"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7,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ERROR")))))))))))))))))))),7,TRUE))</f>
        <v/>
      </c>
      <c r="I27" s="48"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8,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ERROR")))))))))))))))))))),8,TRUE))</f>
        <v/>
      </c>
      <c r="J27" s="49"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9,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ERROR")))))))))))))))))))),9,TRUE))</f>
        <v/>
      </c>
      <c r="K27" s="48"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10,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ERROR")))))))))))))))))))),10,TRUE))</f>
        <v/>
      </c>
      <c r="L27" s="48"/>
      <c r="M27" s="104"/>
      <c r="N27" s="48"/>
      <c r="O27" s="48"/>
      <c r="P27" s="69" t="str">
        <f>IF(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11,TRUE)=0,"",VLOOKUP($B27,IF($B27&lt;11,STOUT0[],IF($B27&lt;21,STOUT1[],IF($B27&lt;31,STOUT2[],IF($B27&lt;41,STOUT3[],IF($B27&lt;51,STOUT4[],IF($B27&lt;61,STOUT5[],IF($B27&lt;71,STOUT6[],IF($B27&lt;81,STOUT7[],IF($B27&lt;91,STOUT8[],IF($B27&lt;101,STOUT9[],IF($B27&lt;111,STOUT10[],IF($B27&lt;121,STOUT11[],IF($B27&lt;131,STOUT12[],IF($B27&lt;141,STOUT13[],IF($B27&lt;151,STOUT14[],IF($B27&lt;161,STOUT15[],IF($B27&lt;171,STOUT16[],IF($B27&lt;181,STOUT17[],IF($B27&lt;191,STOUT18[],IF($B27&lt;201,STOUT19[],"TABLE ERROR")))))))))))))))))))),11,TRUE))</f>
        <v/>
      </c>
    </row>
    <row r="28" spans="1:16" ht="15" customHeight="1" x14ac:dyDescent="0.25">
      <c r="A28" s="107">
        <v>4</v>
      </c>
      <c r="B28" s="70">
        <v>26</v>
      </c>
      <c r="C28" s="46" t="str">
        <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ERROR")))))))))))))))))))),2,TRUE)</f>
        <v>Essential Services</v>
      </c>
      <c r="D28" s="47"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3,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ERROR")))))))))))))))))))),3,TRUE))</f>
        <v/>
      </c>
      <c r="E28" s="47"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4,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ERROR")))))))))))))))))))),4,TRUE))</f>
        <v/>
      </c>
      <c r="F28" s="47"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5,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ERROR")))))))))))))))))))),5,TRUE))</f>
        <v/>
      </c>
      <c r="G28" s="46"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6,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ERROR")))))))))))))))))))),6,TRUE))</f>
        <v/>
      </c>
      <c r="H28" s="46"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7,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ERROR")))))))))))))))))))),7,TRUE))</f>
        <v/>
      </c>
      <c r="I28" s="48"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8,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ERROR")))))))))))))))))))),8,TRUE))</f>
        <v/>
      </c>
      <c r="J28" s="49"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9,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ERROR")))))))))))))))))))),9,TRUE))</f>
        <v/>
      </c>
      <c r="K28" s="48"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10,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ERROR")))))))))))))))))))),10,TRUE))</f>
        <v/>
      </c>
      <c r="L28" s="48"/>
      <c r="M28" s="104"/>
      <c r="N28" s="48"/>
      <c r="O28" s="48"/>
      <c r="P28" s="69" t="str">
        <f>IF(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11,TRUE)=0,"",VLOOKUP($B28,IF($B28&lt;11,STOUT0[],IF($B28&lt;21,STOUT1[],IF($B28&lt;31,STOUT2[],IF($B28&lt;41,STOUT3[],IF($B28&lt;51,STOUT4[],IF($B28&lt;61,STOUT5[],IF($B28&lt;71,STOUT6[],IF($B28&lt;81,STOUT7[],IF($B28&lt;91,STOUT8[],IF($B28&lt;101,STOUT9[],IF($B28&lt;111,STOUT10[],IF($B28&lt;121,STOUT11[],IF($B28&lt;131,STOUT12[],IF($B28&lt;141,STOUT13[],IF($B28&lt;151,STOUT14[],IF($B28&lt;161,STOUT15[],IF($B28&lt;171,STOUT16[],IF($B28&lt;181,STOUT17[],IF($B28&lt;191,STOUT18[],IF($B28&lt;201,STOUT19[],"TABLE ERROR")))))))))))))))))))),11,TRUE))</f>
        <v/>
      </c>
    </row>
    <row r="29" spans="1:16" ht="15" customHeight="1" x14ac:dyDescent="0.25">
      <c r="A29" s="107">
        <v>4</v>
      </c>
      <c r="B29" s="70">
        <v>27</v>
      </c>
      <c r="C29" s="46" t="str">
        <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ERROR")))))))))))))))))))),2,TRUE)</f>
        <v>Essential Services</v>
      </c>
      <c r="D29" s="47"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3,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ERROR")))))))))))))))))))),3,TRUE))</f>
        <v/>
      </c>
      <c r="E29" s="47"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4,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ERROR")))))))))))))))))))),4,TRUE))</f>
        <v/>
      </c>
      <c r="F29" s="47"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5,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ERROR")))))))))))))))))))),5,TRUE))</f>
        <v/>
      </c>
      <c r="G29" s="46"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6,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ERROR")))))))))))))))))))),6,TRUE))</f>
        <v/>
      </c>
      <c r="H29" s="46"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7,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ERROR")))))))))))))))))))),7,TRUE))</f>
        <v/>
      </c>
      <c r="I29" s="48"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8,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ERROR")))))))))))))))))))),8,TRUE))</f>
        <v/>
      </c>
      <c r="J29" s="49"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9,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ERROR")))))))))))))))))))),9,TRUE))</f>
        <v/>
      </c>
      <c r="K29" s="48"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10,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ERROR")))))))))))))))))))),10,TRUE))</f>
        <v/>
      </c>
      <c r="L29" s="48"/>
      <c r="M29" s="104"/>
      <c r="N29" s="48"/>
      <c r="O29" s="48"/>
      <c r="P29" s="69" t="str">
        <f>IF(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11,TRUE)=0,"",VLOOKUP($B29,IF($B29&lt;11,STOUT0[],IF($B29&lt;21,STOUT1[],IF($B29&lt;31,STOUT2[],IF($B29&lt;41,STOUT3[],IF($B29&lt;51,STOUT4[],IF($B29&lt;61,STOUT5[],IF($B29&lt;71,STOUT6[],IF($B29&lt;81,STOUT7[],IF($B29&lt;91,STOUT8[],IF($B29&lt;101,STOUT9[],IF($B29&lt;111,STOUT10[],IF($B29&lt;121,STOUT11[],IF($B29&lt;131,STOUT12[],IF($B29&lt;141,STOUT13[],IF($B29&lt;151,STOUT14[],IF($B29&lt;161,STOUT15[],IF($B29&lt;171,STOUT16[],IF($B29&lt;181,STOUT17[],IF($B29&lt;191,STOUT18[],IF($B29&lt;201,STOUT19[],"TABLE ERROR")))))))))))))))))))),11,TRUE))</f>
        <v/>
      </c>
    </row>
    <row r="30" spans="1:16" ht="15" customHeight="1" x14ac:dyDescent="0.25">
      <c r="A30" s="107">
        <v>4</v>
      </c>
      <c r="B30" s="70">
        <v>28</v>
      </c>
      <c r="C30" s="46" t="str">
        <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ERROR")))))))))))))))))))),2,TRUE)</f>
        <v>Essential Services</v>
      </c>
      <c r="D30" s="47"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3,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ERROR")))))))))))))))))))),3,TRUE))</f>
        <v/>
      </c>
      <c r="E30" s="47"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4,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ERROR")))))))))))))))))))),4,TRUE))</f>
        <v/>
      </c>
      <c r="F30" s="47"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5,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ERROR")))))))))))))))))))),5,TRUE))</f>
        <v/>
      </c>
      <c r="G30" s="46"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6,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ERROR")))))))))))))))))))),6,TRUE))</f>
        <v/>
      </c>
      <c r="H30" s="46"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7,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ERROR")))))))))))))))))))),7,TRUE))</f>
        <v/>
      </c>
      <c r="I30" s="48"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8,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ERROR")))))))))))))))))))),8,TRUE))</f>
        <v/>
      </c>
      <c r="J30" s="49"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9,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ERROR")))))))))))))))))))),9,TRUE))</f>
        <v/>
      </c>
      <c r="K30" s="48"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10,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ERROR")))))))))))))))))))),10,TRUE))</f>
        <v/>
      </c>
      <c r="L30" s="48"/>
      <c r="M30" s="104"/>
      <c r="N30" s="48"/>
      <c r="O30" s="48"/>
      <c r="P30" s="69" t="str">
        <f>IF(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11,TRUE)=0,"",VLOOKUP($B30,IF($B30&lt;11,STOUT0[],IF($B30&lt;21,STOUT1[],IF($B30&lt;31,STOUT2[],IF($B30&lt;41,STOUT3[],IF($B30&lt;51,STOUT4[],IF($B30&lt;61,STOUT5[],IF($B30&lt;71,STOUT6[],IF($B30&lt;81,STOUT7[],IF($B30&lt;91,STOUT8[],IF($B30&lt;101,STOUT9[],IF($B30&lt;111,STOUT10[],IF($B30&lt;121,STOUT11[],IF($B30&lt;131,STOUT12[],IF($B30&lt;141,STOUT13[],IF($B30&lt;151,STOUT14[],IF($B30&lt;161,STOUT15[],IF($B30&lt;171,STOUT16[],IF($B30&lt;181,STOUT17[],IF($B30&lt;191,STOUT18[],IF($B30&lt;201,STOUT19[],"TABLE ERROR")))))))))))))))))))),11,TRUE))</f>
        <v/>
      </c>
    </row>
    <row r="31" spans="1:16" ht="15" customHeight="1" x14ac:dyDescent="0.25">
      <c r="A31" s="107">
        <v>4</v>
      </c>
      <c r="B31" s="70">
        <v>29</v>
      </c>
      <c r="C31" s="46" t="str">
        <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ERROR")))))))))))))))))))),2,TRUE)</f>
        <v>Essential Services</v>
      </c>
      <c r="D31" s="47"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3,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ERROR")))))))))))))))))))),3,TRUE))</f>
        <v/>
      </c>
      <c r="E31" s="47"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4,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ERROR")))))))))))))))))))),4,TRUE))</f>
        <v/>
      </c>
      <c r="F31" s="47"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5,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ERROR")))))))))))))))))))),5,TRUE))</f>
        <v/>
      </c>
      <c r="G31" s="46"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6,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ERROR")))))))))))))))))))),6,TRUE))</f>
        <v/>
      </c>
      <c r="H31" s="46"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7,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ERROR")))))))))))))))))))),7,TRUE))</f>
        <v/>
      </c>
      <c r="I31" s="48"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8,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ERROR")))))))))))))))))))),8,TRUE))</f>
        <v/>
      </c>
      <c r="J31" s="49"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9,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ERROR")))))))))))))))))))),9,TRUE))</f>
        <v/>
      </c>
      <c r="K31" s="48"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10,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ERROR")))))))))))))))))))),10,TRUE))</f>
        <v/>
      </c>
      <c r="L31" s="48"/>
      <c r="M31" s="104"/>
      <c r="N31" s="48"/>
      <c r="O31" s="48"/>
      <c r="P31" s="69" t="str">
        <f>IF(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11,TRUE)=0,"",VLOOKUP($B31,IF($B31&lt;11,STOUT0[],IF($B31&lt;21,STOUT1[],IF($B31&lt;31,STOUT2[],IF($B31&lt;41,STOUT3[],IF($B31&lt;51,STOUT4[],IF($B31&lt;61,STOUT5[],IF($B31&lt;71,STOUT6[],IF($B31&lt;81,STOUT7[],IF($B31&lt;91,STOUT8[],IF($B31&lt;101,STOUT9[],IF($B31&lt;111,STOUT10[],IF($B31&lt;121,STOUT11[],IF($B31&lt;131,STOUT12[],IF($B31&lt;141,STOUT13[],IF($B31&lt;151,STOUT14[],IF($B31&lt;161,STOUT15[],IF($B31&lt;171,STOUT16[],IF($B31&lt;181,STOUT17[],IF($B31&lt;191,STOUT18[],IF($B31&lt;201,STOUT19[],"TABLE ERROR")))))))))))))))))))),11,TRUE))</f>
        <v/>
      </c>
    </row>
    <row r="32" spans="1:16" ht="15.75" customHeight="1" x14ac:dyDescent="0.25">
      <c r="A32" s="107">
        <v>4</v>
      </c>
      <c r="B32" s="70">
        <v>30</v>
      </c>
      <c r="C32" s="46" t="str">
        <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ERROR")))))))))))))))))))),2,TRUE)</f>
        <v>Essential Services</v>
      </c>
      <c r="D32" s="47"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3,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ERROR")))))))))))))))))))),3,TRUE))</f>
        <v/>
      </c>
      <c r="E32" s="47"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4,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ERROR")))))))))))))))))))),4,TRUE))</f>
        <v/>
      </c>
      <c r="F32" s="47"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5,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ERROR")))))))))))))))))))),5,TRUE))</f>
        <v/>
      </c>
      <c r="G32" s="46"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6,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ERROR")))))))))))))))))))),6,TRUE))</f>
        <v/>
      </c>
      <c r="H32" s="46"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7,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ERROR")))))))))))))))))))),7,TRUE))</f>
        <v/>
      </c>
      <c r="I32" s="48"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8,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ERROR")))))))))))))))))))),8,TRUE))</f>
        <v/>
      </c>
      <c r="J32" s="49"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9,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ERROR")))))))))))))))))))),9,TRUE))</f>
        <v/>
      </c>
      <c r="K32" s="48"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10,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ERROR")))))))))))))))))))),10,TRUE))</f>
        <v/>
      </c>
      <c r="L32" s="48"/>
      <c r="M32" s="104"/>
      <c r="N32" s="48"/>
      <c r="O32" s="48"/>
      <c r="P32" s="69" t="str">
        <f>IF(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11,TRUE)=0,"",VLOOKUP($B32,IF($B32&lt;11,STOUT0[],IF($B32&lt;21,STOUT1[],IF($B32&lt;31,STOUT2[],IF($B32&lt;41,STOUT3[],IF($B32&lt;51,STOUT4[],IF($B32&lt;61,STOUT5[],IF($B32&lt;71,STOUT6[],IF($B32&lt;81,STOUT7[],IF($B32&lt;91,STOUT8[],IF($B32&lt;101,STOUT9[],IF($B32&lt;111,STOUT10[],IF($B32&lt;121,STOUT11[],IF($B32&lt;131,STOUT12[],IF($B32&lt;141,STOUT13[],IF($B32&lt;151,STOUT14[],IF($B32&lt;161,STOUT15[],IF($B32&lt;171,STOUT16[],IF($B32&lt;181,STOUT17[],IF($B32&lt;191,STOUT18[],IF($B32&lt;201,STOUT19[],"TABLE ERROR")))))))))))))))))))),11,TRUE))</f>
        <v/>
      </c>
    </row>
    <row r="33" spans="1:16" ht="15" customHeight="1" x14ac:dyDescent="0.25">
      <c r="A33" s="107">
        <v>5</v>
      </c>
      <c r="B33" s="70">
        <v>31</v>
      </c>
      <c r="C33" s="46" t="str">
        <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ERROR")))))))))))))))))))),2,TRUE)</f>
        <v>Essential Services</v>
      </c>
      <c r="D33" s="47"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3,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ERROR")))))))))))))))))))),3,TRUE))</f>
        <v/>
      </c>
      <c r="E33" s="47"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4,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ERROR")))))))))))))))))))),4,TRUE))</f>
        <v/>
      </c>
      <c r="F33" s="47"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5,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ERROR")))))))))))))))))))),5,TRUE))</f>
        <v/>
      </c>
      <c r="G33" s="46"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6,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ERROR")))))))))))))))))))),6,TRUE))</f>
        <v/>
      </c>
      <c r="H33" s="46"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7,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ERROR")))))))))))))))))))),7,TRUE))</f>
        <v/>
      </c>
      <c r="I33" s="48"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8,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ERROR")))))))))))))))))))),8,TRUE))</f>
        <v/>
      </c>
      <c r="J33" s="49"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9,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ERROR")))))))))))))))))))),9,TRUE))</f>
        <v/>
      </c>
      <c r="K33" s="48"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10,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ERROR")))))))))))))))))))),10,TRUE))</f>
        <v/>
      </c>
      <c r="L33" s="48"/>
      <c r="M33" s="104"/>
      <c r="N33" s="48"/>
      <c r="O33" s="48"/>
      <c r="P33" s="69" t="str">
        <f>IF(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11,TRUE)=0,"",VLOOKUP($B33,IF($B33&lt;11,STOUT0[],IF($B33&lt;21,STOUT1[],IF($B33&lt;31,STOUT2[],IF($B33&lt;41,STOUT3[],IF($B33&lt;51,STOUT4[],IF($B33&lt;61,STOUT5[],IF($B33&lt;71,STOUT6[],IF($B33&lt;81,STOUT7[],IF($B33&lt;91,STOUT8[],IF($B33&lt;101,STOUT9[],IF($B33&lt;111,STOUT10[],IF($B33&lt;121,STOUT11[],IF($B33&lt;131,STOUT12[],IF($B33&lt;141,STOUT13[],IF($B33&lt;151,STOUT14[],IF($B33&lt;161,STOUT15[],IF($B33&lt;171,STOUT16[],IF($B33&lt;181,STOUT17[],IF($B33&lt;191,STOUT18[],IF($B33&lt;201,STOUT19[],"TABLE ERROR")))))))))))))))))))),11,TRUE))</f>
        <v/>
      </c>
    </row>
    <row r="34" spans="1:16" ht="15" customHeight="1" x14ac:dyDescent="0.25">
      <c r="A34" s="107">
        <v>5</v>
      </c>
      <c r="B34" s="70">
        <v>32</v>
      </c>
      <c r="C34" s="46" t="str">
        <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ERROR")))))))))))))))))))),2,TRUE)</f>
        <v>Essential Services</v>
      </c>
      <c r="D34" s="47"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3,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ERROR")))))))))))))))))))),3,TRUE))</f>
        <v/>
      </c>
      <c r="E34" s="47"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4,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ERROR")))))))))))))))))))),4,TRUE))</f>
        <v/>
      </c>
      <c r="F34" s="47"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5,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ERROR")))))))))))))))))))),5,TRUE))</f>
        <v/>
      </c>
      <c r="G34" s="46"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6,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ERROR")))))))))))))))))))),6,TRUE))</f>
        <v/>
      </c>
      <c r="H34" s="46"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7,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ERROR")))))))))))))))))))),7,TRUE))</f>
        <v/>
      </c>
      <c r="I34" s="48"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8,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ERROR")))))))))))))))))))),8,TRUE))</f>
        <v/>
      </c>
      <c r="J34" s="49"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9,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ERROR")))))))))))))))))))),9,TRUE))</f>
        <v/>
      </c>
      <c r="K34" s="48"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10,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ERROR")))))))))))))))))))),10,TRUE))</f>
        <v/>
      </c>
      <c r="L34" s="48"/>
      <c r="M34" s="104"/>
      <c r="N34" s="48"/>
      <c r="O34" s="48"/>
      <c r="P34" s="69" t="str">
        <f>IF(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11,TRUE)=0,"",VLOOKUP($B34,IF($B34&lt;11,STOUT0[],IF($B34&lt;21,STOUT1[],IF($B34&lt;31,STOUT2[],IF($B34&lt;41,STOUT3[],IF($B34&lt;51,STOUT4[],IF($B34&lt;61,STOUT5[],IF($B34&lt;71,STOUT6[],IF($B34&lt;81,STOUT7[],IF($B34&lt;91,STOUT8[],IF($B34&lt;101,STOUT9[],IF($B34&lt;111,STOUT10[],IF($B34&lt;121,STOUT11[],IF($B34&lt;131,STOUT12[],IF($B34&lt;141,STOUT13[],IF($B34&lt;151,STOUT14[],IF($B34&lt;161,STOUT15[],IF($B34&lt;171,STOUT16[],IF($B34&lt;181,STOUT17[],IF($B34&lt;191,STOUT18[],IF($B34&lt;201,STOUT19[],"TABLE ERROR")))))))))))))))))))),11,TRUE))</f>
        <v/>
      </c>
    </row>
    <row r="35" spans="1:16" ht="15" customHeight="1" x14ac:dyDescent="0.25">
      <c r="A35" s="107">
        <v>5</v>
      </c>
      <c r="B35" s="70">
        <v>33</v>
      </c>
      <c r="C35" s="46" t="str">
        <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ERROR")))))))))))))))))))),2,TRUE)</f>
        <v>Essential Services</v>
      </c>
      <c r="D35" s="47"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3,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ERROR")))))))))))))))))))),3,TRUE))</f>
        <v/>
      </c>
      <c r="E35" s="47"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4,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ERROR")))))))))))))))))))),4,TRUE))</f>
        <v/>
      </c>
      <c r="F35" s="47"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5,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ERROR")))))))))))))))))))),5,TRUE))</f>
        <v/>
      </c>
      <c r="G35" s="46"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6,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ERROR")))))))))))))))))))),6,TRUE))</f>
        <v/>
      </c>
      <c r="H35" s="46"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7,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ERROR")))))))))))))))))))),7,TRUE))</f>
        <v/>
      </c>
      <c r="I35" s="48"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8,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ERROR")))))))))))))))))))),8,TRUE))</f>
        <v/>
      </c>
      <c r="J35" s="49"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9,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ERROR")))))))))))))))))))),9,TRUE))</f>
        <v/>
      </c>
      <c r="K35" s="48"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10,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ERROR")))))))))))))))))))),10,TRUE))</f>
        <v/>
      </c>
      <c r="L35" s="48"/>
      <c r="M35" s="104"/>
      <c r="N35" s="48"/>
      <c r="O35" s="48"/>
      <c r="P35" s="69" t="str">
        <f>IF(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11,TRUE)=0,"",VLOOKUP($B35,IF($B35&lt;11,STOUT0[],IF($B35&lt;21,STOUT1[],IF($B35&lt;31,STOUT2[],IF($B35&lt;41,STOUT3[],IF($B35&lt;51,STOUT4[],IF($B35&lt;61,STOUT5[],IF($B35&lt;71,STOUT6[],IF($B35&lt;81,STOUT7[],IF($B35&lt;91,STOUT8[],IF($B35&lt;101,STOUT9[],IF($B35&lt;111,STOUT10[],IF($B35&lt;121,STOUT11[],IF($B35&lt;131,STOUT12[],IF($B35&lt;141,STOUT13[],IF($B35&lt;151,STOUT14[],IF($B35&lt;161,STOUT15[],IF($B35&lt;171,STOUT16[],IF($B35&lt;181,STOUT17[],IF($B35&lt;191,STOUT18[],IF($B35&lt;201,STOUT19[],"TABLE ERROR")))))))))))))))))))),11,TRUE))</f>
        <v/>
      </c>
    </row>
    <row r="36" spans="1:16" ht="15" customHeight="1" x14ac:dyDescent="0.25">
      <c r="A36" s="107">
        <v>5</v>
      </c>
      <c r="B36" s="70">
        <v>34</v>
      </c>
      <c r="C36" s="46" t="str">
        <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ERROR")))))))))))))))))))),2,TRUE)</f>
        <v>Essential Services</v>
      </c>
      <c r="D36" s="47"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3,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ERROR")))))))))))))))))))),3,TRUE))</f>
        <v/>
      </c>
      <c r="E36" s="47"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4,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ERROR")))))))))))))))))))),4,TRUE))</f>
        <v/>
      </c>
      <c r="F36" s="47"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5,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ERROR")))))))))))))))))))),5,TRUE))</f>
        <v/>
      </c>
      <c r="G36" s="46"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6,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ERROR")))))))))))))))))))),6,TRUE))</f>
        <v/>
      </c>
      <c r="H36" s="46"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7,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ERROR")))))))))))))))))))),7,TRUE))</f>
        <v/>
      </c>
      <c r="I36" s="48"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8,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ERROR")))))))))))))))))))),8,TRUE))</f>
        <v/>
      </c>
      <c r="J36" s="49"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9,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ERROR")))))))))))))))))))),9,TRUE))</f>
        <v/>
      </c>
      <c r="K36" s="48"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10,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ERROR")))))))))))))))))))),10,TRUE))</f>
        <v/>
      </c>
      <c r="L36" s="48"/>
      <c r="M36" s="104"/>
      <c r="N36" s="48"/>
      <c r="O36" s="48"/>
      <c r="P36" s="69" t="str">
        <f>IF(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11,TRUE)=0,"",VLOOKUP($B36,IF($B36&lt;11,STOUT0[],IF($B36&lt;21,STOUT1[],IF($B36&lt;31,STOUT2[],IF($B36&lt;41,STOUT3[],IF($B36&lt;51,STOUT4[],IF($B36&lt;61,STOUT5[],IF($B36&lt;71,STOUT6[],IF($B36&lt;81,STOUT7[],IF($B36&lt;91,STOUT8[],IF($B36&lt;101,STOUT9[],IF($B36&lt;111,STOUT10[],IF($B36&lt;121,STOUT11[],IF($B36&lt;131,STOUT12[],IF($B36&lt;141,STOUT13[],IF($B36&lt;151,STOUT14[],IF($B36&lt;161,STOUT15[],IF($B36&lt;171,STOUT16[],IF($B36&lt;181,STOUT17[],IF($B36&lt;191,STOUT18[],IF($B36&lt;201,STOUT19[],"TABLE ERROR")))))))))))))))))))),11,TRUE))</f>
        <v/>
      </c>
    </row>
    <row r="37" spans="1:16" ht="15" customHeight="1" x14ac:dyDescent="0.25">
      <c r="A37" s="107">
        <v>5</v>
      </c>
      <c r="B37" s="70">
        <v>35</v>
      </c>
      <c r="C37" s="46" t="str">
        <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ERROR")))))))))))))))))))),2,TRUE)</f>
        <v>Essential Services</v>
      </c>
      <c r="D37" s="47"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3,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ERROR")))))))))))))))))))),3,TRUE))</f>
        <v/>
      </c>
      <c r="E37" s="47"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4,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ERROR")))))))))))))))))))),4,TRUE))</f>
        <v/>
      </c>
      <c r="F37" s="47"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5,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ERROR")))))))))))))))))))),5,TRUE))</f>
        <v/>
      </c>
      <c r="G37" s="46"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6,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ERROR")))))))))))))))))))),6,TRUE))</f>
        <v/>
      </c>
      <c r="H37" s="46"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7,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ERROR")))))))))))))))))))),7,TRUE))</f>
        <v/>
      </c>
      <c r="I37" s="48"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8,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ERROR")))))))))))))))))))),8,TRUE))</f>
        <v/>
      </c>
      <c r="J37" s="49"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9,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ERROR")))))))))))))))))))),9,TRUE))</f>
        <v/>
      </c>
      <c r="K37" s="48"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10,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ERROR")))))))))))))))))))),10,TRUE))</f>
        <v/>
      </c>
      <c r="L37" s="48"/>
      <c r="M37" s="104"/>
      <c r="N37" s="48"/>
      <c r="O37" s="48"/>
      <c r="P37" s="69" t="str">
        <f>IF(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11,TRUE)=0,"",VLOOKUP($B37,IF($B37&lt;11,STOUT0[],IF($B37&lt;21,STOUT1[],IF($B37&lt;31,STOUT2[],IF($B37&lt;41,STOUT3[],IF($B37&lt;51,STOUT4[],IF($B37&lt;61,STOUT5[],IF($B37&lt;71,STOUT6[],IF($B37&lt;81,STOUT7[],IF($B37&lt;91,STOUT8[],IF($B37&lt;101,STOUT9[],IF($B37&lt;111,STOUT10[],IF($B37&lt;121,STOUT11[],IF($B37&lt;131,STOUT12[],IF($B37&lt;141,STOUT13[],IF($B37&lt;151,STOUT14[],IF($B37&lt;161,STOUT15[],IF($B37&lt;171,STOUT16[],IF($B37&lt;181,STOUT17[],IF($B37&lt;191,STOUT18[],IF($B37&lt;201,STOUT19[],"TABLE ERROR")))))))))))))))))))),11,TRUE))</f>
        <v/>
      </c>
    </row>
    <row r="38" spans="1:16" ht="15" customHeight="1" x14ac:dyDescent="0.25">
      <c r="A38" s="107">
        <v>5</v>
      </c>
      <c r="B38" s="70">
        <v>36</v>
      </c>
      <c r="C38" s="46" t="str">
        <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ERROR")))))))))))))))))))),2,TRUE)</f>
        <v>Essential Services</v>
      </c>
      <c r="D38" s="47"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3,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ERROR")))))))))))))))))))),3,TRUE))</f>
        <v/>
      </c>
      <c r="E38" s="47"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4,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ERROR")))))))))))))))))))),4,TRUE))</f>
        <v/>
      </c>
      <c r="F38" s="47"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5,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ERROR")))))))))))))))))))),5,TRUE))</f>
        <v/>
      </c>
      <c r="G38" s="46"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6,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ERROR")))))))))))))))))))),6,TRUE))</f>
        <v/>
      </c>
      <c r="H38" s="46"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7,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ERROR")))))))))))))))))))),7,TRUE))</f>
        <v/>
      </c>
      <c r="I38" s="48"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8,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ERROR")))))))))))))))))))),8,TRUE))</f>
        <v/>
      </c>
      <c r="J38" s="49"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9,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ERROR")))))))))))))))))))),9,TRUE))</f>
        <v/>
      </c>
      <c r="K38" s="48"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10,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ERROR")))))))))))))))))))),10,TRUE))</f>
        <v/>
      </c>
      <c r="L38" s="48"/>
      <c r="M38" s="104"/>
      <c r="N38" s="48"/>
      <c r="O38" s="48"/>
      <c r="P38" s="69" t="str">
        <f>IF(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11,TRUE)=0,"",VLOOKUP($B38,IF($B38&lt;11,STOUT0[],IF($B38&lt;21,STOUT1[],IF($B38&lt;31,STOUT2[],IF($B38&lt;41,STOUT3[],IF($B38&lt;51,STOUT4[],IF($B38&lt;61,STOUT5[],IF($B38&lt;71,STOUT6[],IF($B38&lt;81,STOUT7[],IF($B38&lt;91,STOUT8[],IF($B38&lt;101,STOUT9[],IF($B38&lt;111,STOUT10[],IF($B38&lt;121,STOUT11[],IF($B38&lt;131,STOUT12[],IF($B38&lt;141,STOUT13[],IF($B38&lt;151,STOUT14[],IF($B38&lt;161,STOUT15[],IF($B38&lt;171,STOUT16[],IF($B38&lt;181,STOUT17[],IF($B38&lt;191,STOUT18[],IF($B38&lt;201,STOUT19[],"TABLE ERROR")))))))))))))))))))),11,TRUE))</f>
        <v/>
      </c>
    </row>
    <row r="39" spans="1:16" ht="15" customHeight="1" x14ac:dyDescent="0.25">
      <c r="A39" s="107">
        <v>5</v>
      </c>
      <c r="B39" s="70">
        <v>37</v>
      </c>
      <c r="C39" s="46" t="str">
        <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ERROR")))))))))))))))))))),2,TRUE)</f>
        <v>Essential Services</v>
      </c>
      <c r="D39" s="47"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3,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ERROR")))))))))))))))))))),3,TRUE))</f>
        <v/>
      </c>
      <c r="E39" s="47"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4,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ERROR")))))))))))))))))))),4,TRUE))</f>
        <v/>
      </c>
      <c r="F39" s="47"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5,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ERROR")))))))))))))))))))),5,TRUE))</f>
        <v/>
      </c>
      <c r="G39" s="46"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6,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ERROR")))))))))))))))))))),6,TRUE))</f>
        <v/>
      </c>
      <c r="H39" s="46"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7,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ERROR")))))))))))))))))))),7,TRUE))</f>
        <v/>
      </c>
      <c r="I39" s="48"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8,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ERROR")))))))))))))))))))),8,TRUE))</f>
        <v/>
      </c>
      <c r="J39" s="49"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9,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ERROR")))))))))))))))))))),9,TRUE))</f>
        <v/>
      </c>
      <c r="K39" s="48"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10,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ERROR")))))))))))))))))))),10,TRUE))</f>
        <v/>
      </c>
      <c r="L39" s="48"/>
      <c r="M39" s="104"/>
      <c r="N39" s="48"/>
      <c r="O39" s="48"/>
      <c r="P39" s="69" t="str">
        <f>IF(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11,TRUE)=0,"",VLOOKUP($B39,IF($B39&lt;11,STOUT0[],IF($B39&lt;21,STOUT1[],IF($B39&lt;31,STOUT2[],IF($B39&lt;41,STOUT3[],IF($B39&lt;51,STOUT4[],IF($B39&lt;61,STOUT5[],IF($B39&lt;71,STOUT6[],IF($B39&lt;81,STOUT7[],IF($B39&lt;91,STOUT8[],IF($B39&lt;101,STOUT9[],IF($B39&lt;111,STOUT10[],IF($B39&lt;121,STOUT11[],IF($B39&lt;131,STOUT12[],IF($B39&lt;141,STOUT13[],IF($B39&lt;151,STOUT14[],IF($B39&lt;161,STOUT15[],IF($B39&lt;171,STOUT16[],IF($B39&lt;181,STOUT17[],IF($B39&lt;191,STOUT18[],IF($B39&lt;201,STOUT19[],"TABLE ERROR")))))))))))))))))))),11,TRUE))</f>
        <v/>
      </c>
    </row>
    <row r="40" spans="1:16" ht="15" customHeight="1" x14ac:dyDescent="0.25">
      <c r="A40" s="107">
        <v>5</v>
      </c>
      <c r="B40" s="70">
        <v>38</v>
      </c>
      <c r="C40" s="46" t="str">
        <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ERROR")))))))))))))))))))),2,TRUE)</f>
        <v>Essential Services</v>
      </c>
      <c r="D40" s="47"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3,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ERROR")))))))))))))))))))),3,TRUE))</f>
        <v/>
      </c>
      <c r="E40" s="47"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4,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ERROR")))))))))))))))))))),4,TRUE))</f>
        <v/>
      </c>
      <c r="F40" s="47"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5,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ERROR")))))))))))))))))))),5,TRUE))</f>
        <v/>
      </c>
      <c r="G40" s="46"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6,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ERROR")))))))))))))))))))),6,TRUE))</f>
        <v/>
      </c>
      <c r="H40" s="46"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7,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ERROR")))))))))))))))))))),7,TRUE))</f>
        <v/>
      </c>
      <c r="I40" s="48"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8,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ERROR")))))))))))))))))))),8,TRUE))</f>
        <v/>
      </c>
      <c r="J40" s="49"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9,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ERROR")))))))))))))))))))),9,TRUE))</f>
        <v/>
      </c>
      <c r="K40" s="48"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10,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ERROR")))))))))))))))))))),10,TRUE))</f>
        <v/>
      </c>
      <c r="L40" s="48"/>
      <c r="M40" s="104"/>
      <c r="N40" s="48"/>
      <c r="O40" s="48"/>
      <c r="P40" s="69" t="str">
        <f>IF(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11,TRUE)=0,"",VLOOKUP($B40,IF($B40&lt;11,STOUT0[],IF($B40&lt;21,STOUT1[],IF($B40&lt;31,STOUT2[],IF($B40&lt;41,STOUT3[],IF($B40&lt;51,STOUT4[],IF($B40&lt;61,STOUT5[],IF($B40&lt;71,STOUT6[],IF($B40&lt;81,STOUT7[],IF($B40&lt;91,STOUT8[],IF($B40&lt;101,STOUT9[],IF($B40&lt;111,STOUT10[],IF($B40&lt;121,STOUT11[],IF($B40&lt;131,STOUT12[],IF($B40&lt;141,STOUT13[],IF($B40&lt;151,STOUT14[],IF($B40&lt;161,STOUT15[],IF($B40&lt;171,STOUT16[],IF($B40&lt;181,STOUT17[],IF($B40&lt;191,STOUT18[],IF($B40&lt;201,STOUT19[],"TABLE ERROR")))))))))))))))))))),11,TRUE))</f>
        <v/>
      </c>
    </row>
    <row r="41" spans="1:16" ht="15" customHeight="1" x14ac:dyDescent="0.25">
      <c r="A41" s="107">
        <v>5</v>
      </c>
      <c r="B41" s="70">
        <v>39</v>
      </c>
      <c r="C41" s="46" t="str">
        <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ERROR")))))))))))))))))))),2,TRUE)</f>
        <v>Essential Services</v>
      </c>
      <c r="D41" s="47"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3,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ERROR")))))))))))))))))))),3,TRUE))</f>
        <v/>
      </c>
      <c r="E41" s="47"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4,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ERROR")))))))))))))))))))),4,TRUE))</f>
        <v/>
      </c>
      <c r="F41" s="47"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5,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ERROR")))))))))))))))))))),5,TRUE))</f>
        <v/>
      </c>
      <c r="G41" s="46"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6,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ERROR")))))))))))))))))))),6,TRUE))</f>
        <v/>
      </c>
      <c r="H41" s="46"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7,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ERROR")))))))))))))))))))),7,TRUE))</f>
        <v/>
      </c>
      <c r="I41" s="48"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8,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ERROR")))))))))))))))))))),8,TRUE))</f>
        <v/>
      </c>
      <c r="J41" s="49"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9,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ERROR")))))))))))))))))))),9,TRUE))</f>
        <v/>
      </c>
      <c r="K41" s="48"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10,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ERROR")))))))))))))))))))),10,TRUE))</f>
        <v/>
      </c>
      <c r="L41" s="48"/>
      <c r="M41" s="104"/>
      <c r="N41" s="48"/>
      <c r="O41" s="48"/>
      <c r="P41" s="69" t="str">
        <f>IF(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11,TRUE)=0,"",VLOOKUP($B41,IF($B41&lt;11,STOUT0[],IF($B41&lt;21,STOUT1[],IF($B41&lt;31,STOUT2[],IF($B41&lt;41,STOUT3[],IF($B41&lt;51,STOUT4[],IF($B41&lt;61,STOUT5[],IF($B41&lt;71,STOUT6[],IF($B41&lt;81,STOUT7[],IF($B41&lt;91,STOUT8[],IF($B41&lt;101,STOUT9[],IF($B41&lt;111,STOUT10[],IF($B41&lt;121,STOUT11[],IF($B41&lt;131,STOUT12[],IF($B41&lt;141,STOUT13[],IF($B41&lt;151,STOUT14[],IF($B41&lt;161,STOUT15[],IF($B41&lt;171,STOUT16[],IF($B41&lt;181,STOUT17[],IF($B41&lt;191,STOUT18[],IF($B41&lt;201,STOUT19[],"TABLE ERROR")))))))))))))))))))),11,TRUE))</f>
        <v/>
      </c>
    </row>
    <row r="42" spans="1:16" ht="15.75" customHeight="1" x14ac:dyDescent="0.25">
      <c r="A42" s="107">
        <v>5</v>
      </c>
      <c r="B42" s="70">
        <v>40</v>
      </c>
      <c r="C42" s="46" t="str">
        <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ERROR")))))))))))))))))))),2,TRUE)</f>
        <v>Essential Services</v>
      </c>
      <c r="D42" s="47"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3,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ERROR")))))))))))))))))))),3,TRUE))</f>
        <v/>
      </c>
      <c r="E42" s="47"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4,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ERROR")))))))))))))))))))),4,TRUE))</f>
        <v/>
      </c>
      <c r="F42" s="47"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5,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ERROR")))))))))))))))))))),5,TRUE))</f>
        <v/>
      </c>
      <c r="G42" s="46"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6,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ERROR")))))))))))))))))))),6,TRUE))</f>
        <v/>
      </c>
      <c r="H42" s="46"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7,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ERROR")))))))))))))))))))),7,TRUE))</f>
        <v/>
      </c>
      <c r="I42" s="48"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8,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ERROR")))))))))))))))))))),8,TRUE))</f>
        <v/>
      </c>
      <c r="J42" s="49"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9,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ERROR")))))))))))))))))))),9,TRUE))</f>
        <v/>
      </c>
      <c r="K42" s="48"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10,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ERROR")))))))))))))))))))),10,TRUE))</f>
        <v/>
      </c>
      <c r="L42" s="48"/>
      <c r="M42" s="104"/>
      <c r="N42" s="48"/>
      <c r="O42" s="48"/>
      <c r="P42" s="69" t="str">
        <f>IF(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11,TRUE)=0,"",VLOOKUP($B42,IF($B42&lt;11,STOUT0[],IF($B42&lt;21,STOUT1[],IF($B42&lt;31,STOUT2[],IF($B42&lt;41,STOUT3[],IF($B42&lt;51,STOUT4[],IF($B42&lt;61,STOUT5[],IF($B42&lt;71,STOUT6[],IF($B42&lt;81,STOUT7[],IF($B42&lt;91,STOUT8[],IF($B42&lt;101,STOUT9[],IF($B42&lt;111,STOUT10[],IF($B42&lt;121,STOUT11[],IF($B42&lt;131,STOUT12[],IF($B42&lt;141,STOUT13[],IF($B42&lt;151,STOUT14[],IF($B42&lt;161,STOUT15[],IF($B42&lt;171,STOUT16[],IF($B42&lt;181,STOUT17[],IF($B42&lt;191,STOUT18[],IF($B42&lt;201,STOUT19[],"TABLE ERROR")))))))))))))))))))),11,TRUE))</f>
        <v/>
      </c>
    </row>
    <row r="43" spans="1:16" ht="15" customHeight="1" x14ac:dyDescent="0.25">
      <c r="A43" s="107">
        <v>6</v>
      </c>
      <c r="B43" s="70">
        <v>41</v>
      </c>
      <c r="C43" s="46" t="str">
        <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ERROR")))))))))))))))))))),2,TRUE)</f>
        <v>Essential Services</v>
      </c>
      <c r="D43" s="47"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3,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ERROR")))))))))))))))))))),3,TRUE))</f>
        <v/>
      </c>
      <c r="E43" s="47"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4,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ERROR")))))))))))))))))))),4,TRUE))</f>
        <v/>
      </c>
      <c r="F43" s="47"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5,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ERROR")))))))))))))))))))),5,TRUE))</f>
        <v/>
      </c>
      <c r="G43" s="46"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6,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ERROR")))))))))))))))))))),6,TRUE))</f>
        <v/>
      </c>
      <c r="H43" s="46"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7,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ERROR")))))))))))))))))))),7,TRUE))</f>
        <v/>
      </c>
      <c r="I43" s="48"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8,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ERROR")))))))))))))))))))),8,TRUE))</f>
        <v/>
      </c>
      <c r="J43" s="49"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9,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ERROR")))))))))))))))))))),9,TRUE))</f>
        <v/>
      </c>
      <c r="K43" s="48"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10,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ERROR")))))))))))))))))))),10,TRUE))</f>
        <v/>
      </c>
      <c r="L43" s="48"/>
      <c r="M43" s="104"/>
      <c r="N43" s="48"/>
      <c r="O43" s="48"/>
      <c r="P43" s="69" t="str">
        <f>IF(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11,TRUE)=0,"",VLOOKUP($B43,IF($B43&lt;11,STOUT0[],IF($B43&lt;21,STOUT1[],IF($B43&lt;31,STOUT2[],IF($B43&lt;41,STOUT3[],IF($B43&lt;51,STOUT4[],IF($B43&lt;61,STOUT5[],IF($B43&lt;71,STOUT6[],IF($B43&lt;81,STOUT7[],IF($B43&lt;91,STOUT8[],IF($B43&lt;101,STOUT9[],IF($B43&lt;111,STOUT10[],IF($B43&lt;121,STOUT11[],IF($B43&lt;131,STOUT12[],IF($B43&lt;141,STOUT13[],IF($B43&lt;151,STOUT14[],IF($B43&lt;161,STOUT15[],IF($B43&lt;171,STOUT16[],IF($B43&lt;181,STOUT17[],IF($B43&lt;191,STOUT18[],IF($B43&lt;201,STOUT19[],"TABLE ERROR")))))))))))))))))))),11,TRUE))</f>
        <v/>
      </c>
    </row>
    <row r="44" spans="1:16" ht="15" customHeight="1" x14ac:dyDescent="0.25">
      <c r="A44" s="107">
        <v>6</v>
      </c>
      <c r="B44" s="70">
        <v>42</v>
      </c>
      <c r="C44" s="46" t="str">
        <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ERROR")))))))))))))))))))),2,TRUE)</f>
        <v>Essential Services</v>
      </c>
      <c r="D44" s="47"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3,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ERROR")))))))))))))))))))),3,TRUE))</f>
        <v/>
      </c>
      <c r="E44" s="47"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4,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ERROR")))))))))))))))))))),4,TRUE))</f>
        <v/>
      </c>
      <c r="F44" s="47"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5,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ERROR")))))))))))))))))))),5,TRUE))</f>
        <v/>
      </c>
      <c r="G44" s="46"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6,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ERROR")))))))))))))))))))),6,TRUE))</f>
        <v/>
      </c>
      <c r="H44" s="46"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7,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ERROR")))))))))))))))))))),7,TRUE))</f>
        <v/>
      </c>
      <c r="I44" s="48"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8,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ERROR")))))))))))))))))))),8,TRUE))</f>
        <v/>
      </c>
      <c r="J44" s="49"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9,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ERROR")))))))))))))))))))),9,TRUE))</f>
        <v/>
      </c>
      <c r="K44" s="48"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10,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ERROR")))))))))))))))))))),10,TRUE))</f>
        <v/>
      </c>
      <c r="L44" s="48"/>
      <c r="M44" s="104"/>
      <c r="N44" s="48"/>
      <c r="O44" s="48"/>
      <c r="P44" s="69" t="str">
        <f>IF(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11,TRUE)=0,"",VLOOKUP($B44,IF($B44&lt;11,STOUT0[],IF($B44&lt;21,STOUT1[],IF($B44&lt;31,STOUT2[],IF($B44&lt;41,STOUT3[],IF($B44&lt;51,STOUT4[],IF($B44&lt;61,STOUT5[],IF($B44&lt;71,STOUT6[],IF($B44&lt;81,STOUT7[],IF($B44&lt;91,STOUT8[],IF($B44&lt;101,STOUT9[],IF($B44&lt;111,STOUT10[],IF($B44&lt;121,STOUT11[],IF($B44&lt;131,STOUT12[],IF($B44&lt;141,STOUT13[],IF($B44&lt;151,STOUT14[],IF($B44&lt;161,STOUT15[],IF($B44&lt;171,STOUT16[],IF($B44&lt;181,STOUT17[],IF($B44&lt;191,STOUT18[],IF($B44&lt;201,STOUT19[],"TABLE ERROR")))))))))))))))))))),11,TRUE))</f>
        <v/>
      </c>
    </row>
    <row r="45" spans="1:16" ht="15" customHeight="1" x14ac:dyDescent="0.25">
      <c r="A45" s="107">
        <v>6</v>
      </c>
      <c r="B45" s="70">
        <v>43</v>
      </c>
      <c r="C45" s="46" t="str">
        <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ERROR")))))))))))))))))))),2,TRUE)</f>
        <v>Essential Services</v>
      </c>
      <c r="D45" s="47"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3,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ERROR")))))))))))))))))))),3,TRUE))</f>
        <v/>
      </c>
      <c r="E45" s="47"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4,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ERROR")))))))))))))))))))),4,TRUE))</f>
        <v/>
      </c>
      <c r="F45" s="47"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5,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ERROR")))))))))))))))))))),5,TRUE))</f>
        <v/>
      </c>
      <c r="G45" s="46"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6,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ERROR")))))))))))))))))))),6,TRUE))</f>
        <v/>
      </c>
      <c r="H45" s="46"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7,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ERROR")))))))))))))))))))),7,TRUE))</f>
        <v/>
      </c>
      <c r="I45" s="48"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8,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ERROR")))))))))))))))))))),8,TRUE))</f>
        <v/>
      </c>
      <c r="J45" s="49"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9,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ERROR")))))))))))))))))))),9,TRUE))</f>
        <v/>
      </c>
      <c r="K45" s="48"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10,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ERROR")))))))))))))))))))),10,TRUE))</f>
        <v/>
      </c>
      <c r="L45" s="48"/>
      <c r="M45" s="104"/>
      <c r="N45" s="48"/>
      <c r="O45" s="48"/>
      <c r="P45" s="69" t="str">
        <f>IF(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11,TRUE)=0,"",VLOOKUP($B45,IF($B45&lt;11,STOUT0[],IF($B45&lt;21,STOUT1[],IF($B45&lt;31,STOUT2[],IF($B45&lt;41,STOUT3[],IF($B45&lt;51,STOUT4[],IF($B45&lt;61,STOUT5[],IF($B45&lt;71,STOUT6[],IF($B45&lt;81,STOUT7[],IF($B45&lt;91,STOUT8[],IF($B45&lt;101,STOUT9[],IF($B45&lt;111,STOUT10[],IF($B45&lt;121,STOUT11[],IF($B45&lt;131,STOUT12[],IF($B45&lt;141,STOUT13[],IF($B45&lt;151,STOUT14[],IF($B45&lt;161,STOUT15[],IF($B45&lt;171,STOUT16[],IF($B45&lt;181,STOUT17[],IF($B45&lt;191,STOUT18[],IF($B45&lt;201,STOUT19[],"TABLE ERROR")))))))))))))))))))),11,TRUE))</f>
        <v/>
      </c>
    </row>
    <row r="46" spans="1:16" ht="15" customHeight="1" x14ac:dyDescent="0.25">
      <c r="A46" s="107">
        <v>6</v>
      </c>
      <c r="B46" s="70">
        <v>44</v>
      </c>
      <c r="C46" s="46" t="str">
        <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ERROR")))))))))))))))))))),2,TRUE)</f>
        <v>Essential Services</v>
      </c>
      <c r="D46" s="47"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3,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ERROR")))))))))))))))))))),3,TRUE))</f>
        <v/>
      </c>
      <c r="E46" s="47"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4,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ERROR")))))))))))))))))))),4,TRUE))</f>
        <v/>
      </c>
      <c r="F46" s="47"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5,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ERROR")))))))))))))))))))),5,TRUE))</f>
        <v/>
      </c>
      <c r="G46" s="46"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6,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ERROR")))))))))))))))))))),6,TRUE))</f>
        <v/>
      </c>
      <c r="H46" s="46"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7,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ERROR")))))))))))))))))))),7,TRUE))</f>
        <v/>
      </c>
      <c r="I46" s="48"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8,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ERROR")))))))))))))))))))),8,TRUE))</f>
        <v/>
      </c>
      <c r="J46" s="49"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9,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ERROR")))))))))))))))))))),9,TRUE))</f>
        <v/>
      </c>
      <c r="K46" s="48"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10,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ERROR")))))))))))))))))))),10,TRUE))</f>
        <v/>
      </c>
      <c r="L46" s="48"/>
      <c r="M46" s="104"/>
      <c r="N46" s="48"/>
      <c r="O46" s="48"/>
      <c r="P46" s="69" t="str">
        <f>IF(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11,TRUE)=0,"",VLOOKUP($B46,IF($B46&lt;11,STOUT0[],IF($B46&lt;21,STOUT1[],IF($B46&lt;31,STOUT2[],IF($B46&lt;41,STOUT3[],IF($B46&lt;51,STOUT4[],IF($B46&lt;61,STOUT5[],IF($B46&lt;71,STOUT6[],IF($B46&lt;81,STOUT7[],IF($B46&lt;91,STOUT8[],IF($B46&lt;101,STOUT9[],IF($B46&lt;111,STOUT10[],IF($B46&lt;121,STOUT11[],IF($B46&lt;131,STOUT12[],IF($B46&lt;141,STOUT13[],IF($B46&lt;151,STOUT14[],IF($B46&lt;161,STOUT15[],IF($B46&lt;171,STOUT16[],IF($B46&lt;181,STOUT17[],IF($B46&lt;191,STOUT18[],IF($B46&lt;201,STOUT19[],"TABLE ERROR")))))))))))))))))))),11,TRUE))</f>
        <v/>
      </c>
    </row>
    <row r="47" spans="1:16" ht="15" customHeight="1" x14ac:dyDescent="0.25">
      <c r="A47" s="107">
        <v>6</v>
      </c>
      <c r="B47" s="70">
        <v>45</v>
      </c>
      <c r="C47" s="46" t="str">
        <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ERROR")))))))))))))))))))),2,TRUE)</f>
        <v>Essential Services</v>
      </c>
      <c r="D47" s="47"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3,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ERROR")))))))))))))))))))),3,TRUE))</f>
        <v/>
      </c>
      <c r="E47" s="47"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4,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ERROR")))))))))))))))))))),4,TRUE))</f>
        <v/>
      </c>
      <c r="F47" s="47"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5,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ERROR")))))))))))))))))))),5,TRUE))</f>
        <v/>
      </c>
      <c r="G47" s="46"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6,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ERROR")))))))))))))))))))),6,TRUE))</f>
        <v/>
      </c>
      <c r="H47" s="46"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7,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ERROR")))))))))))))))))))),7,TRUE))</f>
        <v/>
      </c>
      <c r="I47" s="48"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8,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ERROR")))))))))))))))))))),8,TRUE))</f>
        <v/>
      </c>
      <c r="J47" s="49"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9,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ERROR")))))))))))))))))))),9,TRUE))</f>
        <v/>
      </c>
      <c r="K47" s="48"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10,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ERROR")))))))))))))))))))),10,TRUE))</f>
        <v/>
      </c>
      <c r="L47" s="48"/>
      <c r="M47" s="104"/>
      <c r="N47" s="48"/>
      <c r="O47" s="48"/>
      <c r="P47" s="69" t="str">
        <f>IF(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11,TRUE)=0,"",VLOOKUP($B47,IF($B47&lt;11,STOUT0[],IF($B47&lt;21,STOUT1[],IF($B47&lt;31,STOUT2[],IF($B47&lt;41,STOUT3[],IF($B47&lt;51,STOUT4[],IF($B47&lt;61,STOUT5[],IF($B47&lt;71,STOUT6[],IF($B47&lt;81,STOUT7[],IF($B47&lt;91,STOUT8[],IF($B47&lt;101,STOUT9[],IF($B47&lt;111,STOUT10[],IF($B47&lt;121,STOUT11[],IF($B47&lt;131,STOUT12[],IF($B47&lt;141,STOUT13[],IF($B47&lt;151,STOUT14[],IF($B47&lt;161,STOUT15[],IF($B47&lt;171,STOUT16[],IF($B47&lt;181,STOUT17[],IF($B47&lt;191,STOUT18[],IF($B47&lt;201,STOUT19[],"TABLE ERROR")))))))))))))))))))),11,TRUE))</f>
        <v/>
      </c>
    </row>
    <row r="48" spans="1:16" ht="15" customHeight="1" x14ac:dyDescent="0.25">
      <c r="A48" s="107">
        <v>6</v>
      </c>
      <c r="B48" s="70">
        <v>46</v>
      </c>
      <c r="C48" s="46" t="str">
        <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ERROR")))))))))))))))))))),2,TRUE)</f>
        <v>Essential Services</v>
      </c>
      <c r="D48" s="47"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3,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ERROR")))))))))))))))))))),3,TRUE))</f>
        <v/>
      </c>
      <c r="E48" s="47"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4,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ERROR")))))))))))))))))))),4,TRUE))</f>
        <v/>
      </c>
      <c r="F48" s="47"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5,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ERROR")))))))))))))))))))),5,TRUE))</f>
        <v/>
      </c>
      <c r="G48" s="46"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6,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ERROR")))))))))))))))))))),6,TRUE))</f>
        <v/>
      </c>
      <c r="H48" s="46"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7,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ERROR")))))))))))))))))))),7,TRUE))</f>
        <v/>
      </c>
      <c r="I48" s="48"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8,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ERROR")))))))))))))))))))),8,TRUE))</f>
        <v/>
      </c>
      <c r="J48" s="49"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9,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ERROR")))))))))))))))))))),9,TRUE))</f>
        <v/>
      </c>
      <c r="K48" s="48"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10,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ERROR")))))))))))))))))))),10,TRUE))</f>
        <v/>
      </c>
      <c r="L48" s="48"/>
      <c r="M48" s="104"/>
      <c r="N48" s="48"/>
      <c r="O48" s="48"/>
      <c r="P48" s="69" t="str">
        <f>IF(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11,TRUE)=0,"",VLOOKUP($B48,IF($B48&lt;11,STOUT0[],IF($B48&lt;21,STOUT1[],IF($B48&lt;31,STOUT2[],IF($B48&lt;41,STOUT3[],IF($B48&lt;51,STOUT4[],IF($B48&lt;61,STOUT5[],IF($B48&lt;71,STOUT6[],IF($B48&lt;81,STOUT7[],IF($B48&lt;91,STOUT8[],IF($B48&lt;101,STOUT9[],IF($B48&lt;111,STOUT10[],IF($B48&lt;121,STOUT11[],IF($B48&lt;131,STOUT12[],IF($B48&lt;141,STOUT13[],IF($B48&lt;151,STOUT14[],IF($B48&lt;161,STOUT15[],IF($B48&lt;171,STOUT16[],IF($B48&lt;181,STOUT17[],IF($B48&lt;191,STOUT18[],IF($B48&lt;201,STOUT19[],"TABLE ERROR")))))))))))))))))))),11,TRUE))</f>
        <v/>
      </c>
    </row>
    <row r="49" spans="1:16" ht="15" customHeight="1" x14ac:dyDescent="0.25">
      <c r="A49" s="107">
        <v>6</v>
      </c>
      <c r="B49" s="70">
        <v>47</v>
      </c>
      <c r="C49" s="46" t="str">
        <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ERROR")))))))))))))))))))),2,TRUE)</f>
        <v>Essential Services</v>
      </c>
      <c r="D49" s="47"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3,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ERROR")))))))))))))))))))),3,TRUE))</f>
        <v/>
      </c>
      <c r="E49" s="47"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4,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ERROR")))))))))))))))))))),4,TRUE))</f>
        <v/>
      </c>
      <c r="F49" s="47"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5,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ERROR")))))))))))))))))))),5,TRUE))</f>
        <v/>
      </c>
      <c r="G49" s="46"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6,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ERROR")))))))))))))))))))),6,TRUE))</f>
        <v/>
      </c>
      <c r="H49" s="46"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7,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ERROR")))))))))))))))))))),7,TRUE))</f>
        <v/>
      </c>
      <c r="I49" s="48"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8,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ERROR")))))))))))))))))))),8,TRUE))</f>
        <v/>
      </c>
      <c r="J49" s="49"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9,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ERROR")))))))))))))))))))),9,TRUE))</f>
        <v/>
      </c>
      <c r="K49" s="48"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10,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ERROR")))))))))))))))))))),10,TRUE))</f>
        <v/>
      </c>
      <c r="L49" s="48"/>
      <c r="M49" s="104"/>
      <c r="N49" s="48"/>
      <c r="O49" s="48"/>
      <c r="P49" s="69" t="str">
        <f>IF(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11,TRUE)=0,"",VLOOKUP($B49,IF($B49&lt;11,STOUT0[],IF($B49&lt;21,STOUT1[],IF($B49&lt;31,STOUT2[],IF($B49&lt;41,STOUT3[],IF($B49&lt;51,STOUT4[],IF($B49&lt;61,STOUT5[],IF($B49&lt;71,STOUT6[],IF($B49&lt;81,STOUT7[],IF($B49&lt;91,STOUT8[],IF($B49&lt;101,STOUT9[],IF($B49&lt;111,STOUT10[],IF($B49&lt;121,STOUT11[],IF($B49&lt;131,STOUT12[],IF($B49&lt;141,STOUT13[],IF($B49&lt;151,STOUT14[],IF($B49&lt;161,STOUT15[],IF($B49&lt;171,STOUT16[],IF($B49&lt;181,STOUT17[],IF($B49&lt;191,STOUT18[],IF($B49&lt;201,STOUT19[],"TABLE ERROR")))))))))))))))))))),11,TRUE))</f>
        <v/>
      </c>
    </row>
    <row r="50" spans="1:16" ht="15" customHeight="1" x14ac:dyDescent="0.25">
      <c r="A50" s="107">
        <v>6</v>
      </c>
      <c r="B50" s="70">
        <v>48</v>
      </c>
      <c r="C50" s="46" t="str">
        <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ERROR")))))))))))))))))))),2,TRUE)</f>
        <v>Essential Services</v>
      </c>
      <c r="D50" s="47"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3,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ERROR")))))))))))))))))))),3,TRUE))</f>
        <v/>
      </c>
      <c r="E50" s="47"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4,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ERROR")))))))))))))))))))),4,TRUE))</f>
        <v/>
      </c>
      <c r="F50" s="47"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5,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ERROR")))))))))))))))))))),5,TRUE))</f>
        <v/>
      </c>
      <c r="G50" s="46"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6,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ERROR")))))))))))))))))))),6,TRUE))</f>
        <v/>
      </c>
      <c r="H50" s="46"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7,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ERROR")))))))))))))))))))),7,TRUE))</f>
        <v/>
      </c>
      <c r="I50" s="48"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8,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ERROR")))))))))))))))))))),8,TRUE))</f>
        <v/>
      </c>
      <c r="J50" s="49"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9,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ERROR")))))))))))))))))))),9,TRUE))</f>
        <v/>
      </c>
      <c r="K50" s="48"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10,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ERROR")))))))))))))))))))),10,TRUE))</f>
        <v/>
      </c>
      <c r="L50" s="48"/>
      <c r="M50" s="104"/>
      <c r="N50" s="48"/>
      <c r="O50" s="48"/>
      <c r="P50" s="69" t="str">
        <f>IF(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11,TRUE)=0,"",VLOOKUP($B50,IF($B50&lt;11,STOUT0[],IF($B50&lt;21,STOUT1[],IF($B50&lt;31,STOUT2[],IF($B50&lt;41,STOUT3[],IF($B50&lt;51,STOUT4[],IF($B50&lt;61,STOUT5[],IF($B50&lt;71,STOUT6[],IF($B50&lt;81,STOUT7[],IF($B50&lt;91,STOUT8[],IF($B50&lt;101,STOUT9[],IF($B50&lt;111,STOUT10[],IF($B50&lt;121,STOUT11[],IF($B50&lt;131,STOUT12[],IF($B50&lt;141,STOUT13[],IF($B50&lt;151,STOUT14[],IF($B50&lt;161,STOUT15[],IF($B50&lt;171,STOUT16[],IF($B50&lt;181,STOUT17[],IF($B50&lt;191,STOUT18[],IF($B50&lt;201,STOUT19[],"TABLE ERROR")))))))))))))))))))),11,TRUE))</f>
        <v/>
      </c>
    </row>
    <row r="51" spans="1:16" ht="15" customHeight="1" x14ac:dyDescent="0.25">
      <c r="A51" s="107">
        <v>6</v>
      </c>
      <c r="B51" s="70">
        <v>49</v>
      </c>
      <c r="C51" s="46" t="str">
        <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ERROR")))))))))))))))))))),2,TRUE)</f>
        <v>Essential Services</v>
      </c>
      <c r="D51" s="47"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3,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ERROR")))))))))))))))))))),3,TRUE))</f>
        <v/>
      </c>
      <c r="E51" s="47"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4,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ERROR")))))))))))))))))))),4,TRUE))</f>
        <v/>
      </c>
      <c r="F51" s="47"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5,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ERROR")))))))))))))))))))),5,TRUE))</f>
        <v/>
      </c>
      <c r="G51" s="46"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6,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ERROR")))))))))))))))))))),6,TRUE))</f>
        <v/>
      </c>
      <c r="H51" s="46"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7,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ERROR")))))))))))))))))))),7,TRUE))</f>
        <v/>
      </c>
      <c r="I51" s="48"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8,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ERROR")))))))))))))))))))),8,TRUE))</f>
        <v/>
      </c>
      <c r="J51" s="49"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9,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ERROR")))))))))))))))))))),9,TRUE))</f>
        <v/>
      </c>
      <c r="K51" s="48"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10,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ERROR")))))))))))))))))))),10,TRUE))</f>
        <v/>
      </c>
      <c r="L51" s="48"/>
      <c r="M51" s="104"/>
      <c r="N51" s="48"/>
      <c r="O51" s="48"/>
      <c r="P51" s="69" t="str">
        <f>IF(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11,TRUE)=0,"",VLOOKUP($B51,IF($B51&lt;11,STOUT0[],IF($B51&lt;21,STOUT1[],IF($B51&lt;31,STOUT2[],IF($B51&lt;41,STOUT3[],IF($B51&lt;51,STOUT4[],IF($B51&lt;61,STOUT5[],IF($B51&lt;71,STOUT6[],IF($B51&lt;81,STOUT7[],IF($B51&lt;91,STOUT8[],IF($B51&lt;101,STOUT9[],IF($B51&lt;111,STOUT10[],IF($B51&lt;121,STOUT11[],IF($B51&lt;131,STOUT12[],IF($B51&lt;141,STOUT13[],IF($B51&lt;151,STOUT14[],IF($B51&lt;161,STOUT15[],IF($B51&lt;171,STOUT16[],IF($B51&lt;181,STOUT17[],IF($B51&lt;191,STOUT18[],IF($B51&lt;201,STOUT19[],"TABLE ERROR")))))))))))))))))))),11,TRUE))</f>
        <v/>
      </c>
    </row>
    <row r="52" spans="1:16" ht="15.75" customHeight="1" x14ac:dyDescent="0.25">
      <c r="A52" s="107">
        <v>6</v>
      </c>
      <c r="B52" s="70">
        <v>50</v>
      </c>
      <c r="C52" s="46" t="str">
        <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ERROR")))))))))))))))))))),2,TRUE)</f>
        <v>Essential Services</v>
      </c>
      <c r="D52" s="47"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3,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ERROR")))))))))))))))))))),3,TRUE))</f>
        <v/>
      </c>
      <c r="E52" s="47"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4,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ERROR")))))))))))))))))))),4,TRUE))</f>
        <v/>
      </c>
      <c r="F52" s="47"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5,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ERROR")))))))))))))))))))),5,TRUE))</f>
        <v/>
      </c>
      <c r="G52" s="46"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6,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ERROR")))))))))))))))))))),6,TRUE))</f>
        <v/>
      </c>
      <c r="H52" s="46"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7,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ERROR")))))))))))))))))))),7,TRUE))</f>
        <v/>
      </c>
      <c r="I52" s="48"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8,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ERROR")))))))))))))))))))),8,TRUE))</f>
        <v/>
      </c>
      <c r="J52" s="49"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9,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ERROR")))))))))))))))))))),9,TRUE))</f>
        <v/>
      </c>
      <c r="K52" s="48"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10,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ERROR")))))))))))))))))))),10,TRUE))</f>
        <v/>
      </c>
      <c r="L52" s="48"/>
      <c r="M52" s="104"/>
      <c r="N52" s="48"/>
      <c r="O52" s="48"/>
      <c r="P52" s="69" t="str">
        <f>IF(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11,TRUE)=0,"",VLOOKUP($B52,IF($B52&lt;11,STOUT0[],IF($B52&lt;21,STOUT1[],IF($B52&lt;31,STOUT2[],IF($B52&lt;41,STOUT3[],IF($B52&lt;51,STOUT4[],IF($B52&lt;61,STOUT5[],IF($B52&lt;71,STOUT6[],IF($B52&lt;81,STOUT7[],IF($B52&lt;91,STOUT8[],IF($B52&lt;101,STOUT9[],IF($B52&lt;111,STOUT10[],IF($B52&lt;121,STOUT11[],IF($B52&lt;131,STOUT12[],IF($B52&lt;141,STOUT13[],IF($B52&lt;151,STOUT14[],IF($B52&lt;161,STOUT15[],IF($B52&lt;171,STOUT16[],IF($B52&lt;181,STOUT17[],IF($B52&lt;191,STOUT18[],IF($B52&lt;201,STOUT19[],"TABLE ERROR")))))))))))))))))))),11,TRUE))</f>
        <v/>
      </c>
    </row>
    <row r="53" spans="1:16" ht="15" customHeight="1" x14ac:dyDescent="0.25">
      <c r="A53" s="107">
        <v>7</v>
      </c>
      <c r="B53" s="70">
        <v>51</v>
      </c>
      <c r="C53" s="46" t="str">
        <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ERROR")))))))))))))))))))),2,TRUE)</f>
        <v>Essential Services</v>
      </c>
      <c r="D53" s="47"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3,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ERROR")))))))))))))))))))),3,TRUE))</f>
        <v/>
      </c>
      <c r="E53" s="47"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4,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ERROR")))))))))))))))))))),4,TRUE))</f>
        <v/>
      </c>
      <c r="F53" s="47"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5,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ERROR")))))))))))))))))))),5,TRUE))</f>
        <v/>
      </c>
      <c r="G53" s="46"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6,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ERROR")))))))))))))))))))),6,TRUE))</f>
        <v/>
      </c>
      <c r="H53" s="46"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7,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ERROR")))))))))))))))))))),7,TRUE))</f>
        <v/>
      </c>
      <c r="I53" s="48"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8,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ERROR")))))))))))))))))))),8,TRUE))</f>
        <v/>
      </c>
      <c r="J53" s="49"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9,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ERROR")))))))))))))))))))),9,TRUE))</f>
        <v/>
      </c>
      <c r="K53" s="48"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10,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ERROR")))))))))))))))))))),10,TRUE))</f>
        <v/>
      </c>
      <c r="L53" s="48"/>
      <c r="M53" s="104"/>
      <c r="N53" s="48"/>
      <c r="O53" s="48"/>
      <c r="P53" s="69" t="str">
        <f>IF(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11,TRUE)=0,"",VLOOKUP($B53,IF($B53&lt;11,STOUT0[],IF($B53&lt;21,STOUT1[],IF($B53&lt;31,STOUT2[],IF($B53&lt;41,STOUT3[],IF($B53&lt;51,STOUT4[],IF($B53&lt;61,STOUT5[],IF($B53&lt;71,STOUT6[],IF($B53&lt;81,STOUT7[],IF($B53&lt;91,STOUT8[],IF($B53&lt;101,STOUT9[],IF($B53&lt;111,STOUT10[],IF($B53&lt;121,STOUT11[],IF($B53&lt;131,STOUT12[],IF($B53&lt;141,STOUT13[],IF($B53&lt;151,STOUT14[],IF($B53&lt;161,STOUT15[],IF($B53&lt;171,STOUT16[],IF($B53&lt;181,STOUT17[],IF($B53&lt;191,STOUT18[],IF($B53&lt;201,STOUT19[],"TABLE ERROR")))))))))))))))))))),11,TRUE))</f>
        <v/>
      </c>
    </row>
    <row r="54" spans="1:16" ht="15" customHeight="1" x14ac:dyDescent="0.25">
      <c r="A54" s="107">
        <v>7</v>
      </c>
      <c r="B54" s="70">
        <v>52</v>
      </c>
      <c r="C54" s="46" t="str">
        <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ERROR")))))))))))))))))))),2,TRUE)</f>
        <v>Essential Services</v>
      </c>
      <c r="D54" s="47"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3,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ERROR")))))))))))))))))))),3,TRUE))</f>
        <v/>
      </c>
      <c r="E54" s="47"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4,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ERROR")))))))))))))))))))),4,TRUE))</f>
        <v/>
      </c>
      <c r="F54" s="47"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5,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ERROR")))))))))))))))))))),5,TRUE))</f>
        <v/>
      </c>
      <c r="G54" s="46"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6,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ERROR")))))))))))))))))))),6,TRUE))</f>
        <v/>
      </c>
      <c r="H54" s="46"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7,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ERROR")))))))))))))))))))),7,TRUE))</f>
        <v/>
      </c>
      <c r="I54" s="48"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8,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ERROR")))))))))))))))))))),8,TRUE))</f>
        <v/>
      </c>
      <c r="J54" s="49"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9,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ERROR")))))))))))))))))))),9,TRUE))</f>
        <v/>
      </c>
      <c r="K54" s="48"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10,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ERROR")))))))))))))))))))),10,TRUE))</f>
        <v/>
      </c>
      <c r="L54" s="48"/>
      <c r="M54" s="104"/>
      <c r="N54" s="48"/>
      <c r="O54" s="48"/>
      <c r="P54" s="69" t="str">
        <f>IF(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11,TRUE)=0,"",VLOOKUP($B54,IF($B54&lt;11,STOUT0[],IF($B54&lt;21,STOUT1[],IF($B54&lt;31,STOUT2[],IF($B54&lt;41,STOUT3[],IF($B54&lt;51,STOUT4[],IF($B54&lt;61,STOUT5[],IF($B54&lt;71,STOUT6[],IF($B54&lt;81,STOUT7[],IF($B54&lt;91,STOUT8[],IF($B54&lt;101,STOUT9[],IF($B54&lt;111,STOUT10[],IF($B54&lt;121,STOUT11[],IF($B54&lt;131,STOUT12[],IF($B54&lt;141,STOUT13[],IF($B54&lt;151,STOUT14[],IF($B54&lt;161,STOUT15[],IF($B54&lt;171,STOUT16[],IF($B54&lt;181,STOUT17[],IF($B54&lt;191,STOUT18[],IF($B54&lt;201,STOUT19[],"TABLE ERROR")))))))))))))))))))),11,TRUE))</f>
        <v/>
      </c>
    </row>
    <row r="55" spans="1:16" ht="15" customHeight="1" x14ac:dyDescent="0.25">
      <c r="A55" s="107">
        <v>7</v>
      </c>
      <c r="B55" s="70">
        <v>53</v>
      </c>
      <c r="C55" s="46" t="str">
        <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ERROR")))))))))))))))))))),2,TRUE)</f>
        <v>Essential Services</v>
      </c>
      <c r="D55" s="47"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3,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ERROR")))))))))))))))))))),3,TRUE))</f>
        <v/>
      </c>
      <c r="E55" s="47"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4,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ERROR")))))))))))))))))))),4,TRUE))</f>
        <v/>
      </c>
      <c r="F55" s="47"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5,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ERROR")))))))))))))))))))),5,TRUE))</f>
        <v/>
      </c>
      <c r="G55" s="46"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6,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ERROR")))))))))))))))))))),6,TRUE))</f>
        <v/>
      </c>
      <c r="H55" s="46"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7,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ERROR")))))))))))))))))))),7,TRUE))</f>
        <v/>
      </c>
      <c r="I55" s="48"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8,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ERROR")))))))))))))))))))),8,TRUE))</f>
        <v/>
      </c>
      <c r="J55" s="49"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9,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ERROR")))))))))))))))))))),9,TRUE))</f>
        <v/>
      </c>
      <c r="K55" s="48"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10,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ERROR")))))))))))))))))))),10,TRUE))</f>
        <v/>
      </c>
      <c r="L55" s="48"/>
      <c r="M55" s="104"/>
      <c r="N55" s="48"/>
      <c r="O55" s="48"/>
      <c r="P55" s="69" t="str">
        <f>IF(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11,TRUE)=0,"",VLOOKUP($B55,IF($B55&lt;11,STOUT0[],IF($B55&lt;21,STOUT1[],IF($B55&lt;31,STOUT2[],IF($B55&lt;41,STOUT3[],IF($B55&lt;51,STOUT4[],IF($B55&lt;61,STOUT5[],IF($B55&lt;71,STOUT6[],IF($B55&lt;81,STOUT7[],IF($B55&lt;91,STOUT8[],IF($B55&lt;101,STOUT9[],IF($B55&lt;111,STOUT10[],IF($B55&lt;121,STOUT11[],IF($B55&lt;131,STOUT12[],IF($B55&lt;141,STOUT13[],IF($B55&lt;151,STOUT14[],IF($B55&lt;161,STOUT15[],IF($B55&lt;171,STOUT16[],IF($B55&lt;181,STOUT17[],IF($B55&lt;191,STOUT18[],IF($B55&lt;201,STOUT19[],"TABLE ERROR")))))))))))))))))))),11,TRUE))</f>
        <v/>
      </c>
    </row>
    <row r="56" spans="1:16" ht="15" customHeight="1" x14ac:dyDescent="0.25">
      <c r="A56" s="107">
        <v>7</v>
      </c>
      <c r="B56" s="70">
        <v>54</v>
      </c>
      <c r="C56" s="46" t="str">
        <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ERROR")))))))))))))))))))),2,TRUE)</f>
        <v>Essential Services</v>
      </c>
      <c r="D56" s="47"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3,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ERROR")))))))))))))))))))),3,TRUE))</f>
        <v/>
      </c>
      <c r="E56" s="47"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4,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ERROR")))))))))))))))))))),4,TRUE))</f>
        <v/>
      </c>
      <c r="F56" s="47"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5,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ERROR")))))))))))))))))))),5,TRUE))</f>
        <v/>
      </c>
      <c r="G56" s="46"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6,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ERROR")))))))))))))))))))),6,TRUE))</f>
        <v/>
      </c>
      <c r="H56" s="46"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7,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ERROR")))))))))))))))))))),7,TRUE))</f>
        <v/>
      </c>
      <c r="I56" s="48"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8,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ERROR")))))))))))))))))))),8,TRUE))</f>
        <v/>
      </c>
      <c r="J56" s="49"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9,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ERROR")))))))))))))))))))),9,TRUE))</f>
        <v/>
      </c>
      <c r="K56" s="48"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10,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ERROR")))))))))))))))))))),10,TRUE))</f>
        <v/>
      </c>
      <c r="L56" s="48"/>
      <c r="M56" s="104"/>
      <c r="N56" s="48"/>
      <c r="O56" s="48"/>
      <c r="P56" s="69" t="str">
        <f>IF(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11,TRUE)=0,"",VLOOKUP($B56,IF($B56&lt;11,STOUT0[],IF($B56&lt;21,STOUT1[],IF($B56&lt;31,STOUT2[],IF($B56&lt;41,STOUT3[],IF($B56&lt;51,STOUT4[],IF($B56&lt;61,STOUT5[],IF($B56&lt;71,STOUT6[],IF($B56&lt;81,STOUT7[],IF($B56&lt;91,STOUT8[],IF($B56&lt;101,STOUT9[],IF($B56&lt;111,STOUT10[],IF($B56&lt;121,STOUT11[],IF($B56&lt;131,STOUT12[],IF($B56&lt;141,STOUT13[],IF($B56&lt;151,STOUT14[],IF($B56&lt;161,STOUT15[],IF($B56&lt;171,STOUT16[],IF($B56&lt;181,STOUT17[],IF($B56&lt;191,STOUT18[],IF($B56&lt;201,STOUT19[],"TABLE ERROR")))))))))))))))))))),11,TRUE))</f>
        <v/>
      </c>
    </row>
    <row r="57" spans="1:16" ht="15" customHeight="1" x14ac:dyDescent="0.25">
      <c r="A57" s="107">
        <v>7</v>
      </c>
      <c r="B57" s="70">
        <v>55</v>
      </c>
      <c r="C57" s="46" t="str">
        <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ERROR")))))))))))))))))))),2,TRUE)</f>
        <v>Essential Services</v>
      </c>
      <c r="D57" s="47"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3,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ERROR")))))))))))))))))))),3,TRUE))</f>
        <v/>
      </c>
      <c r="E57" s="47"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4,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ERROR")))))))))))))))))))),4,TRUE))</f>
        <v/>
      </c>
      <c r="F57" s="47"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5,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ERROR")))))))))))))))))))),5,TRUE))</f>
        <v/>
      </c>
      <c r="G57" s="46"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6,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ERROR")))))))))))))))))))),6,TRUE))</f>
        <v/>
      </c>
      <c r="H57" s="46"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7,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ERROR")))))))))))))))))))),7,TRUE))</f>
        <v/>
      </c>
      <c r="I57" s="48"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8,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ERROR")))))))))))))))))))),8,TRUE))</f>
        <v/>
      </c>
      <c r="J57" s="49"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9,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ERROR")))))))))))))))))))),9,TRUE))</f>
        <v/>
      </c>
      <c r="K57" s="48"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10,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ERROR")))))))))))))))))))),10,TRUE))</f>
        <v/>
      </c>
      <c r="L57" s="48"/>
      <c r="M57" s="104"/>
      <c r="N57" s="48"/>
      <c r="O57" s="48"/>
      <c r="P57" s="69" t="str">
        <f>IF(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11,TRUE)=0,"",VLOOKUP($B57,IF($B57&lt;11,STOUT0[],IF($B57&lt;21,STOUT1[],IF($B57&lt;31,STOUT2[],IF($B57&lt;41,STOUT3[],IF($B57&lt;51,STOUT4[],IF($B57&lt;61,STOUT5[],IF($B57&lt;71,STOUT6[],IF($B57&lt;81,STOUT7[],IF($B57&lt;91,STOUT8[],IF($B57&lt;101,STOUT9[],IF($B57&lt;111,STOUT10[],IF($B57&lt;121,STOUT11[],IF($B57&lt;131,STOUT12[],IF($B57&lt;141,STOUT13[],IF($B57&lt;151,STOUT14[],IF($B57&lt;161,STOUT15[],IF($B57&lt;171,STOUT16[],IF($B57&lt;181,STOUT17[],IF($B57&lt;191,STOUT18[],IF($B57&lt;201,STOUT19[],"TABLE ERROR")))))))))))))))))))),11,TRUE))</f>
        <v/>
      </c>
    </row>
    <row r="58" spans="1:16" ht="15" customHeight="1" x14ac:dyDescent="0.25">
      <c r="A58" s="107">
        <v>7</v>
      </c>
      <c r="B58" s="70">
        <v>56</v>
      </c>
      <c r="C58" s="46" t="str">
        <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ERROR")))))))))))))))))))),2,TRUE)</f>
        <v>Essential Services</v>
      </c>
      <c r="D58" s="47"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3,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ERROR")))))))))))))))))))),3,TRUE))</f>
        <v/>
      </c>
      <c r="E58" s="47"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4,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ERROR")))))))))))))))))))),4,TRUE))</f>
        <v/>
      </c>
      <c r="F58" s="47"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5,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ERROR")))))))))))))))))))),5,TRUE))</f>
        <v/>
      </c>
      <c r="G58" s="46"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6,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ERROR")))))))))))))))))))),6,TRUE))</f>
        <v/>
      </c>
      <c r="H58" s="46"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7,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ERROR")))))))))))))))))))),7,TRUE))</f>
        <v/>
      </c>
      <c r="I58" s="48"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8,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ERROR")))))))))))))))))))),8,TRUE))</f>
        <v/>
      </c>
      <c r="J58" s="49"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9,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ERROR")))))))))))))))))))),9,TRUE))</f>
        <v/>
      </c>
      <c r="K58" s="48"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10,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ERROR")))))))))))))))))))),10,TRUE))</f>
        <v/>
      </c>
      <c r="L58" s="48"/>
      <c r="M58" s="104"/>
      <c r="N58" s="48"/>
      <c r="O58" s="48"/>
      <c r="P58" s="69" t="str">
        <f>IF(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11,TRUE)=0,"",VLOOKUP($B58,IF($B58&lt;11,STOUT0[],IF($B58&lt;21,STOUT1[],IF($B58&lt;31,STOUT2[],IF($B58&lt;41,STOUT3[],IF($B58&lt;51,STOUT4[],IF($B58&lt;61,STOUT5[],IF($B58&lt;71,STOUT6[],IF($B58&lt;81,STOUT7[],IF($B58&lt;91,STOUT8[],IF($B58&lt;101,STOUT9[],IF($B58&lt;111,STOUT10[],IF($B58&lt;121,STOUT11[],IF($B58&lt;131,STOUT12[],IF($B58&lt;141,STOUT13[],IF($B58&lt;151,STOUT14[],IF($B58&lt;161,STOUT15[],IF($B58&lt;171,STOUT16[],IF($B58&lt;181,STOUT17[],IF($B58&lt;191,STOUT18[],IF($B58&lt;201,STOUT19[],"TABLE ERROR")))))))))))))))))))),11,TRUE))</f>
        <v/>
      </c>
    </row>
    <row r="59" spans="1:16" ht="15" customHeight="1" x14ac:dyDescent="0.25">
      <c r="A59" s="107">
        <v>7</v>
      </c>
      <c r="B59" s="70">
        <v>57</v>
      </c>
      <c r="C59" s="46" t="str">
        <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ERROR")))))))))))))))))))),2,TRUE)</f>
        <v>Essential Services</v>
      </c>
      <c r="D59" s="47"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3,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ERROR")))))))))))))))))))),3,TRUE))</f>
        <v/>
      </c>
      <c r="E59" s="47"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4,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ERROR")))))))))))))))))))),4,TRUE))</f>
        <v/>
      </c>
      <c r="F59" s="47"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5,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ERROR")))))))))))))))))))),5,TRUE))</f>
        <v/>
      </c>
      <c r="G59" s="46"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6,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ERROR")))))))))))))))))))),6,TRUE))</f>
        <v/>
      </c>
      <c r="H59" s="46"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7,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ERROR")))))))))))))))))))),7,TRUE))</f>
        <v/>
      </c>
      <c r="I59" s="48"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8,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ERROR")))))))))))))))))))),8,TRUE))</f>
        <v/>
      </c>
      <c r="J59" s="49"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9,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ERROR")))))))))))))))))))),9,TRUE))</f>
        <v/>
      </c>
      <c r="K59" s="48"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10,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ERROR")))))))))))))))))))),10,TRUE))</f>
        <v/>
      </c>
      <c r="L59" s="48"/>
      <c r="M59" s="104"/>
      <c r="N59" s="48"/>
      <c r="O59" s="48"/>
      <c r="P59" s="69" t="str">
        <f>IF(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11,TRUE)=0,"",VLOOKUP($B59,IF($B59&lt;11,STOUT0[],IF($B59&lt;21,STOUT1[],IF($B59&lt;31,STOUT2[],IF($B59&lt;41,STOUT3[],IF($B59&lt;51,STOUT4[],IF($B59&lt;61,STOUT5[],IF($B59&lt;71,STOUT6[],IF($B59&lt;81,STOUT7[],IF($B59&lt;91,STOUT8[],IF($B59&lt;101,STOUT9[],IF($B59&lt;111,STOUT10[],IF($B59&lt;121,STOUT11[],IF($B59&lt;131,STOUT12[],IF($B59&lt;141,STOUT13[],IF($B59&lt;151,STOUT14[],IF($B59&lt;161,STOUT15[],IF($B59&lt;171,STOUT16[],IF($B59&lt;181,STOUT17[],IF($B59&lt;191,STOUT18[],IF($B59&lt;201,STOUT19[],"TABLE ERROR")))))))))))))))))))),11,TRUE))</f>
        <v/>
      </c>
    </row>
    <row r="60" spans="1:16" ht="15" customHeight="1" x14ac:dyDescent="0.25">
      <c r="A60" s="107">
        <v>7</v>
      </c>
      <c r="B60" s="70">
        <v>58</v>
      </c>
      <c r="C60" s="46" t="str">
        <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ERROR")))))))))))))))))))),2,TRUE)</f>
        <v>Essential Services</v>
      </c>
      <c r="D60" s="47"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3,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ERROR")))))))))))))))))))),3,TRUE))</f>
        <v/>
      </c>
      <c r="E60" s="47"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4,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ERROR")))))))))))))))))))),4,TRUE))</f>
        <v/>
      </c>
      <c r="F60" s="47"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5,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ERROR")))))))))))))))))))),5,TRUE))</f>
        <v/>
      </c>
      <c r="G60" s="46"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6,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ERROR")))))))))))))))))))),6,TRUE))</f>
        <v/>
      </c>
      <c r="H60" s="46"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7,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ERROR")))))))))))))))))))),7,TRUE))</f>
        <v/>
      </c>
      <c r="I60" s="48"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8,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ERROR")))))))))))))))))))),8,TRUE))</f>
        <v/>
      </c>
      <c r="J60" s="49"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9,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ERROR")))))))))))))))))))),9,TRUE))</f>
        <v/>
      </c>
      <c r="K60" s="48"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10,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ERROR")))))))))))))))))))),10,TRUE))</f>
        <v/>
      </c>
      <c r="L60" s="48"/>
      <c r="M60" s="104"/>
      <c r="N60" s="48"/>
      <c r="O60" s="48"/>
      <c r="P60" s="69" t="str">
        <f>IF(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11,TRUE)=0,"",VLOOKUP($B60,IF($B60&lt;11,STOUT0[],IF($B60&lt;21,STOUT1[],IF($B60&lt;31,STOUT2[],IF($B60&lt;41,STOUT3[],IF($B60&lt;51,STOUT4[],IF($B60&lt;61,STOUT5[],IF($B60&lt;71,STOUT6[],IF($B60&lt;81,STOUT7[],IF($B60&lt;91,STOUT8[],IF($B60&lt;101,STOUT9[],IF($B60&lt;111,STOUT10[],IF($B60&lt;121,STOUT11[],IF($B60&lt;131,STOUT12[],IF($B60&lt;141,STOUT13[],IF($B60&lt;151,STOUT14[],IF($B60&lt;161,STOUT15[],IF($B60&lt;171,STOUT16[],IF($B60&lt;181,STOUT17[],IF($B60&lt;191,STOUT18[],IF($B60&lt;201,STOUT19[],"TABLE ERROR")))))))))))))))))))),11,TRUE))</f>
        <v/>
      </c>
    </row>
    <row r="61" spans="1:16" ht="15" customHeight="1" x14ac:dyDescent="0.25">
      <c r="A61" s="107">
        <v>7</v>
      </c>
      <c r="B61" s="70">
        <v>59</v>
      </c>
      <c r="C61" s="46" t="str">
        <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ERROR")))))))))))))))))))),2,TRUE)</f>
        <v>Essential Services</v>
      </c>
      <c r="D61" s="47"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3,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ERROR")))))))))))))))))))),3,TRUE))</f>
        <v/>
      </c>
      <c r="E61" s="47"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4,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ERROR")))))))))))))))))))),4,TRUE))</f>
        <v/>
      </c>
      <c r="F61" s="47"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5,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ERROR")))))))))))))))))))),5,TRUE))</f>
        <v/>
      </c>
      <c r="G61" s="46"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6,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ERROR")))))))))))))))))))),6,TRUE))</f>
        <v/>
      </c>
      <c r="H61" s="46"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7,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ERROR")))))))))))))))))))),7,TRUE))</f>
        <v/>
      </c>
      <c r="I61" s="48"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8,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ERROR")))))))))))))))))))),8,TRUE))</f>
        <v/>
      </c>
      <c r="J61" s="49"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9,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ERROR")))))))))))))))))))),9,TRUE))</f>
        <v/>
      </c>
      <c r="K61" s="48"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10,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ERROR")))))))))))))))))))),10,TRUE))</f>
        <v/>
      </c>
      <c r="L61" s="48"/>
      <c r="M61" s="104"/>
      <c r="N61" s="48"/>
      <c r="O61" s="48"/>
      <c r="P61" s="69" t="str">
        <f>IF(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11,TRUE)=0,"",VLOOKUP($B61,IF($B61&lt;11,STOUT0[],IF($B61&lt;21,STOUT1[],IF($B61&lt;31,STOUT2[],IF($B61&lt;41,STOUT3[],IF($B61&lt;51,STOUT4[],IF($B61&lt;61,STOUT5[],IF($B61&lt;71,STOUT6[],IF($B61&lt;81,STOUT7[],IF($B61&lt;91,STOUT8[],IF($B61&lt;101,STOUT9[],IF($B61&lt;111,STOUT10[],IF($B61&lt;121,STOUT11[],IF($B61&lt;131,STOUT12[],IF($B61&lt;141,STOUT13[],IF($B61&lt;151,STOUT14[],IF($B61&lt;161,STOUT15[],IF($B61&lt;171,STOUT16[],IF($B61&lt;181,STOUT17[],IF($B61&lt;191,STOUT18[],IF($B61&lt;201,STOUT19[],"TABLE ERROR")))))))))))))))))))),11,TRUE))</f>
        <v/>
      </c>
    </row>
    <row r="62" spans="1:16" ht="15.75" customHeight="1" x14ac:dyDescent="0.25">
      <c r="A62" s="107">
        <v>7</v>
      </c>
      <c r="B62" s="70">
        <v>60</v>
      </c>
      <c r="C62" s="46" t="str">
        <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ERROR")))))))))))))))))))),2,TRUE)</f>
        <v>Essential Services</v>
      </c>
      <c r="D62" s="47"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3,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ERROR")))))))))))))))))))),3,TRUE))</f>
        <v/>
      </c>
      <c r="E62" s="47"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4,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ERROR")))))))))))))))))))),4,TRUE))</f>
        <v/>
      </c>
      <c r="F62" s="47"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5,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ERROR")))))))))))))))))))),5,TRUE))</f>
        <v/>
      </c>
      <c r="G62" s="46"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6,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ERROR")))))))))))))))))))),6,TRUE))</f>
        <v/>
      </c>
      <c r="H62" s="46"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7,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ERROR")))))))))))))))))))),7,TRUE))</f>
        <v/>
      </c>
      <c r="I62" s="48"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8,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ERROR")))))))))))))))))))),8,TRUE))</f>
        <v/>
      </c>
      <c r="J62" s="49"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9,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ERROR")))))))))))))))))))),9,TRUE))</f>
        <v/>
      </c>
      <c r="K62" s="48"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10,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ERROR")))))))))))))))))))),10,TRUE))</f>
        <v/>
      </c>
      <c r="L62" s="48"/>
      <c r="M62" s="104"/>
      <c r="N62" s="48"/>
      <c r="O62" s="48"/>
      <c r="P62" s="69" t="str">
        <f>IF(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11,TRUE)=0,"",VLOOKUP($B62,IF($B62&lt;11,STOUT0[],IF($B62&lt;21,STOUT1[],IF($B62&lt;31,STOUT2[],IF($B62&lt;41,STOUT3[],IF($B62&lt;51,STOUT4[],IF($B62&lt;61,STOUT5[],IF($B62&lt;71,STOUT6[],IF($B62&lt;81,STOUT7[],IF($B62&lt;91,STOUT8[],IF($B62&lt;101,STOUT9[],IF($B62&lt;111,STOUT10[],IF($B62&lt;121,STOUT11[],IF($B62&lt;131,STOUT12[],IF($B62&lt;141,STOUT13[],IF($B62&lt;151,STOUT14[],IF($B62&lt;161,STOUT15[],IF($B62&lt;171,STOUT16[],IF($B62&lt;181,STOUT17[],IF($B62&lt;191,STOUT18[],IF($B62&lt;201,STOUT19[],"TABLE ERROR")))))))))))))))))))),11,TRUE))</f>
        <v/>
      </c>
    </row>
    <row r="63" spans="1:16" ht="15" customHeight="1" x14ac:dyDescent="0.25">
      <c r="A63" s="107">
        <v>8</v>
      </c>
      <c r="B63" s="70">
        <v>61</v>
      </c>
      <c r="C63" s="46" t="str">
        <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ERROR")))))))))))))))))))),2,TRUE)</f>
        <v>Essential Services</v>
      </c>
      <c r="D63" s="47"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3,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ERROR")))))))))))))))))))),3,TRUE))</f>
        <v/>
      </c>
      <c r="E63" s="47"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4,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ERROR")))))))))))))))))))),4,TRUE))</f>
        <v/>
      </c>
      <c r="F63" s="47"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5,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ERROR")))))))))))))))))))),5,TRUE))</f>
        <v/>
      </c>
      <c r="G63" s="46"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6,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ERROR")))))))))))))))))))),6,TRUE))</f>
        <v/>
      </c>
      <c r="H63" s="46"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7,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ERROR")))))))))))))))))))),7,TRUE))</f>
        <v/>
      </c>
      <c r="I63" s="48"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8,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ERROR")))))))))))))))))))),8,TRUE))</f>
        <v/>
      </c>
      <c r="J63" s="49"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9,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ERROR")))))))))))))))))))),9,TRUE))</f>
        <v/>
      </c>
      <c r="K63" s="48"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10,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ERROR")))))))))))))))))))),10,TRUE))</f>
        <v/>
      </c>
      <c r="L63" s="48"/>
      <c r="M63" s="104"/>
      <c r="N63" s="48"/>
      <c r="O63" s="48"/>
      <c r="P63" s="69" t="str">
        <f>IF(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11,TRUE)=0,"",VLOOKUP($B63,IF($B63&lt;11,STOUT0[],IF($B63&lt;21,STOUT1[],IF($B63&lt;31,STOUT2[],IF($B63&lt;41,STOUT3[],IF($B63&lt;51,STOUT4[],IF($B63&lt;61,STOUT5[],IF($B63&lt;71,STOUT6[],IF($B63&lt;81,STOUT7[],IF($B63&lt;91,STOUT8[],IF($B63&lt;101,STOUT9[],IF($B63&lt;111,STOUT10[],IF($B63&lt;121,STOUT11[],IF($B63&lt;131,STOUT12[],IF($B63&lt;141,STOUT13[],IF($B63&lt;151,STOUT14[],IF($B63&lt;161,STOUT15[],IF($B63&lt;171,STOUT16[],IF($B63&lt;181,STOUT17[],IF($B63&lt;191,STOUT18[],IF($B63&lt;201,STOUT19[],"TABLE ERROR")))))))))))))))))))),11,TRUE))</f>
        <v/>
      </c>
    </row>
    <row r="64" spans="1:16" ht="15" customHeight="1" x14ac:dyDescent="0.25">
      <c r="A64" s="107">
        <v>8</v>
      </c>
      <c r="B64" s="70">
        <v>62</v>
      </c>
      <c r="C64" s="46" t="str">
        <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ERROR")))))))))))))))))))),2,TRUE)</f>
        <v>Essential Services</v>
      </c>
      <c r="D64" s="47"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3,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ERROR")))))))))))))))))))),3,TRUE))</f>
        <v/>
      </c>
      <c r="E64" s="47"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4,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ERROR")))))))))))))))))))),4,TRUE))</f>
        <v/>
      </c>
      <c r="F64" s="47"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5,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ERROR")))))))))))))))))))),5,TRUE))</f>
        <v/>
      </c>
      <c r="G64" s="46"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6,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ERROR")))))))))))))))))))),6,TRUE))</f>
        <v/>
      </c>
      <c r="H64" s="46"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7,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ERROR")))))))))))))))))))),7,TRUE))</f>
        <v/>
      </c>
      <c r="I64" s="48"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8,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ERROR")))))))))))))))))))),8,TRUE))</f>
        <v/>
      </c>
      <c r="J64" s="49"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9,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ERROR")))))))))))))))))))),9,TRUE))</f>
        <v/>
      </c>
      <c r="K64" s="48"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10,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ERROR")))))))))))))))))))),10,TRUE))</f>
        <v/>
      </c>
      <c r="L64" s="48"/>
      <c r="M64" s="104"/>
      <c r="N64" s="48"/>
      <c r="O64" s="48"/>
      <c r="P64" s="69" t="str">
        <f>IF(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11,TRUE)=0,"",VLOOKUP($B64,IF($B64&lt;11,STOUT0[],IF($B64&lt;21,STOUT1[],IF($B64&lt;31,STOUT2[],IF($B64&lt;41,STOUT3[],IF($B64&lt;51,STOUT4[],IF($B64&lt;61,STOUT5[],IF($B64&lt;71,STOUT6[],IF($B64&lt;81,STOUT7[],IF($B64&lt;91,STOUT8[],IF($B64&lt;101,STOUT9[],IF($B64&lt;111,STOUT10[],IF($B64&lt;121,STOUT11[],IF($B64&lt;131,STOUT12[],IF($B64&lt;141,STOUT13[],IF($B64&lt;151,STOUT14[],IF($B64&lt;161,STOUT15[],IF($B64&lt;171,STOUT16[],IF($B64&lt;181,STOUT17[],IF($B64&lt;191,STOUT18[],IF($B64&lt;201,STOUT19[],"TABLE ERROR")))))))))))))))))))),11,TRUE))</f>
        <v/>
      </c>
    </row>
    <row r="65" spans="1:16" ht="15" customHeight="1" x14ac:dyDescent="0.25">
      <c r="A65" s="107">
        <v>8</v>
      </c>
      <c r="B65" s="70">
        <v>63</v>
      </c>
      <c r="C65" s="46" t="str">
        <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ERROR")))))))))))))))))))),2,TRUE)</f>
        <v>Essential Services</v>
      </c>
      <c r="D65" s="47"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3,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ERROR")))))))))))))))))))),3,TRUE))</f>
        <v/>
      </c>
      <c r="E65" s="47"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4,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ERROR")))))))))))))))))))),4,TRUE))</f>
        <v/>
      </c>
      <c r="F65" s="47"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5,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ERROR")))))))))))))))))))),5,TRUE))</f>
        <v/>
      </c>
      <c r="G65" s="46"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6,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ERROR")))))))))))))))))))),6,TRUE))</f>
        <v/>
      </c>
      <c r="H65" s="46"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7,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ERROR")))))))))))))))))))),7,TRUE))</f>
        <v/>
      </c>
      <c r="I65" s="48"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8,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ERROR")))))))))))))))))))),8,TRUE))</f>
        <v/>
      </c>
      <c r="J65" s="49"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9,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ERROR")))))))))))))))))))),9,TRUE))</f>
        <v/>
      </c>
      <c r="K65" s="48"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10,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ERROR")))))))))))))))))))),10,TRUE))</f>
        <v/>
      </c>
      <c r="L65" s="48"/>
      <c r="M65" s="104"/>
      <c r="N65" s="48"/>
      <c r="O65" s="48"/>
      <c r="P65" s="69" t="str">
        <f>IF(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11,TRUE)=0,"",VLOOKUP($B65,IF($B65&lt;11,STOUT0[],IF($B65&lt;21,STOUT1[],IF($B65&lt;31,STOUT2[],IF($B65&lt;41,STOUT3[],IF($B65&lt;51,STOUT4[],IF($B65&lt;61,STOUT5[],IF($B65&lt;71,STOUT6[],IF($B65&lt;81,STOUT7[],IF($B65&lt;91,STOUT8[],IF($B65&lt;101,STOUT9[],IF($B65&lt;111,STOUT10[],IF($B65&lt;121,STOUT11[],IF($B65&lt;131,STOUT12[],IF($B65&lt;141,STOUT13[],IF($B65&lt;151,STOUT14[],IF($B65&lt;161,STOUT15[],IF($B65&lt;171,STOUT16[],IF($B65&lt;181,STOUT17[],IF($B65&lt;191,STOUT18[],IF($B65&lt;201,STOUT19[],"TABLE ERROR")))))))))))))))))))),11,TRUE))</f>
        <v/>
      </c>
    </row>
    <row r="66" spans="1:16" ht="15" customHeight="1" x14ac:dyDescent="0.25">
      <c r="A66" s="107">
        <v>8</v>
      </c>
      <c r="B66" s="70">
        <v>64</v>
      </c>
      <c r="C66" s="46" t="str">
        <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ERROR")))))))))))))))))))),2,TRUE)</f>
        <v>Essential Services</v>
      </c>
      <c r="D66" s="47"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3,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ERROR")))))))))))))))))))),3,TRUE))</f>
        <v/>
      </c>
      <c r="E66" s="47"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4,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ERROR")))))))))))))))))))),4,TRUE))</f>
        <v/>
      </c>
      <c r="F66" s="47"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5,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ERROR")))))))))))))))))))),5,TRUE))</f>
        <v/>
      </c>
      <c r="G66" s="46"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6,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ERROR")))))))))))))))))))),6,TRUE))</f>
        <v/>
      </c>
      <c r="H66" s="46"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7,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ERROR")))))))))))))))))))),7,TRUE))</f>
        <v/>
      </c>
      <c r="I66" s="48"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8,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ERROR")))))))))))))))))))),8,TRUE))</f>
        <v/>
      </c>
      <c r="J66" s="49"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9,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ERROR")))))))))))))))))))),9,TRUE))</f>
        <v/>
      </c>
      <c r="K66" s="48"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10,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ERROR")))))))))))))))))))),10,TRUE))</f>
        <v/>
      </c>
      <c r="L66" s="48"/>
      <c r="M66" s="104"/>
      <c r="N66" s="48"/>
      <c r="O66" s="48"/>
      <c r="P66" s="69" t="str">
        <f>IF(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11,TRUE)=0,"",VLOOKUP($B66,IF($B66&lt;11,STOUT0[],IF($B66&lt;21,STOUT1[],IF($B66&lt;31,STOUT2[],IF($B66&lt;41,STOUT3[],IF($B66&lt;51,STOUT4[],IF($B66&lt;61,STOUT5[],IF($B66&lt;71,STOUT6[],IF($B66&lt;81,STOUT7[],IF($B66&lt;91,STOUT8[],IF($B66&lt;101,STOUT9[],IF($B66&lt;111,STOUT10[],IF($B66&lt;121,STOUT11[],IF($B66&lt;131,STOUT12[],IF($B66&lt;141,STOUT13[],IF($B66&lt;151,STOUT14[],IF($B66&lt;161,STOUT15[],IF($B66&lt;171,STOUT16[],IF($B66&lt;181,STOUT17[],IF($B66&lt;191,STOUT18[],IF($B66&lt;201,STOUT19[],"TABLE ERROR")))))))))))))))))))),11,TRUE))</f>
        <v/>
      </c>
    </row>
    <row r="67" spans="1:16" ht="15" customHeight="1" x14ac:dyDescent="0.25">
      <c r="A67" s="107">
        <v>8</v>
      </c>
      <c r="B67" s="70">
        <v>65</v>
      </c>
      <c r="C67" s="46" t="str">
        <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ERROR")))))))))))))))))))),2,TRUE)</f>
        <v>Essential Services</v>
      </c>
      <c r="D67" s="47"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3,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ERROR")))))))))))))))))))),3,TRUE))</f>
        <v/>
      </c>
      <c r="E67" s="47"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4,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ERROR")))))))))))))))))))),4,TRUE))</f>
        <v/>
      </c>
      <c r="F67" s="47"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5,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ERROR")))))))))))))))))))),5,TRUE))</f>
        <v/>
      </c>
      <c r="G67" s="46"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6,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ERROR")))))))))))))))))))),6,TRUE))</f>
        <v/>
      </c>
      <c r="H67" s="46"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7,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ERROR")))))))))))))))))))),7,TRUE))</f>
        <v/>
      </c>
      <c r="I67" s="48"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8,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ERROR")))))))))))))))))))),8,TRUE))</f>
        <v/>
      </c>
      <c r="J67" s="49"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9,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ERROR")))))))))))))))))))),9,TRUE))</f>
        <v/>
      </c>
      <c r="K67" s="48"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10,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ERROR")))))))))))))))))))),10,TRUE))</f>
        <v/>
      </c>
      <c r="L67" s="48"/>
      <c r="M67" s="104"/>
      <c r="N67" s="48"/>
      <c r="O67" s="48"/>
      <c r="P67" s="69" t="str">
        <f>IF(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11,TRUE)=0,"",VLOOKUP($B67,IF($B67&lt;11,STOUT0[],IF($B67&lt;21,STOUT1[],IF($B67&lt;31,STOUT2[],IF($B67&lt;41,STOUT3[],IF($B67&lt;51,STOUT4[],IF($B67&lt;61,STOUT5[],IF($B67&lt;71,STOUT6[],IF($B67&lt;81,STOUT7[],IF($B67&lt;91,STOUT8[],IF($B67&lt;101,STOUT9[],IF($B67&lt;111,STOUT10[],IF($B67&lt;121,STOUT11[],IF($B67&lt;131,STOUT12[],IF($B67&lt;141,STOUT13[],IF($B67&lt;151,STOUT14[],IF($B67&lt;161,STOUT15[],IF($B67&lt;171,STOUT16[],IF($B67&lt;181,STOUT17[],IF($B67&lt;191,STOUT18[],IF($B67&lt;201,STOUT19[],"TABLE ERROR")))))))))))))))))))),11,TRUE))</f>
        <v/>
      </c>
    </row>
    <row r="68" spans="1:16" ht="15" customHeight="1" x14ac:dyDescent="0.25">
      <c r="A68" s="107">
        <v>8</v>
      </c>
      <c r="B68" s="70">
        <v>66</v>
      </c>
      <c r="C68" s="46" t="str">
        <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ERROR")))))))))))))))))))),2,TRUE)</f>
        <v>Essential Services</v>
      </c>
      <c r="D68" s="47"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3,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ERROR")))))))))))))))))))),3,TRUE))</f>
        <v/>
      </c>
      <c r="E68" s="47"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4,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ERROR")))))))))))))))))))),4,TRUE))</f>
        <v/>
      </c>
      <c r="F68" s="47"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5,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ERROR")))))))))))))))))))),5,TRUE))</f>
        <v/>
      </c>
      <c r="G68" s="46"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6,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ERROR")))))))))))))))))))),6,TRUE))</f>
        <v/>
      </c>
      <c r="H68" s="46"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7,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ERROR")))))))))))))))))))),7,TRUE))</f>
        <v/>
      </c>
      <c r="I68" s="48"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8,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ERROR")))))))))))))))))))),8,TRUE))</f>
        <v/>
      </c>
      <c r="J68" s="49"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9,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ERROR")))))))))))))))))))),9,TRUE))</f>
        <v/>
      </c>
      <c r="K68" s="48"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10,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ERROR")))))))))))))))))))),10,TRUE))</f>
        <v/>
      </c>
      <c r="L68" s="48"/>
      <c r="M68" s="104"/>
      <c r="N68" s="48"/>
      <c r="O68" s="48"/>
      <c r="P68" s="69" t="str">
        <f>IF(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11,TRUE)=0,"",VLOOKUP($B68,IF($B68&lt;11,STOUT0[],IF($B68&lt;21,STOUT1[],IF($B68&lt;31,STOUT2[],IF($B68&lt;41,STOUT3[],IF($B68&lt;51,STOUT4[],IF($B68&lt;61,STOUT5[],IF($B68&lt;71,STOUT6[],IF($B68&lt;81,STOUT7[],IF($B68&lt;91,STOUT8[],IF($B68&lt;101,STOUT9[],IF($B68&lt;111,STOUT10[],IF($B68&lt;121,STOUT11[],IF($B68&lt;131,STOUT12[],IF($B68&lt;141,STOUT13[],IF($B68&lt;151,STOUT14[],IF($B68&lt;161,STOUT15[],IF($B68&lt;171,STOUT16[],IF($B68&lt;181,STOUT17[],IF($B68&lt;191,STOUT18[],IF($B68&lt;201,STOUT19[],"TABLE ERROR")))))))))))))))))))),11,TRUE))</f>
        <v/>
      </c>
    </row>
    <row r="69" spans="1:16" ht="15" customHeight="1" x14ac:dyDescent="0.25">
      <c r="A69" s="107">
        <v>8</v>
      </c>
      <c r="B69" s="70">
        <v>67</v>
      </c>
      <c r="C69" s="46" t="str">
        <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ERROR")))))))))))))))))))),2,TRUE)</f>
        <v>Essential Services</v>
      </c>
      <c r="D69" s="47"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3,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ERROR")))))))))))))))))))),3,TRUE))</f>
        <v/>
      </c>
      <c r="E69" s="47"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4,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ERROR")))))))))))))))))))),4,TRUE))</f>
        <v/>
      </c>
      <c r="F69" s="47"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5,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ERROR")))))))))))))))))))),5,TRUE))</f>
        <v/>
      </c>
      <c r="G69" s="46"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6,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ERROR")))))))))))))))))))),6,TRUE))</f>
        <v/>
      </c>
      <c r="H69" s="46"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7,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ERROR")))))))))))))))))))),7,TRUE))</f>
        <v/>
      </c>
      <c r="I69" s="48"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8,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ERROR")))))))))))))))))))),8,TRUE))</f>
        <v/>
      </c>
      <c r="J69" s="49"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9,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ERROR")))))))))))))))))))),9,TRUE))</f>
        <v/>
      </c>
      <c r="K69" s="48"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10,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ERROR")))))))))))))))))))),10,TRUE))</f>
        <v/>
      </c>
      <c r="L69" s="48"/>
      <c r="M69" s="104"/>
      <c r="N69" s="48"/>
      <c r="O69" s="48"/>
      <c r="P69" s="69" t="str">
        <f>IF(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11,TRUE)=0,"",VLOOKUP($B69,IF($B69&lt;11,STOUT0[],IF($B69&lt;21,STOUT1[],IF($B69&lt;31,STOUT2[],IF($B69&lt;41,STOUT3[],IF($B69&lt;51,STOUT4[],IF($B69&lt;61,STOUT5[],IF($B69&lt;71,STOUT6[],IF($B69&lt;81,STOUT7[],IF($B69&lt;91,STOUT8[],IF($B69&lt;101,STOUT9[],IF($B69&lt;111,STOUT10[],IF($B69&lt;121,STOUT11[],IF($B69&lt;131,STOUT12[],IF($B69&lt;141,STOUT13[],IF($B69&lt;151,STOUT14[],IF($B69&lt;161,STOUT15[],IF($B69&lt;171,STOUT16[],IF($B69&lt;181,STOUT17[],IF($B69&lt;191,STOUT18[],IF($B69&lt;201,STOUT19[],"TABLE ERROR")))))))))))))))))))),11,TRUE))</f>
        <v/>
      </c>
    </row>
    <row r="70" spans="1:16" ht="15" customHeight="1" x14ac:dyDescent="0.25">
      <c r="A70" s="107">
        <v>8</v>
      </c>
      <c r="B70" s="70">
        <v>68</v>
      </c>
      <c r="C70" s="46" t="str">
        <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ERROR")))))))))))))))))))),2,TRUE)</f>
        <v>Essential Services</v>
      </c>
      <c r="D70" s="47"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3,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ERROR")))))))))))))))))))),3,TRUE))</f>
        <v/>
      </c>
      <c r="E70" s="47"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4,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ERROR")))))))))))))))))))),4,TRUE))</f>
        <v/>
      </c>
      <c r="F70" s="47"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5,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ERROR")))))))))))))))))))),5,TRUE))</f>
        <v/>
      </c>
      <c r="G70" s="46"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6,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ERROR")))))))))))))))))))),6,TRUE))</f>
        <v/>
      </c>
      <c r="H70" s="46"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7,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ERROR")))))))))))))))))))),7,TRUE))</f>
        <v/>
      </c>
      <c r="I70" s="48"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8,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ERROR")))))))))))))))))))),8,TRUE))</f>
        <v/>
      </c>
      <c r="J70" s="49"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9,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ERROR")))))))))))))))))))),9,TRUE))</f>
        <v/>
      </c>
      <c r="K70" s="48"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10,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ERROR")))))))))))))))))))),10,TRUE))</f>
        <v/>
      </c>
      <c r="L70" s="48"/>
      <c r="M70" s="104"/>
      <c r="N70" s="48"/>
      <c r="O70" s="48"/>
      <c r="P70" s="69" t="str">
        <f>IF(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11,TRUE)=0,"",VLOOKUP($B70,IF($B70&lt;11,STOUT0[],IF($B70&lt;21,STOUT1[],IF($B70&lt;31,STOUT2[],IF($B70&lt;41,STOUT3[],IF($B70&lt;51,STOUT4[],IF($B70&lt;61,STOUT5[],IF($B70&lt;71,STOUT6[],IF($B70&lt;81,STOUT7[],IF($B70&lt;91,STOUT8[],IF($B70&lt;101,STOUT9[],IF($B70&lt;111,STOUT10[],IF($B70&lt;121,STOUT11[],IF($B70&lt;131,STOUT12[],IF($B70&lt;141,STOUT13[],IF($B70&lt;151,STOUT14[],IF($B70&lt;161,STOUT15[],IF($B70&lt;171,STOUT16[],IF($B70&lt;181,STOUT17[],IF($B70&lt;191,STOUT18[],IF($B70&lt;201,STOUT19[],"TABLE ERROR")))))))))))))))))))),11,TRUE))</f>
        <v/>
      </c>
    </row>
    <row r="71" spans="1:16" ht="15" customHeight="1" x14ac:dyDescent="0.25">
      <c r="A71" s="107">
        <v>8</v>
      </c>
      <c r="B71" s="70">
        <v>69</v>
      </c>
      <c r="C71" s="46" t="str">
        <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ERROR")))))))))))))))))))),2,TRUE)</f>
        <v>Essential Services</v>
      </c>
      <c r="D71" s="47"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3,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ERROR")))))))))))))))))))),3,TRUE))</f>
        <v/>
      </c>
      <c r="E71" s="47"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4,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ERROR")))))))))))))))))))),4,TRUE))</f>
        <v/>
      </c>
      <c r="F71" s="47"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5,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ERROR")))))))))))))))))))),5,TRUE))</f>
        <v/>
      </c>
      <c r="G71" s="46"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6,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ERROR")))))))))))))))))))),6,TRUE))</f>
        <v/>
      </c>
      <c r="H71" s="46"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7,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ERROR")))))))))))))))))))),7,TRUE))</f>
        <v/>
      </c>
      <c r="I71" s="48"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8,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ERROR")))))))))))))))))))),8,TRUE))</f>
        <v/>
      </c>
      <c r="J71" s="49"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9,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ERROR")))))))))))))))))))),9,TRUE))</f>
        <v/>
      </c>
      <c r="K71" s="48"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10,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ERROR")))))))))))))))))))),10,TRUE))</f>
        <v/>
      </c>
      <c r="L71" s="48"/>
      <c r="M71" s="104"/>
      <c r="N71" s="48"/>
      <c r="O71" s="48"/>
      <c r="P71" s="69" t="str">
        <f>IF(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11,TRUE)=0,"",VLOOKUP($B71,IF($B71&lt;11,STOUT0[],IF($B71&lt;21,STOUT1[],IF($B71&lt;31,STOUT2[],IF($B71&lt;41,STOUT3[],IF($B71&lt;51,STOUT4[],IF($B71&lt;61,STOUT5[],IF($B71&lt;71,STOUT6[],IF($B71&lt;81,STOUT7[],IF($B71&lt;91,STOUT8[],IF($B71&lt;101,STOUT9[],IF($B71&lt;111,STOUT10[],IF($B71&lt;121,STOUT11[],IF($B71&lt;131,STOUT12[],IF($B71&lt;141,STOUT13[],IF($B71&lt;151,STOUT14[],IF($B71&lt;161,STOUT15[],IF($B71&lt;171,STOUT16[],IF($B71&lt;181,STOUT17[],IF($B71&lt;191,STOUT18[],IF($B71&lt;201,STOUT19[],"TABLE ERROR")))))))))))))))))))),11,TRUE))</f>
        <v/>
      </c>
    </row>
    <row r="72" spans="1:16" ht="15.75" customHeight="1" x14ac:dyDescent="0.25">
      <c r="A72" s="107">
        <v>8</v>
      </c>
      <c r="B72" s="70">
        <v>70</v>
      </c>
      <c r="C72" s="46" t="str">
        <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ERROR")))))))))))))))))))),2,TRUE)</f>
        <v>Essential Services</v>
      </c>
      <c r="D72" s="47"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3,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ERROR")))))))))))))))))))),3,TRUE))</f>
        <v/>
      </c>
      <c r="E72" s="47"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4,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ERROR")))))))))))))))))))),4,TRUE))</f>
        <v/>
      </c>
      <c r="F72" s="47"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5,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ERROR")))))))))))))))))))),5,TRUE))</f>
        <v/>
      </c>
      <c r="G72" s="46"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6,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ERROR")))))))))))))))))))),6,TRUE))</f>
        <v/>
      </c>
      <c r="H72" s="46"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7,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ERROR")))))))))))))))))))),7,TRUE))</f>
        <v/>
      </c>
      <c r="I72" s="48"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8,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ERROR")))))))))))))))))))),8,TRUE))</f>
        <v/>
      </c>
      <c r="J72" s="49"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9,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ERROR")))))))))))))))))))),9,TRUE))</f>
        <v/>
      </c>
      <c r="K72" s="48"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10,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ERROR")))))))))))))))))))),10,TRUE))</f>
        <v/>
      </c>
      <c r="L72" s="48"/>
      <c r="M72" s="104"/>
      <c r="N72" s="48"/>
      <c r="O72" s="48"/>
      <c r="P72" s="69" t="str">
        <f>IF(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11,TRUE)=0,"",VLOOKUP($B72,IF($B72&lt;11,STOUT0[],IF($B72&lt;21,STOUT1[],IF($B72&lt;31,STOUT2[],IF($B72&lt;41,STOUT3[],IF($B72&lt;51,STOUT4[],IF($B72&lt;61,STOUT5[],IF($B72&lt;71,STOUT6[],IF($B72&lt;81,STOUT7[],IF($B72&lt;91,STOUT8[],IF($B72&lt;101,STOUT9[],IF($B72&lt;111,STOUT10[],IF($B72&lt;121,STOUT11[],IF($B72&lt;131,STOUT12[],IF($B72&lt;141,STOUT13[],IF($B72&lt;151,STOUT14[],IF($B72&lt;161,STOUT15[],IF($B72&lt;171,STOUT16[],IF($B72&lt;181,STOUT17[],IF($B72&lt;191,STOUT18[],IF($B72&lt;201,STOUT19[],"TABLE ERROR")))))))))))))))))))),11,TRUE))</f>
        <v/>
      </c>
    </row>
    <row r="73" spans="1:16" ht="15" customHeight="1" x14ac:dyDescent="0.25">
      <c r="A73" s="107">
        <v>9</v>
      </c>
      <c r="B73" s="70">
        <v>71</v>
      </c>
      <c r="C73" s="46" t="str">
        <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ERROR")))))))))))))))))))),2,TRUE)</f>
        <v>Essential Services</v>
      </c>
      <c r="D73" s="47"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3,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ERROR")))))))))))))))))))),3,TRUE))</f>
        <v/>
      </c>
      <c r="E73" s="47"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4,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ERROR")))))))))))))))))))),4,TRUE))</f>
        <v/>
      </c>
      <c r="F73" s="47"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5,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ERROR")))))))))))))))))))),5,TRUE))</f>
        <v/>
      </c>
      <c r="G73" s="46"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6,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ERROR")))))))))))))))))))),6,TRUE))</f>
        <v/>
      </c>
      <c r="H73" s="46"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7,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ERROR")))))))))))))))))))),7,TRUE))</f>
        <v/>
      </c>
      <c r="I73" s="48"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8,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ERROR")))))))))))))))))))),8,TRUE))</f>
        <v/>
      </c>
      <c r="J73" s="49"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9,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ERROR")))))))))))))))))))),9,TRUE))</f>
        <v/>
      </c>
      <c r="K73" s="48"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10,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ERROR")))))))))))))))))))),10,TRUE))</f>
        <v/>
      </c>
      <c r="L73" s="48"/>
      <c r="M73" s="104"/>
      <c r="N73" s="48"/>
      <c r="O73" s="48"/>
      <c r="P73" s="69" t="str">
        <f>IF(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11,TRUE)=0,"",VLOOKUP($B73,IF($B73&lt;11,STOUT0[],IF($B73&lt;21,STOUT1[],IF($B73&lt;31,STOUT2[],IF($B73&lt;41,STOUT3[],IF($B73&lt;51,STOUT4[],IF($B73&lt;61,STOUT5[],IF($B73&lt;71,STOUT6[],IF($B73&lt;81,STOUT7[],IF($B73&lt;91,STOUT8[],IF($B73&lt;101,STOUT9[],IF($B73&lt;111,STOUT10[],IF($B73&lt;121,STOUT11[],IF($B73&lt;131,STOUT12[],IF($B73&lt;141,STOUT13[],IF($B73&lt;151,STOUT14[],IF($B73&lt;161,STOUT15[],IF($B73&lt;171,STOUT16[],IF($B73&lt;181,STOUT17[],IF($B73&lt;191,STOUT18[],IF($B73&lt;201,STOUT19[],"TABLE ERROR")))))))))))))))))))),11,TRUE))</f>
        <v/>
      </c>
    </row>
    <row r="74" spans="1:16" ht="15" customHeight="1" x14ac:dyDescent="0.25">
      <c r="A74" s="107">
        <v>9</v>
      </c>
      <c r="B74" s="70">
        <v>72</v>
      </c>
      <c r="C74" s="46" t="str">
        <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ERROR")))))))))))))))))))),2,TRUE)</f>
        <v>Essential Services</v>
      </c>
      <c r="D74" s="47"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3,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ERROR")))))))))))))))))))),3,TRUE))</f>
        <v/>
      </c>
      <c r="E74" s="47"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4,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ERROR")))))))))))))))))))),4,TRUE))</f>
        <v/>
      </c>
      <c r="F74" s="47"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5,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ERROR")))))))))))))))))))),5,TRUE))</f>
        <v/>
      </c>
      <c r="G74" s="46"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6,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ERROR")))))))))))))))))))),6,TRUE))</f>
        <v/>
      </c>
      <c r="H74" s="46"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7,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ERROR")))))))))))))))))))),7,TRUE))</f>
        <v/>
      </c>
      <c r="I74" s="48"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8,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ERROR")))))))))))))))))))),8,TRUE))</f>
        <v/>
      </c>
      <c r="J74" s="49"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9,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ERROR")))))))))))))))))))),9,TRUE))</f>
        <v/>
      </c>
      <c r="K74" s="48"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10,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ERROR")))))))))))))))))))),10,TRUE))</f>
        <v/>
      </c>
      <c r="L74" s="48"/>
      <c r="M74" s="104"/>
      <c r="N74" s="48"/>
      <c r="O74" s="48"/>
      <c r="P74" s="69" t="str">
        <f>IF(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11,TRUE)=0,"",VLOOKUP($B74,IF($B74&lt;11,STOUT0[],IF($B74&lt;21,STOUT1[],IF($B74&lt;31,STOUT2[],IF($B74&lt;41,STOUT3[],IF($B74&lt;51,STOUT4[],IF($B74&lt;61,STOUT5[],IF($B74&lt;71,STOUT6[],IF($B74&lt;81,STOUT7[],IF($B74&lt;91,STOUT8[],IF($B74&lt;101,STOUT9[],IF($B74&lt;111,STOUT10[],IF($B74&lt;121,STOUT11[],IF($B74&lt;131,STOUT12[],IF($B74&lt;141,STOUT13[],IF($B74&lt;151,STOUT14[],IF($B74&lt;161,STOUT15[],IF($B74&lt;171,STOUT16[],IF($B74&lt;181,STOUT17[],IF($B74&lt;191,STOUT18[],IF($B74&lt;201,STOUT19[],"TABLE ERROR")))))))))))))))))))),11,TRUE))</f>
        <v/>
      </c>
    </row>
    <row r="75" spans="1:16" ht="15" customHeight="1" x14ac:dyDescent="0.25">
      <c r="A75" s="107">
        <v>9</v>
      </c>
      <c r="B75" s="70">
        <v>73</v>
      </c>
      <c r="C75" s="46" t="str">
        <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ERROR")))))))))))))))))))),2,TRUE)</f>
        <v>Essential Services</v>
      </c>
      <c r="D75" s="47"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3,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ERROR")))))))))))))))))))),3,TRUE))</f>
        <v/>
      </c>
      <c r="E75" s="47"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4,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ERROR")))))))))))))))))))),4,TRUE))</f>
        <v/>
      </c>
      <c r="F75" s="47"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5,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ERROR")))))))))))))))))))),5,TRUE))</f>
        <v/>
      </c>
      <c r="G75" s="46"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6,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ERROR")))))))))))))))))))),6,TRUE))</f>
        <v/>
      </c>
      <c r="H75" s="46"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7,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ERROR")))))))))))))))))))),7,TRUE))</f>
        <v/>
      </c>
      <c r="I75" s="48"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8,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ERROR")))))))))))))))))))),8,TRUE))</f>
        <v/>
      </c>
      <c r="J75" s="49"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9,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ERROR")))))))))))))))))))),9,TRUE))</f>
        <v/>
      </c>
      <c r="K75" s="48"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10,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ERROR")))))))))))))))))))),10,TRUE))</f>
        <v/>
      </c>
      <c r="L75" s="48"/>
      <c r="M75" s="104"/>
      <c r="N75" s="48"/>
      <c r="O75" s="48"/>
      <c r="P75" s="69" t="str">
        <f>IF(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11,TRUE)=0,"",VLOOKUP($B75,IF($B75&lt;11,STOUT0[],IF($B75&lt;21,STOUT1[],IF($B75&lt;31,STOUT2[],IF($B75&lt;41,STOUT3[],IF($B75&lt;51,STOUT4[],IF($B75&lt;61,STOUT5[],IF($B75&lt;71,STOUT6[],IF($B75&lt;81,STOUT7[],IF($B75&lt;91,STOUT8[],IF($B75&lt;101,STOUT9[],IF($B75&lt;111,STOUT10[],IF($B75&lt;121,STOUT11[],IF($B75&lt;131,STOUT12[],IF($B75&lt;141,STOUT13[],IF($B75&lt;151,STOUT14[],IF($B75&lt;161,STOUT15[],IF($B75&lt;171,STOUT16[],IF($B75&lt;181,STOUT17[],IF($B75&lt;191,STOUT18[],IF($B75&lt;201,STOUT19[],"TABLE ERROR")))))))))))))))))))),11,TRUE))</f>
        <v/>
      </c>
    </row>
    <row r="76" spans="1:16" ht="15" customHeight="1" x14ac:dyDescent="0.25">
      <c r="A76" s="107">
        <v>9</v>
      </c>
      <c r="B76" s="70">
        <v>74</v>
      </c>
      <c r="C76" s="46" t="str">
        <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ERROR")))))))))))))))))))),2,TRUE)</f>
        <v>Essential Services</v>
      </c>
      <c r="D76" s="47"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3,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ERROR")))))))))))))))))))),3,TRUE))</f>
        <v/>
      </c>
      <c r="E76" s="47"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4,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ERROR")))))))))))))))))))),4,TRUE))</f>
        <v/>
      </c>
      <c r="F76" s="47"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5,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ERROR")))))))))))))))))))),5,TRUE))</f>
        <v/>
      </c>
      <c r="G76" s="46"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6,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ERROR")))))))))))))))))))),6,TRUE))</f>
        <v/>
      </c>
      <c r="H76" s="46"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7,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ERROR")))))))))))))))))))),7,TRUE))</f>
        <v/>
      </c>
      <c r="I76" s="48"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8,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ERROR")))))))))))))))))))),8,TRUE))</f>
        <v/>
      </c>
      <c r="J76" s="49"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9,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ERROR")))))))))))))))))))),9,TRUE))</f>
        <v/>
      </c>
      <c r="K76" s="48"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10,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ERROR")))))))))))))))))))),10,TRUE))</f>
        <v/>
      </c>
      <c r="L76" s="48"/>
      <c r="M76" s="104"/>
      <c r="N76" s="48"/>
      <c r="O76" s="48"/>
      <c r="P76" s="69" t="str">
        <f>IF(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11,TRUE)=0,"",VLOOKUP($B76,IF($B76&lt;11,STOUT0[],IF($B76&lt;21,STOUT1[],IF($B76&lt;31,STOUT2[],IF($B76&lt;41,STOUT3[],IF($B76&lt;51,STOUT4[],IF($B76&lt;61,STOUT5[],IF($B76&lt;71,STOUT6[],IF($B76&lt;81,STOUT7[],IF($B76&lt;91,STOUT8[],IF($B76&lt;101,STOUT9[],IF($B76&lt;111,STOUT10[],IF($B76&lt;121,STOUT11[],IF($B76&lt;131,STOUT12[],IF($B76&lt;141,STOUT13[],IF($B76&lt;151,STOUT14[],IF($B76&lt;161,STOUT15[],IF($B76&lt;171,STOUT16[],IF($B76&lt;181,STOUT17[],IF($B76&lt;191,STOUT18[],IF($B76&lt;201,STOUT19[],"TABLE ERROR")))))))))))))))))))),11,TRUE))</f>
        <v/>
      </c>
    </row>
    <row r="77" spans="1:16" ht="15" customHeight="1" x14ac:dyDescent="0.25">
      <c r="A77" s="107">
        <v>9</v>
      </c>
      <c r="B77" s="70">
        <v>75</v>
      </c>
      <c r="C77" s="46" t="str">
        <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ERROR")))))))))))))))))))),2,TRUE)</f>
        <v>Essential Services</v>
      </c>
      <c r="D77" s="47"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3,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ERROR")))))))))))))))))))),3,TRUE))</f>
        <v/>
      </c>
      <c r="E77" s="47"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4,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ERROR")))))))))))))))))))),4,TRUE))</f>
        <v/>
      </c>
      <c r="F77" s="47"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5,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ERROR")))))))))))))))))))),5,TRUE))</f>
        <v/>
      </c>
      <c r="G77" s="46"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6,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ERROR")))))))))))))))))))),6,TRUE))</f>
        <v/>
      </c>
      <c r="H77" s="46"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7,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ERROR")))))))))))))))))))),7,TRUE))</f>
        <v/>
      </c>
      <c r="I77" s="48"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8,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ERROR")))))))))))))))))))),8,TRUE))</f>
        <v/>
      </c>
      <c r="J77" s="49"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9,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ERROR")))))))))))))))))))),9,TRUE))</f>
        <v/>
      </c>
      <c r="K77" s="48"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10,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ERROR")))))))))))))))))))),10,TRUE))</f>
        <v/>
      </c>
      <c r="L77" s="48"/>
      <c r="M77" s="104"/>
      <c r="N77" s="48"/>
      <c r="O77" s="48"/>
      <c r="P77" s="69" t="str">
        <f>IF(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11,TRUE)=0,"",VLOOKUP($B77,IF($B77&lt;11,STOUT0[],IF($B77&lt;21,STOUT1[],IF($B77&lt;31,STOUT2[],IF($B77&lt;41,STOUT3[],IF($B77&lt;51,STOUT4[],IF($B77&lt;61,STOUT5[],IF($B77&lt;71,STOUT6[],IF($B77&lt;81,STOUT7[],IF($B77&lt;91,STOUT8[],IF($B77&lt;101,STOUT9[],IF($B77&lt;111,STOUT10[],IF($B77&lt;121,STOUT11[],IF($B77&lt;131,STOUT12[],IF($B77&lt;141,STOUT13[],IF($B77&lt;151,STOUT14[],IF($B77&lt;161,STOUT15[],IF($B77&lt;171,STOUT16[],IF($B77&lt;181,STOUT17[],IF($B77&lt;191,STOUT18[],IF($B77&lt;201,STOUT19[],"TABLE ERROR")))))))))))))))))))),11,TRUE))</f>
        <v/>
      </c>
    </row>
    <row r="78" spans="1:16" ht="15" customHeight="1" x14ac:dyDescent="0.25">
      <c r="A78" s="107">
        <v>9</v>
      </c>
      <c r="B78" s="70">
        <v>76</v>
      </c>
      <c r="C78" s="46" t="str">
        <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ERROR")))))))))))))))))))),2,TRUE)</f>
        <v>Essential Services</v>
      </c>
      <c r="D78" s="47"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3,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ERROR")))))))))))))))))))),3,TRUE))</f>
        <v/>
      </c>
      <c r="E78" s="47"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4,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ERROR")))))))))))))))))))),4,TRUE))</f>
        <v/>
      </c>
      <c r="F78" s="47"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5,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ERROR")))))))))))))))))))),5,TRUE))</f>
        <v/>
      </c>
      <c r="G78" s="46"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6,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ERROR")))))))))))))))))))),6,TRUE))</f>
        <v/>
      </c>
      <c r="H78" s="46"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7,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ERROR")))))))))))))))))))),7,TRUE))</f>
        <v/>
      </c>
      <c r="I78" s="48"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8,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ERROR")))))))))))))))))))),8,TRUE))</f>
        <v/>
      </c>
      <c r="J78" s="49"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9,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ERROR")))))))))))))))))))),9,TRUE))</f>
        <v/>
      </c>
      <c r="K78" s="48"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10,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ERROR")))))))))))))))))))),10,TRUE))</f>
        <v/>
      </c>
      <c r="L78" s="48"/>
      <c r="M78" s="104"/>
      <c r="N78" s="48"/>
      <c r="O78" s="48"/>
      <c r="P78" s="69" t="str">
        <f>IF(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11,TRUE)=0,"",VLOOKUP($B78,IF($B78&lt;11,STOUT0[],IF($B78&lt;21,STOUT1[],IF($B78&lt;31,STOUT2[],IF($B78&lt;41,STOUT3[],IF($B78&lt;51,STOUT4[],IF($B78&lt;61,STOUT5[],IF($B78&lt;71,STOUT6[],IF($B78&lt;81,STOUT7[],IF($B78&lt;91,STOUT8[],IF($B78&lt;101,STOUT9[],IF($B78&lt;111,STOUT10[],IF($B78&lt;121,STOUT11[],IF($B78&lt;131,STOUT12[],IF($B78&lt;141,STOUT13[],IF($B78&lt;151,STOUT14[],IF($B78&lt;161,STOUT15[],IF($B78&lt;171,STOUT16[],IF($B78&lt;181,STOUT17[],IF($B78&lt;191,STOUT18[],IF($B78&lt;201,STOUT19[],"TABLE ERROR")))))))))))))))))))),11,TRUE))</f>
        <v/>
      </c>
    </row>
    <row r="79" spans="1:16" ht="15" customHeight="1" x14ac:dyDescent="0.25">
      <c r="A79" s="107">
        <v>9</v>
      </c>
      <c r="B79" s="70">
        <v>77</v>
      </c>
      <c r="C79" s="46" t="str">
        <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ERROR")))))))))))))))))))),2,TRUE)</f>
        <v>Essential Services</v>
      </c>
      <c r="D79" s="47"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3,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ERROR")))))))))))))))))))),3,TRUE))</f>
        <v/>
      </c>
      <c r="E79" s="47"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4,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ERROR")))))))))))))))))))),4,TRUE))</f>
        <v/>
      </c>
      <c r="F79" s="47"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5,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ERROR")))))))))))))))))))),5,TRUE))</f>
        <v/>
      </c>
      <c r="G79" s="46"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6,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ERROR")))))))))))))))))))),6,TRUE))</f>
        <v/>
      </c>
      <c r="H79" s="46"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7,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ERROR")))))))))))))))))))),7,TRUE))</f>
        <v/>
      </c>
      <c r="I79" s="48"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8,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ERROR")))))))))))))))))))),8,TRUE))</f>
        <v/>
      </c>
      <c r="J79" s="49"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9,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ERROR")))))))))))))))))))),9,TRUE))</f>
        <v/>
      </c>
      <c r="K79" s="48"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10,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ERROR")))))))))))))))))))),10,TRUE))</f>
        <v/>
      </c>
      <c r="L79" s="48"/>
      <c r="M79" s="104"/>
      <c r="N79" s="48"/>
      <c r="O79" s="48"/>
      <c r="P79" s="69" t="str">
        <f>IF(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11,TRUE)=0,"",VLOOKUP($B79,IF($B79&lt;11,STOUT0[],IF($B79&lt;21,STOUT1[],IF($B79&lt;31,STOUT2[],IF($B79&lt;41,STOUT3[],IF($B79&lt;51,STOUT4[],IF($B79&lt;61,STOUT5[],IF($B79&lt;71,STOUT6[],IF($B79&lt;81,STOUT7[],IF($B79&lt;91,STOUT8[],IF($B79&lt;101,STOUT9[],IF($B79&lt;111,STOUT10[],IF($B79&lt;121,STOUT11[],IF($B79&lt;131,STOUT12[],IF($B79&lt;141,STOUT13[],IF($B79&lt;151,STOUT14[],IF($B79&lt;161,STOUT15[],IF($B79&lt;171,STOUT16[],IF($B79&lt;181,STOUT17[],IF($B79&lt;191,STOUT18[],IF($B79&lt;201,STOUT19[],"TABLE ERROR")))))))))))))))))))),11,TRUE))</f>
        <v/>
      </c>
    </row>
    <row r="80" spans="1:16" ht="15" customHeight="1" x14ac:dyDescent="0.25">
      <c r="A80" s="107">
        <v>9</v>
      </c>
      <c r="B80" s="70">
        <v>78</v>
      </c>
      <c r="C80" s="46" t="str">
        <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ERROR")))))))))))))))))))),2,TRUE)</f>
        <v>Essential Services</v>
      </c>
      <c r="D80" s="47"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3,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ERROR")))))))))))))))))))),3,TRUE))</f>
        <v/>
      </c>
      <c r="E80" s="47"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4,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ERROR")))))))))))))))))))),4,TRUE))</f>
        <v/>
      </c>
      <c r="F80" s="47"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5,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ERROR")))))))))))))))))))),5,TRUE))</f>
        <v/>
      </c>
      <c r="G80" s="46"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6,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ERROR")))))))))))))))))))),6,TRUE))</f>
        <v/>
      </c>
      <c r="H80" s="46"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7,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ERROR")))))))))))))))))))),7,TRUE))</f>
        <v/>
      </c>
      <c r="I80" s="48"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8,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ERROR")))))))))))))))))))),8,TRUE))</f>
        <v/>
      </c>
      <c r="J80" s="49"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9,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ERROR")))))))))))))))))))),9,TRUE))</f>
        <v/>
      </c>
      <c r="K80" s="48"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10,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ERROR")))))))))))))))))))),10,TRUE))</f>
        <v/>
      </c>
      <c r="L80" s="48"/>
      <c r="M80" s="104"/>
      <c r="N80" s="48"/>
      <c r="O80" s="48"/>
      <c r="P80" s="69" t="str">
        <f>IF(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11,TRUE)=0,"",VLOOKUP($B80,IF($B80&lt;11,STOUT0[],IF($B80&lt;21,STOUT1[],IF($B80&lt;31,STOUT2[],IF($B80&lt;41,STOUT3[],IF($B80&lt;51,STOUT4[],IF($B80&lt;61,STOUT5[],IF($B80&lt;71,STOUT6[],IF($B80&lt;81,STOUT7[],IF($B80&lt;91,STOUT8[],IF($B80&lt;101,STOUT9[],IF($B80&lt;111,STOUT10[],IF($B80&lt;121,STOUT11[],IF($B80&lt;131,STOUT12[],IF($B80&lt;141,STOUT13[],IF($B80&lt;151,STOUT14[],IF($B80&lt;161,STOUT15[],IF($B80&lt;171,STOUT16[],IF($B80&lt;181,STOUT17[],IF($B80&lt;191,STOUT18[],IF($B80&lt;201,STOUT19[],"TABLE ERROR")))))))))))))))))))),11,TRUE))</f>
        <v/>
      </c>
    </row>
    <row r="81" spans="1:16" ht="15" customHeight="1" x14ac:dyDescent="0.25">
      <c r="A81" s="107">
        <v>9</v>
      </c>
      <c r="B81" s="70">
        <v>79</v>
      </c>
      <c r="C81" s="46" t="str">
        <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ERROR")))))))))))))))))))),2,TRUE)</f>
        <v>Essential Services</v>
      </c>
      <c r="D81" s="47"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3,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ERROR")))))))))))))))))))),3,TRUE))</f>
        <v/>
      </c>
      <c r="E81" s="47"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4,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ERROR")))))))))))))))))))),4,TRUE))</f>
        <v/>
      </c>
      <c r="F81" s="47"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5,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ERROR")))))))))))))))))))),5,TRUE))</f>
        <v/>
      </c>
      <c r="G81" s="46"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6,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ERROR")))))))))))))))))))),6,TRUE))</f>
        <v/>
      </c>
      <c r="H81" s="46"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7,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ERROR")))))))))))))))))))),7,TRUE))</f>
        <v/>
      </c>
      <c r="I81" s="48"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8,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ERROR")))))))))))))))))))),8,TRUE))</f>
        <v/>
      </c>
      <c r="J81" s="49"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9,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ERROR")))))))))))))))))))),9,TRUE))</f>
        <v/>
      </c>
      <c r="K81" s="48"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10,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ERROR")))))))))))))))))))),10,TRUE))</f>
        <v/>
      </c>
      <c r="L81" s="48"/>
      <c r="M81" s="104"/>
      <c r="N81" s="48"/>
      <c r="O81" s="48"/>
      <c r="P81" s="69" t="str">
        <f>IF(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11,TRUE)=0,"",VLOOKUP($B81,IF($B81&lt;11,STOUT0[],IF($B81&lt;21,STOUT1[],IF($B81&lt;31,STOUT2[],IF($B81&lt;41,STOUT3[],IF($B81&lt;51,STOUT4[],IF($B81&lt;61,STOUT5[],IF($B81&lt;71,STOUT6[],IF($B81&lt;81,STOUT7[],IF($B81&lt;91,STOUT8[],IF($B81&lt;101,STOUT9[],IF($B81&lt;111,STOUT10[],IF($B81&lt;121,STOUT11[],IF($B81&lt;131,STOUT12[],IF($B81&lt;141,STOUT13[],IF($B81&lt;151,STOUT14[],IF($B81&lt;161,STOUT15[],IF($B81&lt;171,STOUT16[],IF($B81&lt;181,STOUT17[],IF($B81&lt;191,STOUT18[],IF($B81&lt;201,STOUT19[],"TABLE ERROR")))))))))))))))))))),11,TRUE))</f>
        <v/>
      </c>
    </row>
    <row r="82" spans="1:16" ht="15.75" customHeight="1" x14ac:dyDescent="0.25">
      <c r="A82" s="107">
        <v>9</v>
      </c>
      <c r="B82" s="70">
        <v>80</v>
      </c>
      <c r="C82" s="46" t="str">
        <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ERROR")))))))))))))))))))),2,TRUE)</f>
        <v>Essential Services</v>
      </c>
      <c r="D82" s="47"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3,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ERROR")))))))))))))))))))),3,TRUE))</f>
        <v/>
      </c>
      <c r="E82" s="47"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4,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ERROR")))))))))))))))))))),4,TRUE))</f>
        <v/>
      </c>
      <c r="F82" s="47"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5,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ERROR")))))))))))))))))))),5,TRUE))</f>
        <v/>
      </c>
      <c r="G82" s="46"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6,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ERROR")))))))))))))))))))),6,TRUE))</f>
        <v/>
      </c>
      <c r="H82" s="46"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7,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ERROR")))))))))))))))))))),7,TRUE))</f>
        <v/>
      </c>
      <c r="I82" s="48"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8,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ERROR")))))))))))))))))))),8,TRUE))</f>
        <v/>
      </c>
      <c r="J82" s="49"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9,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ERROR")))))))))))))))))))),9,TRUE))</f>
        <v/>
      </c>
      <c r="K82" s="48"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10,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ERROR")))))))))))))))))))),10,TRUE))</f>
        <v/>
      </c>
      <c r="L82" s="48"/>
      <c r="M82" s="104"/>
      <c r="N82" s="48"/>
      <c r="O82" s="48"/>
      <c r="P82" s="69" t="str">
        <f>IF(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11,TRUE)=0,"",VLOOKUP($B82,IF($B82&lt;11,STOUT0[],IF($B82&lt;21,STOUT1[],IF($B82&lt;31,STOUT2[],IF($B82&lt;41,STOUT3[],IF($B82&lt;51,STOUT4[],IF($B82&lt;61,STOUT5[],IF($B82&lt;71,STOUT6[],IF($B82&lt;81,STOUT7[],IF($B82&lt;91,STOUT8[],IF($B82&lt;101,STOUT9[],IF($B82&lt;111,STOUT10[],IF($B82&lt;121,STOUT11[],IF($B82&lt;131,STOUT12[],IF($B82&lt;141,STOUT13[],IF($B82&lt;151,STOUT14[],IF($B82&lt;161,STOUT15[],IF($B82&lt;171,STOUT16[],IF($B82&lt;181,STOUT17[],IF($B82&lt;191,STOUT18[],IF($B82&lt;201,STOUT19[],"TABLE ERROR")))))))))))))))))))),11,TRUE))</f>
        <v/>
      </c>
    </row>
    <row r="83" spans="1:16" ht="15" customHeight="1" x14ac:dyDescent="0.25">
      <c r="A83" s="107">
        <v>10</v>
      </c>
      <c r="B83" s="70">
        <v>81</v>
      </c>
      <c r="C83" s="46" t="str">
        <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ERROR")))))))))))))))))))),2,TRUE)</f>
        <v>Essential Services</v>
      </c>
      <c r="D83" s="47"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3,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ERROR")))))))))))))))))))),3,TRUE))</f>
        <v/>
      </c>
      <c r="E83" s="47"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4,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ERROR")))))))))))))))))))),4,TRUE))</f>
        <v/>
      </c>
      <c r="F83" s="47"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5,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ERROR")))))))))))))))))))),5,TRUE))</f>
        <v/>
      </c>
      <c r="G83" s="46"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6,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ERROR")))))))))))))))))))),6,TRUE))</f>
        <v/>
      </c>
      <c r="H83" s="46"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7,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ERROR")))))))))))))))))))),7,TRUE))</f>
        <v/>
      </c>
      <c r="I83" s="48"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8,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ERROR")))))))))))))))))))),8,TRUE))</f>
        <v/>
      </c>
      <c r="J83" s="49"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9,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ERROR")))))))))))))))))))),9,TRUE))</f>
        <v/>
      </c>
      <c r="K83" s="48"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10,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ERROR")))))))))))))))))))),10,TRUE))</f>
        <v/>
      </c>
      <c r="L83" s="48"/>
      <c r="M83" s="104"/>
      <c r="N83" s="48"/>
      <c r="O83" s="48"/>
      <c r="P83" s="69" t="str">
        <f>IF(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11,TRUE)=0,"",VLOOKUP($B83,IF($B83&lt;11,STOUT0[],IF($B83&lt;21,STOUT1[],IF($B83&lt;31,STOUT2[],IF($B83&lt;41,STOUT3[],IF($B83&lt;51,STOUT4[],IF($B83&lt;61,STOUT5[],IF($B83&lt;71,STOUT6[],IF($B83&lt;81,STOUT7[],IF($B83&lt;91,STOUT8[],IF($B83&lt;101,STOUT9[],IF($B83&lt;111,STOUT10[],IF($B83&lt;121,STOUT11[],IF($B83&lt;131,STOUT12[],IF($B83&lt;141,STOUT13[],IF($B83&lt;151,STOUT14[],IF($B83&lt;161,STOUT15[],IF($B83&lt;171,STOUT16[],IF($B83&lt;181,STOUT17[],IF($B83&lt;191,STOUT18[],IF($B83&lt;201,STOUT19[],"TABLE ERROR")))))))))))))))))))),11,TRUE))</f>
        <v/>
      </c>
    </row>
    <row r="84" spans="1:16" ht="15" customHeight="1" x14ac:dyDescent="0.25">
      <c r="A84" s="107">
        <v>10</v>
      </c>
      <c r="B84" s="70">
        <v>82</v>
      </c>
      <c r="C84" s="46" t="str">
        <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ERROR")))))))))))))))))))),2,TRUE)</f>
        <v>Essential Services</v>
      </c>
      <c r="D84" s="47"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3,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ERROR")))))))))))))))))))),3,TRUE))</f>
        <v/>
      </c>
      <c r="E84" s="47"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4,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ERROR")))))))))))))))))))),4,TRUE))</f>
        <v/>
      </c>
      <c r="F84" s="47"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5,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ERROR")))))))))))))))))))),5,TRUE))</f>
        <v/>
      </c>
      <c r="G84" s="46"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6,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ERROR")))))))))))))))))))),6,TRUE))</f>
        <v/>
      </c>
      <c r="H84" s="46"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7,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ERROR")))))))))))))))))))),7,TRUE))</f>
        <v/>
      </c>
      <c r="I84" s="48"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8,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ERROR")))))))))))))))))))),8,TRUE))</f>
        <v/>
      </c>
      <c r="J84" s="49"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9,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ERROR")))))))))))))))))))),9,TRUE))</f>
        <v/>
      </c>
      <c r="K84" s="48"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10,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ERROR")))))))))))))))))))),10,TRUE))</f>
        <v/>
      </c>
      <c r="L84" s="48"/>
      <c r="M84" s="104"/>
      <c r="N84" s="48"/>
      <c r="O84" s="48"/>
      <c r="P84" s="69" t="str">
        <f>IF(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11,TRUE)=0,"",VLOOKUP($B84,IF($B84&lt;11,STOUT0[],IF($B84&lt;21,STOUT1[],IF($B84&lt;31,STOUT2[],IF($B84&lt;41,STOUT3[],IF($B84&lt;51,STOUT4[],IF($B84&lt;61,STOUT5[],IF($B84&lt;71,STOUT6[],IF($B84&lt;81,STOUT7[],IF($B84&lt;91,STOUT8[],IF($B84&lt;101,STOUT9[],IF($B84&lt;111,STOUT10[],IF($B84&lt;121,STOUT11[],IF($B84&lt;131,STOUT12[],IF($B84&lt;141,STOUT13[],IF($B84&lt;151,STOUT14[],IF($B84&lt;161,STOUT15[],IF($B84&lt;171,STOUT16[],IF($B84&lt;181,STOUT17[],IF($B84&lt;191,STOUT18[],IF($B84&lt;201,STOUT19[],"TABLE ERROR")))))))))))))))))))),11,TRUE))</f>
        <v/>
      </c>
    </row>
    <row r="85" spans="1:16" ht="15" customHeight="1" x14ac:dyDescent="0.25">
      <c r="A85" s="107">
        <v>10</v>
      </c>
      <c r="B85" s="70">
        <v>83</v>
      </c>
      <c r="C85" s="46" t="str">
        <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ERROR")))))))))))))))))))),2,TRUE)</f>
        <v>Essential Services</v>
      </c>
      <c r="D85" s="47"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3,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ERROR")))))))))))))))))))),3,TRUE))</f>
        <v/>
      </c>
      <c r="E85" s="47"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4,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ERROR")))))))))))))))))))),4,TRUE))</f>
        <v/>
      </c>
      <c r="F85" s="47"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5,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ERROR")))))))))))))))))))),5,TRUE))</f>
        <v/>
      </c>
      <c r="G85" s="46"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6,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ERROR")))))))))))))))))))),6,TRUE))</f>
        <v/>
      </c>
      <c r="H85" s="46"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7,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ERROR")))))))))))))))))))),7,TRUE))</f>
        <v/>
      </c>
      <c r="I85" s="48"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8,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ERROR")))))))))))))))))))),8,TRUE))</f>
        <v/>
      </c>
      <c r="J85" s="49"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9,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ERROR")))))))))))))))))))),9,TRUE))</f>
        <v/>
      </c>
      <c r="K85" s="48"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10,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ERROR")))))))))))))))))))),10,TRUE))</f>
        <v/>
      </c>
      <c r="L85" s="48"/>
      <c r="M85" s="104"/>
      <c r="N85" s="48"/>
      <c r="O85" s="48"/>
      <c r="P85" s="69" t="str">
        <f>IF(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11,TRUE)=0,"",VLOOKUP($B85,IF($B85&lt;11,STOUT0[],IF($B85&lt;21,STOUT1[],IF($B85&lt;31,STOUT2[],IF($B85&lt;41,STOUT3[],IF($B85&lt;51,STOUT4[],IF($B85&lt;61,STOUT5[],IF($B85&lt;71,STOUT6[],IF($B85&lt;81,STOUT7[],IF($B85&lt;91,STOUT8[],IF($B85&lt;101,STOUT9[],IF($B85&lt;111,STOUT10[],IF($B85&lt;121,STOUT11[],IF($B85&lt;131,STOUT12[],IF($B85&lt;141,STOUT13[],IF($B85&lt;151,STOUT14[],IF($B85&lt;161,STOUT15[],IF($B85&lt;171,STOUT16[],IF($B85&lt;181,STOUT17[],IF($B85&lt;191,STOUT18[],IF($B85&lt;201,STOUT19[],"TABLE ERROR")))))))))))))))))))),11,TRUE))</f>
        <v/>
      </c>
    </row>
    <row r="86" spans="1:16" ht="15" customHeight="1" x14ac:dyDescent="0.25">
      <c r="A86" s="107">
        <v>10</v>
      </c>
      <c r="B86" s="70">
        <v>84</v>
      </c>
      <c r="C86" s="46" t="str">
        <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ERROR")))))))))))))))))))),2,TRUE)</f>
        <v>Essential Services</v>
      </c>
      <c r="D86" s="47"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3,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ERROR")))))))))))))))))))),3,TRUE))</f>
        <v/>
      </c>
      <c r="E86" s="47"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4,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ERROR")))))))))))))))))))),4,TRUE))</f>
        <v/>
      </c>
      <c r="F86" s="47"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5,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ERROR")))))))))))))))))))),5,TRUE))</f>
        <v/>
      </c>
      <c r="G86" s="46"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6,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ERROR")))))))))))))))))))),6,TRUE))</f>
        <v/>
      </c>
      <c r="H86" s="46"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7,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ERROR")))))))))))))))))))),7,TRUE))</f>
        <v/>
      </c>
      <c r="I86" s="48"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8,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ERROR")))))))))))))))))))),8,TRUE))</f>
        <v/>
      </c>
      <c r="J86" s="49"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9,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ERROR")))))))))))))))))))),9,TRUE))</f>
        <v/>
      </c>
      <c r="K86" s="48"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10,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ERROR")))))))))))))))))))),10,TRUE))</f>
        <v/>
      </c>
      <c r="L86" s="48"/>
      <c r="M86" s="104"/>
      <c r="N86" s="48"/>
      <c r="O86" s="48"/>
      <c r="P86" s="69" t="str">
        <f>IF(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11,TRUE)=0,"",VLOOKUP($B86,IF($B86&lt;11,STOUT0[],IF($B86&lt;21,STOUT1[],IF($B86&lt;31,STOUT2[],IF($B86&lt;41,STOUT3[],IF($B86&lt;51,STOUT4[],IF($B86&lt;61,STOUT5[],IF($B86&lt;71,STOUT6[],IF($B86&lt;81,STOUT7[],IF($B86&lt;91,STOUT8[],IF($B86&lt;101,STOUT9[],IF($B86&lt;111,STOUT10[],IF($B86&lt;121,STOUT11[],IF($B86&lt;131,STOUT12[],IF($B86&lt;141,STOUT13[],IF($B86&lt;151,STOUT14[],IF($B86&lt;161,STOUT15[],IF($B86&lt;171,STOUT16[],IF($B86&lt;181,STOUT17[],IF($B86&lt;191,STOUT18[],IF($B86&lt;201,STOUT19[],"TABLE ERROR")))))))))))))))))))),11,TRUE))</f>
        <v/>
      </c>
    </row>
    <row r="87" spans="1:16" ht="15" customHeight="1" x14ac:dyDescent="0.25">
      <c r="A87" s="107">
        <v>10</v>
      </c>
      <c r="B87" s="70">
        <v>85</v>
      </c>
      <c r="C87" s="46" t="str">
        <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ERROR")))))))))))))))))))),2,TRUE)</f>
        <v>Essential Services</v>
      </c>
      <c r="D87" s="47"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3,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ERROR")))))))))))))))))))),3,TRUE))</f>
        <v/>
      </c>
      <c r="E87" s="47"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4,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ERROR")))))))))))))))))))),4,TRUE))</f>
        <v/>
      </c>
      <c r="F87" s="47"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5,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ERROR")))))))))))))))))))),5,TRUE))</f>
        <v/>
      </c>
      <c r="G87" s="46"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6,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ERROR")))))))))))))))))))),6,TRUE))</f>
        <v/>
      </c>
      <c r="H87" s="46"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7,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ERROR")))))))))))))))))))),7,TRUE))</f>
        <v/>
      </c>
      <c r="I87" s="48"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8,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ERROR")))))))))))))))))))),8,TRUE))</f>
        <v/>
      </c>
      <c r="J87" s="49"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9,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ERROR")))))))))))))))))))),9,TRUE))</f>
        <v/>
      </c>
      <c r="K87" s="48"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10,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ERROR")))))))))))))))))))),10,TRUE))</f>
        <v/>
      </c>
      <c r="L87" s="48"/>
      <c r="M87" s="104"/>
      <c r="N87" s="48"/>
      <c r="O87" s="48"/>
      <c r="P87" s="69" t="str">
        <f>IF(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11,TRUE)=0,"",VLOOKUP($B87,IF($B87&lt;11,STOUT0[],IF($B87&lt;21,STOUT1[],IF($B87&lt;31,STOUT2[],IF($B87&lt;41,STOUT3[],IF($B87&lt;51,STOUT4[],IF($B87&lt;61,STOUT5[],IF($B87&lt;71,STOUT6[],IF($B87&lt;81,STOUT7[],IF($B87&lt;91,STOUT8[],IF($B87&lt;101,STOUT9[],IF($B87&lt;111,STOUT10[],IF($B87&lt;121,STOUT11[],IF($B87&lt;131,STOUT12[],IF($B87&lt;141,STOUT13[],IF($B87&lt;151,STOUT14[],IF($B87&lt;161,STOUT15[],IF($B87&lt;171,STOUT16[],IF($B87&lt;181,STOUT17[],IF($B87&lt;191,STOUT18[],IF($B87&lt;201,STOUT19[],"TABLE ERROR")))))))))))))))))))),11,TRUE))</f>
        <v/>
      </c>
    </row>
    <row r="88" spans="1:16" ht="15" customHeight="1" x14ac:dyDescent="0.25">
      <c r="A88" s="107">
        <v>10</v>
      </c>
      <c r="B88" s="70">
        <v>86</v>
      </c>
      <c r="C88" s="46" t="str">
        <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ERROR")))))))))))))))))))),2,TRUE)</f>
        <v>Essential Services</v>
      </c>
      <c r="D88" s="47"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3,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ERROR")))))))))))))))))))),3,TRUE))</f>
        <v/>
      </c>
      <c r="E88" s="47"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4,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ERROR")))))))))))))))))))),4,TRUE))</f>
        <v/>
      </c>
      <c r="F88" s="47"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5,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ERROR")))))))))))))))))))),5,TRUE))</f>
        <v/>
      </c>
      <c r="G88" s="46"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6,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ERROR")))))))))))))))))))),6,TRUE))</f>
        <v/>
      </c>
      <c r="H88" s="46"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7,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ERROR")))))))))))))))))))),7,TRUE))</f>
        <v/>
      </c>
      <c r="I88" s="48"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8,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ERROR")))))))))))))))))))),8,TRUE))</f>
        <v/>
      </c>
      <c r="J88" s="49"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9,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ERROR")))))))))))))))))))),9,TRUE))</f>
        <v/>
      </c>
      <c r="K88" s="48"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10,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ERROR")))))))))))))))))))),10,TRUE))</f>
        <v/>
      </c>
      <c r="L88" s="48"/>
      <c r="M88" s="104"/>
      <c r="N88" s="48"/>
      <c r="O88" s="48"/>
      <c r="P88" s="69" t="str">
        <f>IF(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11,TRUE)=0,"",VLOOKUP($B88,IF($B88&lt;11,STOUT0[],IF($B88&lt;21,STOUT1[],IF($B88&lt;31,STOUT2[],IF($B88&lt;41,STOUT3[],IF($B88&lt;51,STOUT4[],IF($B88&lt;61,STOUT5[],IF($B88&lt;71,STOUT6[],IF($B88&lt;81,STOUT7[],IF($B88&lt;91,STOUT8[],IF($B88&lt;101,STOUT9[],IF($B88&lt;111,STOUT10[],IF($B88&lt;121,STOUT11[],IF($B88&lt;131,STOUT12[],IF($B88&lt;141,STOUT13[],IF($B88&lt;151,STOUT14[],IF($B88&lt;161,STOUT15[],IF($B88&lt;171,STOUT16[],IF($B88&lt;181,STOUT17[],IF($B88&lt;191,STOUT18[],IF($B88&lt;201,STOUT19[],"TABLE ERROR")))))))))))))))))))),11,TRUE))</f>
        <v/>
      </c>
    </row>
    <row r="89" spans="1:16" ht="15" customHeight="1" x14ac:dyDescent="0.25">
      <c r="A89" s="107">
        <v>10</v>
      </c>
      <c r="B89" s="70">
        <v>87</v>
      </c>
      <c r="C89" s="46" t="str">
        <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ERROR")))))))))))))))))))),2,TRUE)</f>
        <v>Essential Services</v>
      </c>
      <c r="D89" s="47"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3,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ERROR")))))))))))))))))))),3,TRUE))</f>
        <v/>
      </c>
      <c r="E89" s="47"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4,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ERROR")))))))))))))))))))),4,TRUE))</f>
        <v/>
      </c>
      <c r="F89" s="47"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5,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ERROR")))))))))))))))))))),5,TRUE))</f>
        <v/>
      </c>
      <c r="G89" s="46"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6,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ERROR")))))))))))))))))))),6,TRUE))</f>
        <v/>
      </c>
      <c r="H89" s="46"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7,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ERROR")))))))))))))))))))),7,TRUE))</f>
        <v/>
      </c>
      <c r="I89" s="48"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8,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ERROR")))))))))))))))))))),8,TRUE))</f>
        <v/>
      </c>
      <c r="J89" s="49"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9,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ERROR")))))))))))))))))))),9,TRUE))</f>
        <v/>
      </c>
      <c r="K89" s="48"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10,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ERROR")))))))))))))))))))),10,TRUE))</f>
        <v/>
      </c>
      <c r="L89" s="48"/>
      <c r="M89" s="104"/>
      <c r="N89" s="48"/>
      <c r="O89" s="48"/>
      <c r="P89" s="69" t="str">
        <f>IF(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11,TRUE)=0,"",VLOOKUP($B89,IF($B89&lt;11,STOUT0[],IF($B89&lt;21,STOUT1[],IF($B89&lt;31,STOUT2[],IF($B89&lt;41,STOUT3[],IF($B89&lt;51,STOUT4[],IF($B89&lt;61,STOUT5[],IF($B89&lt;71,STOUT6[],IF($B89&lt;81,STOUT7[],IF($B89&lt;91,STOUT8[],IF($B89&lt;101,STOUT9[],IF($B89&lt;111,STOUT10[],IF($B89&lt;121,STOUT11[],IF($B89&lt;131,STOUT12[],IF($B89&lt;141,STOUT13[],IF($B89&lt;151,STOUT14[],IF($B89&lt;161,STOUT15[],IF($B89&lt;171,STOUT16[],IF($B89&lt;181,STOUT17[],IF($B89&lt;191,STOUT18[],IF($B89&lt;201,STOUT19[],"TABLE ERROR")))))))))))))))))))),11,TRUE))</f>
        <v/>
      </c>
    </row>
    <row r="90" spans="1:16" ht="15" customHeight="1" x14ac:dyDescent="0.25">
      <c r="A90" s="107">
        <v>10</v>
      </c>
      <c r="B90" s="70">
        <v>88</v>
      </c>
      <c r="C90" s="46" t="str">
        <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ERROR")))))))))))))))))))),2,TRUE)</f>
        <v>Essential Services</v>
      </c>
      <c r="D90" s="47"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3,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ERROR")))))))))))))))))))),3,TRUE))</f>
        <v/>
      </c>
      <c r="E90" s="47"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4,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ERROR")))))))))))))))))))),4,TRUE))</f>
        <v/>
      </c>
      <c r="F90" s="47"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5,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ERROR")))))))))))))))))))),5,TRUE))</f>
        <v/>
      </c>
      <c r="G90" s="46"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6,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ERROR")))))))))))))))))))),6,TRUE))</f>
        <v/>
      </c>
      <c r="H90" s="46"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7,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ERROR")))))))))))))))))))),7,TRUE))</f>
        <v/>
      </c>
      <c r="I90" s="48"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8,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ERROR")))))))))))))))))))),8,TRUE))</f>
        <v/>
      </c>
      <c r="J90" s="49"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9,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ERROR")))))))))))))))))))),9,TRUE))</f>
        <v/>
      </c>
      <c r="K90" s="48"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10,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ERROR")))))))))))))))))))),10,TRUE))</f>
        <v/>
      </c>
      <c r="L90" s="48"/>
      <c r="M90" s="104"/>
      <c r="N90" s="48"/>
      <c r="O90" s="48"/>
      <c r="P90" s="69" t="str">
        <f>IF(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11,TRUE)=0,"",VLOOKUP($B90,IF($B90&lt;11,STOUT0[],IF($B90&lt;21,STOUT1[],IF($B90&lt;31,STOUT2[],IF($B90&lt;41,STOUT3[],IF($B90&lt;51,STOUT4[],IF($B90&lt;61,STOUT5[],IF($B90&lt;71,STOUT6[],IF($B90&lt;81,STOUT7[],IF($B90&lt;91,STOUT8[],IF($B90&lt;101,STOUT9[],IF($B90&lt;111,STOUT10[],IF($B90&lt;121,STOUT11[],IF($B90&lt;131,STOUT12[],IF($B90&lt;141,STOUT13[],IF($B90&lt;151,STOUT14[],IF($B90&lt;161,STOUT15[],IF($B90&lt;171,STOUT16[],IF($B90&lt;181,STOUT17[],IF($B90&lt;191,STOUT18[],IF($B90&lt;201,STOUT19[],"TABLE ERROR")))))))))))))))))))),11,TRUE))</f>
        <v/>
      </c>
    </row>
    <row r="91" spans="1:16" ht="15" customHeight="1" x14ac:dyDescent="0.25">
      <c r="A91" s="107">
        <v>10</v>
      </c>
      <c r="B91" s="70">
        <v>89</v>
      </c>
      <c r="C91" s="46" t="str">
        <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ERROR")))))))))))))))))))),2,TRUE)</f>
        <v>Essential Services</v>
      </c>
      <c r="D91" s="47"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3,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ERROR")))))))))))))))))))),3,TRUE))</f>
        <v/>
      </c>
      <c r="E91" s="47"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4,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ERROR")))))))))))))))))))),4,TRUE))</f>
        <v/>
      </c>
      <c r="F91" s="47"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5,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ERROR")))))))))))))))))))),5,TRUE))</f>
        <v/>
      </c>
      <c r="G91" s="46"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6,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ERROR")))))))))))))))))))),6,TRUE))</f>
        <v/>
      </c>
      <c r="H91" s="46"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7,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ERROR")))))))))))))))))))),7,TRUE))</f>
        <v/>
      </c>
      <c r="I91" s="48"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8,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ERROR")))))))))))))))))))),8,TRUE))</f>
        <v/>
      </c>
      <c r="J91" s="49"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9,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ERROR")))))))))))))))))))),9,TRUE))</f>
        <v/>
      </c>
      <c r="K91" s="48"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10,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ERROR")))))))))))))))))))),10,TRUE))</f>
        <v/>
      </c>
      <c r="L91" s="48"/>
      <c r="M91" s="104"/>
      <c r="N91" s="48"/>
      <c r="O91" s="48"/>
      <c r="P91" s="69" t="str">
        <f>IF(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11,TRUE)=0,"",VLOOKUP($B91,IF($B91&lt;11,STOUT0[],IF($B91&lt;21,STOUT1[],IF($B91&lt;31,STOUT2[],IF($B91&lt;41,STOUT3[],IF($B91&lt;51,STOUT4[],IF($B91&lt;61,STOUT5[],IF($B91&lt;71,STOUT6[],IF($B91&lt;81,STOUT7[],IF($B91&lt;91,STOUT8[],IF($B91&lt;101,STOUT9[],IF($B91&lt;111,STOUT10[],IF($B91&lt;121,STOUT11[],IF($B91&lt;131,STOUT12[],IF($B91&lt;141,STOUT13[],IF($B91&lt;151,STOUT14[],IF($B91&lt;161,STOUT15[],IF($B91&lt;171,STOUT16[],IF($B91&lt;181,STOUT17[],IF($B91&lt;191,STOUT18[],IF($B91&lt;201,STOUT19[],"TABLE ERROR")))))))))))))))))))),11,TRUE))</f>
        <v/>
      </c>
    </row>
    <row r="92" spans="1:16" ht="15.75" customHeight="1" x14ac:dyDescent="0.25">
      <c r="A92" s="107">
        <v>10</v>
      </c>
      <c r="B92" s="70">
        <v>90</v>
      </c>
      <c r="C92" s="46" t="str">
        <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ERROR")))))))))))))))))))),2,TRUE)</f>
        <v>Essential Services</v>
      </c>
      <c r="D92" s="47"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3,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ERROR")))))))))))))))))))),3,TRUE))</f>
        <v/>
      </c>
      <c r="E92" s="47"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4,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ERROR")))))))))))))))))))),4,TRUE))</f>
        <v/>
      </c>
      <c r="F92" s="47"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5,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ERROR")))))))))))))))))))),5,TRUE))</f>
        <v/>
      </c>
      <c r="G92" s="46"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6,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ERROR")))))))))))))))))))),6,TRUE))</f>
        <v/>
      </c>
      <c r="H92" s="46"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7,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ERROR")))))))))))))))))))),7,TRUE))</f>
        <v/>
      </c>
      <c r="I92" s="48"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8,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ERROR")))))))))))))))))))),8,TRUE))</f>
        <v/>
      </c>
      <c r="J92" s="49"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9,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ERROR")))))))))))))))))))),9,TRUE))</f>
        <v/>
      </c>
      <c r="K92" s="48"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10,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ERROR")))))))))))))))))))),10,TRUE))</f>
        <v/>
      </c>
      <c r="L92" s="48"/>
      <c r="M92" s="104"/>
      <c r="N92" s="48"/>
      <c r="O92" s="48"/>
      <c r="P92" s="69" t="str">
        <f>IF(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11,TRUE)=0,"",VLOOKUP($B92,IF($B92&lt;11,STOUT0[],IF($B92&lt;21,STOUT1[],IF($B92&lt;31,STOUT2[],IF($B92&lt;41,STOUT3[],IF($B92&lt;51,STOUT4[],IF($B92&lt;61,STOUT5[],IF($B92&lt;71,STOUT6[],IF($B92&lt;81,STOUT7[],IF($B92&lt;91,STOUT8[],IF($B92&lt;101,STOUT9[],IF($B92&lt;111,STOUT10[],IF($B92&lt;121,STOUT11[],IF($B92&lt;131,STOUT12[],IF($B92&lt;141,STOUT13[],IF($B92&lt;151,STOUT14[],IF($B92&lt;161,STOUT15[],IF($B92&lt;171,STOUT16[],IF($B92&lt;181,STOUT17[],IF($B92&lt;191,STOUT18[],IF($B92&lt;201,STOUT19[],"TABLE ERROR")))))))))))))))))))),11,TRUE))</f>
        <v/>
      </c>
    </row>
    <row r="93" spans="1:16" ht="15" customHeight="1" x14ac:dyDescent="0.25">
      <c r="A93" s="107">
        <v>11</v>
      </c>
      <c r="B93" s="70">
        <v>91</v>
      </c>
      <c r="C93" s="46" t="str">
        <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ERROR")))))))))))))))))))),2,TRUE)</f>
        <v>Essential Services</v>
      </c>
      <c r="D93" s="47"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3,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ERROR")))))))))))))))))))),3,TRUE))</f>
        <v/>
      </c>
      <c r="E93" s="47"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4,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ERROR")))))))))))))))))))),4,TRUE))</f>
        <v/>
      </c>
      <c r="F93" s="47"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5,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ERROR")))))))))))))))))))),5,TRUE))</f>
        <v/>
      </c>
      <c r="G93" s="46"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6,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ERROR")))))))))))))))))))),6,TRUE))</f>
        <v/>
      </c>
      <c r="H93" s="46"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7,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ERROR")))))))))))))))))))),7,TRUE))</f>
        <v/>
      </c>
      <c r="I93" s="48"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8,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ERROR")))))))))))))))))))),8,TRUE))</f>
        <v/>
      </c>
      <c r="J93" s="49"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9,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ERROR")))))))))))))))))))),9,TRUE))</f>
        <v/>
      </c>
      <c r="K93" s="48"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10,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ERROR")))))))))))))))))))),10,TRUE))</f>
        <v/>
      </c>
      <c r="L93" s="48"/>
      <c r="M93" s="104"/>
      <c r="N93" s="48"/>
      <c r="O93" s="48"/>
      <c r="P93" s="69" t="str">
        <f>IF(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11,TRUE)=0,"",VLOOKUP($B93,IF($B93&lt;11,STOUT0[],IF($B93&lt;21,STOUT1[],IF($B93&lt;31,STOUT2[],IF($B93&lt;41,STOUT3[],IF($B93&lt;51,STOUT4[],IF($B93&lt;61,STOUT5[],IF($B93&lt;71,STOUT6[],IF($B93&lt;81,STOUT7[],IF($B93&lt;91,STOUT8[],IF($B93&lt;101,STOUT9[],IF($B93&lt;111,STOUT10[],IF($B93&lt;121,STOUT11[],IF($B93&lt;131,STOUT12[],IF($B93&lt;141,STOUT13[],IF($B93&lt;151,STOUT14[],IF($B93&lt;161,STOUT15[],IF($B93&lt;171,STOUT16[],IF($B93&lt;181,STOUT17[],IF($B93&lt;191,STOUT18[],IF($B93&lt;201,STOUT19[],"TABLE ERROR")))))))))))))))))))),11,TRUE))</f>
        <v/>
      </c>
    </row>
    <row r="94" spans="1:16" ht="15" customHeight="1" x14ac:dyDescent="0.25">
      <c r="A94" s="107">
        <v>11</v>
      </c>
      <c r="B94" s="70">
        <v>92</v>
      </c>
      <c r="C94" s="46" t="str">
        <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ERROR")))))))))))))))))))),2,TRUE)</f>
        <v>Essential Services</v>
      </c>
      <c r="D94" s="47"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3,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ERROR")))))))))))))))))))),3,TRUE))</f>
        <v/>
      </c>
      <c r="E94" s="47"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4,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ERROR")))))))))))))))))))),4,TRUE))</f>
        <v/>
      </c>
      <c r="F94" s="47"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5,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ERROR")))))))))))))))))))),5,TRUE))</f>
        <v/>
      </c>
      <c r="G94" s="46"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6,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ERROR")))))))))))))))))))),6,TRUE))</f>
        <v/>
      </c>
      <c r="H94" s="46"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7,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ERROR")))))))))))))))))))),7,TRUE))</f>
        <v/>
      </c>
      <c r="I94" s="48"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8,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ERROR")))))))))))))))))))),8,TRUE))</f>
        <v/>
      </c>
      <c r="J94" s="49"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9,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ERROR")))))))))))))))))))),9,TRUE))</f>
        <v/>
      </c>
      <c r="K94" s="48"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10,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ERROR")))))))))))))))))))),10,TRUE))</f>
        <v/>
      </c>
      <c r="L94" s="48"/>
      <c r="M94" s="104"/>
      <c r="N94" s="48"/>
      <c r="O94" s="48"/>
      <c r="P94" s="69" t="str">
        <f>IF(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11,TRUE)=0,"",VLOOKUP($B94,IF($B94&lt;11,STOUT0[],IF($B94&lt;21,STOUT1[],IF($B94&lt;31,STOUT2[],IF($B94&lt;41,STOUT3[],IF($B94&lt;51,STOUT4[],IF($B94&lt;61,STOUT5[],IF($B94&lt;71,STOUT6[],IF($B94&lt;81,STOUT7[],IF($B94&lt;91,STOUT8[],IF($B94&lt;101,STOUT9[],IF($B94&lt;111,STOUT10[],IF($B94&lt;121,STOUT11[],IF($B94&lt;131,STOUT12[],IF($B94&lt;141,STOUT13[],IF($B94&lt;151,STOUT14[],IF($B94&lt;161,STOUT15[],IF($B94&lt;171,STOUT16[],IF($B94&lt;181,STOUT17[],IF($B94&lt;191,STOUT18[],IF($B94&lt;201,STOUT19[],"TABLE ERROR")))))))))))))))))))),11,TRUE))</f>
        <v/>
      </c>
    </row>
    <row r="95" spans="1:16" ht="15" customHeight="1" x14ac:dyDescent="0.25">
      <c r="A95" s="107">
        <v>11</v>
      </c>
      <c r="B95" s="70">
        <v>93</v>
      </c>
      <c r="C95" s="46" t="str">
        <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ERROR")))))))))))))))))))),2,TRUE)</f>
        <v>Essential Services</v>
      </c>
      <c r="D95" s="47"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3,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ERROR")))))))))))))))))))),3,TRUE))</f>
        <v/>
      </c>
      <c r="E95" s="47"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4,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ERROR")))))))))))))))))))),4,TRUE))</f>
        <v/>
      </c>
      <c r="F95" s="47"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5,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ERROR")))))))))))))))))))),5,TRUE))</f>
        <v/>
      </c>
      <c r="G95" s="46"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6,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ERROR")))))))))))))))))))),6,TRUE))</f>
        <v/>
      </c>
      <c r="H95" s="46"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7,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ERROR")))))))))))))))))))),7,TRUE))</f>
        <v/>
      </c>
      <c r="I95" s="48"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8,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ERROR")))))))))))))))))))),8,TRUE))</f>
        <v/>
      </c>
      <c r="J95" s="49"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9,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ERROR")))))))))))))))))))),9,TRUE))</f>
        <v/>
      </c>
      <c r="K95" s="48"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10,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ERROR")))))))))))))))))))),10,TRUE))</f>
        <v/>
      </c>
      <c r="L95" s="48"/>
      <c r="M95" s="104"/>
      <c r="N95" s="48"/>
      <c r="O95" s="48"/>
      <c r="P95" s="69" t="str">
        <f>IF(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11,TRUE)=0,"",VLOOKUP($B95,IF($B95&lt;11,STOUT0[],IF($B95&lt;21,STOUT1[],IF($B95&lt;31,STOUT2[],IF($B95&lt;41,STOUT3[],IF($B95&lt;51,STOUT4[],IF($B95&lt;61,STOUT5[],IF($B95&lt;71,STOUT6[],IF($B95&lt;81,STOUT7[],IF($B95&lt;91,STOUT8[],IF($B95&lt;101,STOUT9[],IF($B95&lt;111,STOUT10[],IF($B95&lt;121,STOUT11[],IF($B95&lt;131,STOUT12[],IF($B95&lt;141,STOUT13[],IF($B95&lt;151,STOUT14[],IF($B95&lt;161,STOUT15[],IF($B95&lt;171,STOUT16[],IF($B95&lt;181,STOUT17[],IF($B95&lt;191,STOUT18[],IF($B95&lt;201,STOUT19[],"TABLE ERROR")))))))))))))))))))),11,TRUE))</f>
        <v/>
      </c>
    </row>
    <row r="96" spans="1:16" ht="15" customHeight="1" x14ac:dyDescent="0.25">
      <c r="A96" s="107">
        <v>11</v>
      </c>
      <c r="B96" s="70">
        <v>94</v>
      </c>
      <c r="C96" s="46" t="str">
        <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ERROR")))))))))))))))))))),2,TRUE)</f>
        <v>Essential Services</v>
      </c>
      <c r="D96" s="47"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3,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ERROR")))))))))))))))))))),3,TRUE))</f>
        <v/>
      </c>
      <c r="E96" s="47"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4,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ERROR")))))))))))))))))))),4,TRUE))</f>
        <v/>
      </c>
      <c r="F96" s="47"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5,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ERROR")))))))))))))))))))),5,TRUE))</f>
        <v/>
      </c>
      <c r="G96" s="46"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6,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ERROR")))))))))))))))))))),6,TRUE))</f>
        <v/>
      </c>
      <c r="H96" s="46"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7,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ERROR")))))))))))))))))))),7,TRUE))</f>
        <v/>
      </c>
      <c r="I96" s="48"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8,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ERROR")))))))))))))))))))),8,TRUE))</f>
        <v/>
      </c>
      <c r="J96" s="49"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9,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ERROR")))))))))))))))))))),9,TRUE))</f>
        <v/>
      </c>
      <c r="K96" s="48"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10,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ERROR")))))))))))))))))))),10,TRUE))</f>
        <v/>
      </c>
      <c r="L96" s="48"/>
      <c r="M96" s="104"/>
      <c r="N96" s="48"/>
      <c r="O96" s="48"/>
      <c r="P96" s="69" t="str">
        <f>IF(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11,TRUE)=0,"",VLOOKUP($B96,IF($B96&lt;11,STOUT0[],IF($B96&lt;21,STOUT1[],IF($B96&lt;31,STOUT2[],IF($B96&lt;41,STOUT3[],IF($B96&lt;51,STOUT4[],IF($B96&lt;61,STOUT5[],IF($B96&lt;71,STOUT6[],IF($B96&lt;81,STOUT7[],IF($B96&lt;91,STOUT8[],IF($B96&lt;101,STOUT9[],IF($B96&lt;111,STOUT10[],IF($B96&lt;121,STOUT11[],IF($B96&lt;131,STOUT12[],IF($B96&lt;141,STOUT13[],IF($B96&lt;151,STOUT14[],IF($B96&lt;161,STOUT15[],IF($B96&lt;171,STOUT16[],IF($B96&lt;181,STOUT17[],IF($B96&lt;191,STOUT18[],IF($B96&lt;201,STOUT19[],"TABLE ERROR")))))))))))))))))))),11,TRUE))</f>
        <v/>
      </c>
    </row>
    <row r="97" spans="1:16" ht="15" customHeight="1" x14ac:dyDescent="0.25">
      <c r="A97" s="107">
        <v>11</v>
      </c>
      <c r="B97" s="70">
        <v>95</v>
      </c>
      <c r="C97" s="46" t="str">
        <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ERROR")))))))))))))))))))),2,TRUE)</f>
        <v>Essential Services</v>
      </c>
      <c r="D97" s="47"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3,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ERROR")))))))))))))))))))),3,TRUE))</f>
        <v/>
      </c>
      <c r="E97" s="47"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4,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ERROR")))))))))))))))))))),4,TRUE))</f>
        <v/>
      </c>
      <c r="F97" s="47"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5,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ERROR")))))))))))))))))))),5,TRUE))</f>
        <v/>
      </c>
      <c r="G97" s="46"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6,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ERROR")))))))))))))))))))),6,TRUE))</f>
        <v/>
      </c>
      <c r="H97" s="46"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7,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ERROR")))))))))))))))))))),7,TRUE))</f>
        <v/>
      </c>
      <c r="I97" s="48"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8,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ERROR")))))))))))))))))))),8,TRUE))</f>
        <v/>
      </c>
      <c r="J97" s="49"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9,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ERROR")))))))))))))))))))),9,TRUE))</f>
        <v/>
      </c>
      <c r="K97" s="48"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10,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ERROR")))))))))))))))))))),10,TRUE))</f>
        <v/>
      </c>
      <c r="L97" s="48"/>
      <c r="M97" s="104"/>
      <c r="N97" s="48"/>
      <c r="O97" s="48"/>
      <c r="P97" s="69" t="str">
        <f>IF(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11,TRUE)=0,"",VLOOKUP($B97,IF($B97&lt;11,STOUT0[],IF($B97&lt;21,STOUT1[],IF($B97&lt;31,STOUT2[],IF($B97&lt;41,STOUT3[],IF($B97&lt;51,STOUT4[],IF($B97&lt;61,STOUT5[],IF($B97&lt;71,STOUT6[],IF($B97&lt;81,STOUT7[],IF($B97&lt;91,STOUT8[],IF($B97&lt;101,STOUT9[],IF($B97&lt;111,STOUT10[],IF($B97&lt;121,STOUT11[],IF($B97&lt;131,STOUT12[],IF($B97&lt;141,STOUT13[],IF($B97&lt;151,STOUT14[],IF($B97&lt;161,STOUT15[],IF($B97&lt;171,STOUT16[],IF($B97&lt;181,STOUT17[],IF($B97&lt;191,STOUT18[],IF($B97&lt;201,STOUT19[],"TABLE ERROR")))))))))))))))))))),11,TRUE))</f>
        <v/>
      </c>
    </row>
    <row r="98" spans="1:16" ht="15" customHeight="1" x14ac:dyDescent="0.25">
      <c r="A98" s="107">
        <v>11</v>
      </c>
      <c r="B98" s="70">
        <v>96</v>
      </c>
      <c r="C98" s="46" t="str">
        <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ERROR")))))))))))))))))))),2,TRUE)</f>
        <v>Essential Services</v>
      </c>
      <c r="D98" s="47"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3,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ERROR")))))))))))))))))))),3,TRUE))</f>
        <v/>
      </c>
      <c r="E98" s="47"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4,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ERROR")))))))))))))))))))),4,TRUE))</f>
        <v/>
      </c>
      <c r="F98" s="47"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5,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ERROR")))))))))))))))))))),5,TRUE))</f>
        <v/>
      </c>
      <c r="G98" s="46"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6,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ERROR")))))))))))))))))))),6,TRUE))</f>
        <v/>
      </c>
      <c r="H98" s="46"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7,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ERROR")))))))))))))))))))),7,TRUE))</f>
        <v/>
      </c>
      <c r="I98" s="48"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8,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ERROR")))))))))))))))))))),8,TRUE))</f>
        <v/>
      </c>
      <c r="J98" s="49"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9,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ERROR")))))))))))))))))))),9,TRUE))</f>
        <v/>
      </c>
      <c r="K98" s="48"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10,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ERROR")))))))))))))))))))),10,TRUE))</f>
        <v/>
      </c>
      <c r="L98" s="48"/>
      <c r="M98" s="104"/>
      <c r="N98" s="48"/>
      <c r="O98" s="48"/>
      <c r="P98" s="69" t="str">
        <f>IF(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11,TRUE)=0,"",VLOOKUP($B98,IF($B98&lt;11,STOUT0[],IF($B98&lt;21,STOUT1[],IF($B98&lt;31,STOUT2[],IF($B98&lt;41,STOUT3[],IF($B98&lt;51,STOUT4[],IF($B98&lt;61,STOUT5[],IF($B98&lt;71,STOUT6[],IF($B98&lt;81,STOUT7[],IF($B98&lt;91,STOUT8[],IF($B98&lt;101,STOUT9[],IF($B98&lt;111,STOUT10[],IF($B98&lt;121,STOUT11[],IF($B98&lt;131,STOUT12[],IF($B98&lt;141,STOUT13[],IF($B98&lt;151,STOUT14[],IF($B98&lt;161,STOUT15[],IF($B98&lt;171,STOUT16[],IF($B98&lt;181,STOUT17[],IF($B98&lt;191,STOUT18[],IF($B98&lt;201,STOUT19[],"TABLE ERROR")))))))))))))))))))),11,TRUE))</f>
        <v/>
      </c>
    </row>
    <row r="99" spans="1:16" ht="15" customHeight="1" x14ac:dyDescent="0.25">
      <c r="A99" s="107">
        <v>11</v>
      </c>
      <c r="B99" s="70">
        <v>97</v>
      </c>
      <c r="C99" s="46" t="str">
        <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ERROR")))))))))))))))))))),2,TRUE)</f>
        <v>Essential Services</v>
      </c>
      <c r="D99" s="47"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3,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ERROR")))))))))))))))))))),3,TRUE))</f>
        <v/>
      </c>
      <c r="E99" s="47"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4,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ERROR")))))))))))))))))))),4,TRUE))</f>
        <v/>
      </c>
      <c r="F99" s="47"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5,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ERROR")))))))))))))))))))),5,TRUE))</f>
        <v/>
      </c>
      <c r="G99" s="46"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6,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ERROR")))))))))))))))))))),6,TRUE))</f>
        <v/>
      </c>
      <c r="H99" s="46"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7,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ERROR")))))))))))))))))))),7,TRUE))</f>
        <v/>
      </c>
      <c r="I99" s="48"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8,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ERROR")))))))))))))))))))),8,TRUE))</f>
        <v/>
      </c>
      <c r="J99" s="49"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9,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ERROR")))))))))))))))))))),9,TRUE))</f>
        <v/>
      </c>
      <c r="K99" s="48"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10,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ERROR")))))))))))))))))))),10,TRUE))</f>
        <v/>
      </c>
      <c r="L99" s="48"/>
      <c r="M99" s="104"/>
      <c r="N99" s="48"/>
      <c r="O99" s="48"/>
      <c r="P99" s="69" t="str">
        <f>IF(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11,TRUE)=0,"",VLOOKUP($B99,IF($B99&lt;11,STOUT0[],IF($B99&lt;21,STOUT1[],IF($B99&lt;31,STOUT2[],IF($B99&lt;41,STOUT3[],IF($B99&lt;51,STOUT4[],IF($B99&lt;61,STOUT5[],IF($B99&lt;71,STOUT6[],IF($B99&lt;81,STOUT7[],IF($B99&lt;91,STOUT8[],IF($B99&lt;101,STOUT9[],IF($B99&lt;111,STOUT10[],IF($B99&lt;121,STOUT11[],IF($B99&lt;131,STOUT12[],IF($B99&lt;141,STOUT13[],IF($B99&lt;151,STOUT14[],IF($B99&lt;161,STOUT15[],IF($B99&lt;171,STOUT16[],IF($B99&lt;181,STOUT17[],IF($B99&lt;191,STOUT18[],IF($B99&lt;201,STOUT19[],"TABLE ERROR")))))))))))))))))))),11,TRUE))</f>
        <v/>
      </c>
    </row>
    <row r="100" spans="1:16" ht="15" customHeight="1" x14ac:dyDescent="0.25">
      <c r="A100" s="107">
        <v>11</v>
      </c>
      <c r="B100" s="70">
        <v>98</v>
      </c>
      <c r="C100" s="46" t="str">
        <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ERROR")))))))))))))))))))),2,TRUE)</f>
        <v>Essential Services</v>
      </c>
      <c r="D100" s="47"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3,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ERROR")))))))))))))))))))),3,TRUE))</f>
        <v/>
      </c>
      <c r="E100" s="47"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4,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ERROR")))))))))))))))))))),4,TRUE))</f>
        <v/>
      </c>
      <c r="F100" s="47"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5,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ERROR")))))))))))))))))))),5,TRUE))</f>
        <v/>
      </c>
      <c r="G100" s="46"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6,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ERROR")))))))))))))))))))),6,TRUE))</f>
        <v/>
      </c>
      <c r="H100" s="46"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7,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ERROR")))))))))))))))))))),7,TRUE))</f>
        <v/>
      </c>
      <c r="I100" s="48"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8,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ERROR")))))))))))))))))))),8,TRUE))</f>
        <v/>
      </c>
      <c r="J100" s="49"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9,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ERROR")))))))))))))))))))),9,TRUE))</f>
        <v/>
      </c>
      <c r="K100" s="48"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10,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ERROR")))))))))))))))))))),10,TRUE))</f>
        <v/>
      </c>
      <c r="L100" s="48"/>
      <c r="M100" s="104"/>
      <c r="N100" s="48"/>
      <c r="O100" s="48"/>
      <c r="P100" s="69" t="str">
        <f>IF(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11,TRUE)=0,"",VLOOKUP($B100,IF($B100&lt;11,STOUT0[],IF($B100&lt;21,STOUT1[],IF($B100&lt;31,STOUT2[],IF($B100&lt;41,STOUT3[],IF($B100&lt;51,STOUT4[],IF($B100&lt;61,STOUT5[],IF($B100&lt;71,STOUT6[],IF($B100&lt;81,STOUT7[],IF($B100&lt;91,STOUT8[],IF($B100&lt;101,STOUT9[],IF($B100&lt;111,STOUT10[],IF($B100&lt;121,STOUT11[],IF($B100&lt;131,STOUT12[],IF($B100&lt;141,STOUT13[],IF($B100&lt;151,STOUT14[],IF($B100&lt;161,STOUT15[],IF($B100&lt;171,STOUT16[],IF($B100&lt;181,STOUT17[],IF($B100&lt;191,STOUT18[],IF($B100&lt;201,STOUT19[],"TABLE ERROR")))))))))))))))))))),11,TRUE))</f>
        <v/>
      </c>
    </row>
    <row r="101" spans="1:16" ht="15" customHeight="1" x14ac:dyDescent="0.25">
      <c r="A101" s="107">
        <v>11</v>
      </c>
      <c r="B101" s="70">
        <v>99</v>
      </c>
      <c r="C101" s="46" t="str">
        <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ERROR")))))))))))))))))))),2,TRUE)</f>
        <v>Essential Services</v>
      </c>
      <c r="D101" s="47"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3,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ERROR")))))))))))))))))))),3,TRUE))</f>
        <v/>
      </c>
      <c r="E101" s="47"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4,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ERROR")))))))))))))))))))),4,TRUE))</f>
        <v/>
      </c>
      <c r="F101" s="47"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5,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ERROR")))))))))))))))))))),5,TRUE))</f>
        <v/>
      </c>
      <c r="G101" s="46"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6,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ERROR")))))))))))))))))))),6,TRUE))</f>
        <v/>
      </c>
      <c r="H101" s="46"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7,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ERROR")))))))))))))))))))),7,TRUE))</f>
        <v/>
      </c>
      <c r="I101" s="48"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8,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ERROR")))))))))))))))))))),8,TRUE))</f>
        <v/>
      </c>
      <c r="J101" s="49"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9,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ERROR")))))))))))))))))))),9,TRUE))</f>
        <v/>
      </c>
      <c r="K101" s="48"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10,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ERROR")))))))))))))))))))),10,TRUE))</f>
        <v/>
      </c>
      <c r="L101" s="48"/>
      <c r="M101" s="104"/>
      <c r="N101" s="48"/>
      <c r="O101" s="48"/>
      <c r="P101" s="69" t="str">
        <f>IF(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11,TRUE)=0,"",VLOOKUP($B101,IF($B101&lt;11,STOUT0[],IF($B101&lt;21,STOUT1[],IF($B101&lt;31,STOUT2[],IF($B101&lt;41,STOUT3[],IF($B101&lt;51,STOUT4[],IF($B101&lt;61,STOUT5[],IF($B101&lt;71,STOUT6[],IF($B101&lt;81,STOUT7[],IF($B101&lt;91,STOUT8[],IF($B101&lt;101,STOUT9[],IF($B101&lt;111,STOUT10[],IF($B101&lt;121,STOUT11[],IF($B101&lt;131,STOUT12[],IF($B101&lt;141,STOUT13[],IF($B101&lt;151,STOUT14[],IF($B101&lt;161,STOUT15[],IF($B101&lt;171,STOUT16[],IF($B101&lt;181,STOUT17[],IF($B101&lt;191,STOUT18[],IF($B101&lt;201,STOUT19[],"TABLE ERROR")))))))))))))))))))),11,TRUE))</f>
        <v/>
      </c>
    </row>
    <row r="102" spans="1:16" ht="15.75" customHeight="1" x14ac:dyDescent="0.25">
      <c r="A102" s="107">
        <v>11</v>
      </c>
      <c r="B102" s="70">
        <v>100</v>
      </c>
      <c r="C102" s="46" t="str">
        <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ERROR")))))))))))))))))))),2,TRUE)</f>
        <v>Essential Services</v>
      </c>
      <c r="D102" s="47"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3,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ERROR")))))))))))))))))))),3,TRUE))</f>
        <v/>
      </c>
      <c r="E102" s="47"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4,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ERROR")))))))))))))))))))),4,TRUE))</f>
        <v/>
      </c>
      <c r="F102" s="47"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5,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ERROR")))))))))))))))))))),5,TRUE))</f>
        <v/>
      </c>
      <c r="G102" s="46"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6,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ERROR")))))))))))))))))))),6,TRUE))</f>
        <v/>
      </c>
      <c r="H102" s="46"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7,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ERROR")))))))))))))))))))),7,TRUE))</f>
        <v/>
      </c>
      <c r="I102" s="48"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8,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ERROR")))))))))))))))))))),8,TRUE))</f>
        <v/>
      </c>
      <c r="J102" s="49"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9,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ERROR")))))))))))))))))))),9,TRUE))</f>
        <v/>
      </c>
      <c r="K102" s="48"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10,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ERROR")))))))))))))))))))),10,TRUE))</f>
        <v/>
      </c>
      <c r="L102" s="48"/>
      <c r="M102" s="104"/>
      <c r="N102" s="48"/>
      <c r="O102" s="48"/>
      <c r="P102" s="69" t="str">
        <f>IF(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11,TRUE)=0,"",VLOOKUP($B102,IF($B102&lt;11,STOUT0[],IF($B102&lt;21,STOUT1[],IF($B102&lt;31,STOUT2[],IF($B102&lt;41,STOUT3[],IF($B102&lt;51,STOUT4[],IF($B102&lt;61,STOUT5[],IF($B102&lt;71,STOUT6[],IF($B102&lt;81,STOUT7[],IF($B102&lt;91,STOUT8[],IF($B102&lt;101,STOUT9[],IF($B102&lt;111,STOUT10[],IF($B102&lt;121,STOUT11[],IF($B102&lt;131,STOUT12[],IF($B102&lt;141,STOUT13[],IF($B102&lt;151,STOUT14[],IF($B102&lt;161,STOUT15[],IF($B102&lt;171,STOUT16[],IF($B102&lt;181,STOUT17[],IF($B102&lt;191,STOUT18[],IF($B102&lt;201,STOUT19[],"TABLE ERROR")))))))))))))))))))),11,TRUE))</f>
        <v/>
      </c>
    </row>
    <row r="103" spans="1:16" ht="15" customHeight="1" x14ac:dyDescent="0.25">
      <c r="A103" s="107">
        <v>12</v>
      </c>
      <c r="B103" s="70">
        <v>101</v>
      </c>
      <c r="C103" s="46" t="str">
        <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ERROR")))))))))))))))))))),2,TRUE)</f>
        <v>Essential Services</v>
      </c>
      <c r="D103" s="47"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3,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ERROR")))))))))))))))))))),3,TRUE))</f>
        <v/>
      </c>
      <c r="E103" s="47"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4,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ERROR")))))))))))))))))))),4,TRUE))</f>
        <v/>
      </c>
      <c r="F103" s="47"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5,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ERROR")))))))))))))))))))),5,TRUE))</f>
        <v/>
      </c>
      <c r="G103" s="46"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6,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ERROR")))))))))))))))))))),6,TRUE))</f>
        <v/>
      </c>
      <c r="H103" s="46"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7,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ERROR")))))))))))))))))))),7,TRUE))</f>
        <v/>
      </c>
      <c r="I103" s="48"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8,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ERROR")))))))))))))))))))),8,TRUE))</f>
        <v/>
      </c>
      <c r="J103" s="49"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9,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ERROR")))))))))))))))))))),9,TRUE))</f>
        <v/>
      </c>
      <c r="K103" s="48"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10,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ERROR")))))))))))))))))))),10,TRUE))</f>
        <v/>
      </c>
      <c r="L103" s="48"/>
      <c r="M103" s="104"/>
      <c r="N103" s="48"/>
      <c r="O103" s="48"/>
      <c r="P103" s="69" t="str">
        <f>IF(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11,TRUE)=0,"",VLOOKUP($B103,IF($B103&lt;11,STOUT0[],IF($B103&lt;21,STOUT1[],IF($B103&lt;31,STOUT2[],IF($B103&lt;41,STOUT3[],IF($B103&lt;51,STOUT4[],IF($B103&lt;61,STOUT5[],IF($B103&lt;71,STOUT6[],IF($B103&lt;81,STOUT7[],IF($B103&lt;91,STOUT8[],IF($B103&lt;101,STOUT9[],IF($B103&lt;111,STOUT10[],IF($B103&lt;121,STOUT11[],IF($B103&lt;131,STOUT12[],IF($B103&lt;141,STOUT13[],IF($B103&lt;151,STOUT14[],IF($B103&lt;161,STOUT15[],IF($B103&lt;171,STOUT16[],IF($B103&lt;181,STOUT17[],IF($B103&lt;191,STOUT18[],IF($B103&lt;201,STOUT19[],"TABLE ERROR")))))))))))))))))))),11,TRUE))</f>
        <v/>
      </c>
    </row>
    <row r="104" spans="1:16" ht="15" customHeight="1" x14ac:dyDescent="0.25">
      <c r="A104" s="107">
        <v>12</v>
      </c>
      <c r="B104" s="70">
        <v>102</v>
      </c>
      <c r="C104" s="46" t="str">
        <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ERROR")))))))))))))))))))),2,TRUE)</f>
        <v>Essential Services</v>
      </c>
      <c r="D104" s="47"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3,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ERROR")))))))))))))))))))),3,TRUE))</f>
        <v/>
      </c>
      <c r="E104" s="47"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4,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ERROR")))))))))))))))))))),4,TRUE))</f>
        <v/>
      </c>
      <c r="F104" s="47"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5,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ERROR")))))))))))))))))))),5,TRUE))</f>
        <v/>
      </c>
      <c r="G104" s="46"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6,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ERROR")))))))))))))))))))),6,TRUE))</f>
        <v/>
      </c>
      <c r="H104" s="46"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7,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ERROR")))))))))))))))))))),7,TRUE))</f>
        <v/>
      </c>
      <c r="I104" s="48"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8,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ERROR")))))))))))))))))))),8,TRUE))</f>
        <v/>
      </c>
      <c r="J104" s="49"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9,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ERROR")))))))))))))))))))),9,TRUE))</f>
        <v/>
      </c>
      <c r="K104" s="48"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10,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ERROR")))))))))))))))))))),10,TRUE))</f>
        <v/>
      </c>
      <c r="L104" s="48"/>
      <c r="M104" s="104"/>
      <c r="N104" s="48"/>
      <c r="O104" s="48"/>
      <c r="P104" s="69" t="str">
        <f>IF(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11,TRUE)=0,"",VLOOKUP($B104,IF($B104&lt;11,STOUT0[],IF($B104&lt;21,STOUT1[],IF($B104&lt;31,STOUT2[],IF($B104&lt;41,STOUT3[],IF($B104&lt;51,STOUT4[],IF($B104&lt;61,STOUT5[],IF($B104&lt;71,STOUT6[],IF($B104&lt;81,STOUT7[],IF($B104&lt;91,STOUT8[],IF($B104&lt;101,STOUT9[],IF($B104&lt;111,STOUT10[],IF($B104&lt;121,STOUT11[],IF($B104&lt;131,STOUT12[],IF($B104&lt;141,STOUT13[],IF($B104&lt;151,STOUT14[],IF($B104&lt;161,STOUT15[],IF($B104&lt;171,STOUT16[],IF($B104&lt;181,STOUT17[],IF($B104&lt;191,STOUT18[],IF($B104&lt;201,STOUT19[],"TABLE ERROR")))))))))))))))))))),11,TRUE))</f>
        <v/>
      </c>
    </row>
    <row r="105" spans="1:16" ht="15" customHeight="1" x14ac:dyDescent="0.25">
      <c r="A105" s="107">
        <v>12</v>
      </c>
      <c r="B105" s="70">
        <v>103</v>
      </c>
      <c r="C105" s="46" t="str">
        <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ERROR")))))))))))))))))))),2,TRUE)</f>
        <v>Essential Services</v>
      </c>
      <c r="D105" s="47"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3,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ERROR")))))))))))))))))))),3,TRUE))</f>
        <v/>
      </c>
      <c r="E105" s="47"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4,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ERROR")))))))))))))))))))),4,TRUE))</f>
        <v/>
      </c>
      <c r="F105" s="47"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5,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ERROR")))))))))))))))))))),5,TRUE))</f>
        <v/>
      </c>
      <c r="G105" s="46"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6,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ERROR")))))))))))))))))))),6,TRUE))</f>
        <v/>
      </c>
      <c r="H105" s="46"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7,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ERROR")))))))))))))))))))),7,TRUE))</f>
        <v/>
      </c>
      <c r="I105" s="48"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8,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ERROR")))))))))))))))))))),8,TRUE))</f>
        <v/>
      </c>
      <c r="J105" s="49"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9,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ERROR")))))))))))))))))))),9,TRUE))</f>
        <v/>
      </c>
      <c r="K105" s="48"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10,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ERROR")))))))))))))))))))),10,TRUE))</f>
        <v/>
      </c>
      <c r="L105" s="48"/>
      <c r="M105" s="104"/>
      <c r="N105" s="48"/>
      <c r="O105" s="48"/>
      <c r="P105" s="69" t="str">
        <f>IF(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11,TRUE)=0,"",VLOOKUP($B105,IF($B105&lt;11,STOUT0[],IF($B105&lt;21,STOUT1[],IF($B105&lt;31,STOUT2[],IF($B105&lt;41,STOUT3[],IF($B105&lt;51,STOUT4[],IF($B105&lt;61,STOUT5[],IF($B105&lt;71,STOUT6[],IF($B105&lt;81,STOUT7[],IF($B105&lt;91,STOUT8[],IF($B105&lt;101,STOUT9[],IF($B105&lt;111,STOUT10[],IF($B105&lt;121,STOUT11[],IF($B105&lt;131,STOUT12[],IF($B105&lt;141,STOUT13[],IF($B105&lt;151,STOUT14[],IF($B105&lt;161,STOUT15[],IF($B105&lt;171,STOUT16[],IF($B105&lt;181,STOUT17[],IF($B105&lt;191,STOUT18[],IF($B105&lt;201,STOUT19[],"TABLE ERROR")))))))))))))))))))),11,TRUE))</f>
        <v/>
      </c>
    </row>
    <row r="106" spans="1:16" ht="15" customHeight="1" x14ac:dyDescent="0.25">
      <c r="A106" s="107">
        <v>12</v>
      </c>
      <c r="B106" s="70">
        <v>104</v>
      </c>
      <c r="C106" s="46" t="str">
        <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ERROR")))))))))))))))))))),2,TRUE)</f>
        <v>Essential Services</v>
      </c>
      <c r="D106" s="47"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3,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ERROR")))))))))))))))))))),3,TRUE))</f>
        <v/>
      </c>
      <c r="E106" s="47"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4,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ERROR")))))))))))))))))))),4,TRUE))</f>
        <v/>
      </c>
      <c r="F106" s="47"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5,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ERROR")))))))))))))))))))),5,TRUE))</f>
        <v/>
      </c>
      <c r="G106" s="46"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6,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ERROR")))))))))))))))))))),6,TRUE))</f>
        <v/>
      </c>
      <c r="H106" s="46"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7,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ERROR")))))))))))))))))))),7,TRUE))</f>
        <v/>
      </c>
      <c r="I106" s="48"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8,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ERROR")))))))))))))))))))),8,TRUE))</f>
        <v/>
      </c>
      <c r="J106" s="49"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9,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ERROR")))))))))))))))))))),9,TRUE))</f>
        <v/>
      </c>
      <c r="K106" s="48"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10,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ERROR")))))))))))))))))))),10,TRUE))</f>
        <v/>
      </c>
      <c r="L106" s="48"/>
      <c r="M106" s="104"/>
      <c r="N106" s="48"/>
      <c r="O106" s="48"/>
      <c r="P106" s="69" t="str">
        <f>IF(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11,TRUE)=0,"",VLOOKUP($B106,IF($B106&lt;11,STOUT0[],IF($B106&lt;21,STOUT1[],IF($B106&lt;31,STOUT2[],IF($B106&lt;41,STOUT3[],IF($B106&lt;51,STOUT4[],IF($B106&lt;61,STOUT5[],IF($B106&lt;71,STOUT6[],IF($B106&lt;81,STOUT7[],IF($B106&lt;91,STOUT8[],IF($B106&lt;101,STOUT9[],IF($B106&lt;111,STOUT10[],IF($B106&lt;121,STOUT11[],IF($B106&lt;131,STOUT12[],IF($B106&lt;141,STOUT13[],IF($B106&lt;151,STOUT14[],IF($B106&lt;161,STOUT15[],IF($B106&lt;171,STOUT16[],IF($B106&lt;181,STOUT17[],IF($B106&lt;191,STOUT18[],IF($B106&lt;201,STOUT19[],"TABLE ERROR")))))))))))))))))))),11,TRUE))</f>
        <v/>
      </c>
    </row>
    <row r="107" spans="1:16" ht="15" customHeight="1" x14ac:dyDescent="0.25">
      <c r="A107" s="107">
        <v>12</v>
      </c>
      <c r="B107" s="70">
        <v>105</v>
      </c>
      <c r="C107" s="46" t="str">
        <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ERROR")))))))))))))))))))),2,TRUE)</f>
        <v>Essential Services</v>
      </c>
      <c r="D107" s="47"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3,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ERROR")))))))))))))))))))),3,TRUE))</f>
        <v/>
      </c>
      <c r="E107" s="47"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4,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ERROR")))))))))))))))))))),4,TRUE))</f>
        <v/>
      </c>
      <c r="F107" s="47"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5,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ERROR")))))))))))))))))))),5,TRUE))</f>
        <v/>
      </c>
      <c r="G107" s="46"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6,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ERROR")))))))))))))))))))),6,TRUE))</f>
        <v/>
      </c>
      <c r="H107" s="46"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7,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ERROR")))))))))))))))))))),7,TRUE))</f>
        <v/>
      </c>
      <c r="I107" s="48"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8,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ERROR")))))))))))))))))))),8,TRUE))</f>
        <v/>
      </c>
      <c r="J107" s="49"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9,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ERROR")))))))))))))))))))),9,TRUE))</f>
        <v/>
      </c>
      <c r="K107" s="48"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10,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ERROR")))))))))))))))))))),10,TRUE))</f>
        <v/>
      </c>
      <c r="L107" s="48"/>
      <c r="M107" s="104"/>
      <c r="N107" s="48"/>
      <c r="O107" s="48"/>
      <c r="P107" s="69" t="str">
        <f>IF(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11,TRUE)=0,"",VLOOKUP($B107,IF($B107&lt;11,STOUT0[],IF($B107&lt;21,STOUT1[],IF($B107&lt;31,STOUT2[],IF($B107&lt;41,STOUT3[],IF($B107&lt;51,STOUT4[],IF($B107&lt;61,STOUT5[],IF($B107&lt;71,STOUT6[],IF($B107&lt;81,STOUT7[],IF($B107&lt;91,STOUT8[],IF($B107&lt;101,STOUT9[],IF($B107&lt;111,STOUT10[],IF($B107&lt;121,STOUT11[],IF($B107&lt;131,STOUT12[],IF($B107&lt;141,STOUT13[],IF($B107&lt;151,STOUT14[],IF($B107&lt;161,STOUT15[],IF($B107&lt;171,STOUT16[],IF($B107&lt;181,STOUT17[],IF($B107&lt;191,STOUT18[],IF($B107&lt;201,STOUT19[],"TABLE ERROR")))))))))))))))))))),11,TRUE))</f>
        <v/>
      </c>
    </row>
    <row r="108" spans="1:16" ht="15" customHeight="1" x14ac:dyDescent="0.25">
      <c r="A108" s="107">
        <v>12</v>
      </c>
      <c r="B108" s="70">
        <v>106</v>
      </c>
      <c r="C108" s="46" t="str">
        <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ERROR")))))))))))))))))))),2,TRUE)</f>
        <v>Essential Services</v>
      </c>
      <c r="D108" s="47"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3,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ERROR")))))))))))))))))))),3,TRUE))</f>
        <v/>
      </c>
      <c r="E108" s="47"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4,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ERROR")))))))))))))))))))),4,TRUE))</f>
        <v/>
      </c>
      <c r="F108" s="47"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5,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ERROR")))))))))))))))))))),5,TRUE))</f>
        <v/>
      </c>
      <c r="G108" s="46"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6,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ERROR")))))))))))))))))))),6,TRUE))</f>
        <v/>
      </c>
      <c r="H108" s="46"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7,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ERROR")))))))))))))))))))),7,TRUE))</f>
        <v/>
      </c>
      <c r="I108" s="48"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8,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ERROR")))))))))))))))))))),8,TRUE))</f>
        <v/>
      </c>
      <c r="J108" s="49"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9,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ERROR")))))))))))))))))))),9,TRUE))</f>
        <v/>
      </c>
      <c r="K108" s="48"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10,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ERROR")))))))))))))))))))),10,TRUE))</f>
        <v/>
      </c>
      <c r="L108" s="48"/>
      <c r="M108" s="104"/>
      <c r="N108" s="48"/>
      <c r="O108" s="48"/>
      <c r="P108" s="69" t="str">
        <f>IF(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11,TRUE)=0,"",VLOOKUP($B108,IF($B108&lt;11,STOUT0[],IF($B108&lt;21,STOUT1[],IF($B108&lt;31,STOUT2[],IF($B108&lt;41,STOUT3[],IF($B108&lt;51,STOUT4[],IF($B108&lt;61,STOUT5[],IF($B108&lt;71,STOUT6[],IF($B108&lt;81,STOUT7[],IF($B108&lt;91,STOUT8[],IF($B108&lt;101,STOUT9[],IF($B108&lt;111,STOUT10[],IF($B108&lt;121,STOUT11[],IF($B108&lt;131,STOUT12[],IF($B108&lt;141,STOUT13[],IF($B108&lt;151,STOUT14[],IF($B108&lt;161,STOUT15[],IF($B108&lt;171,STOUT16[],IF($B108&lt;181,STOUT17[],IF($B108&lt;191,STOUT18[],IF($B108&lt;201,STOUT19[],"TABLE ERROR")))))))))))))))))))),11,TRUE))</f>
        <v/>
      </c>
    </row>
    <row r="109" spans="1:16" ht="15" customHeight="1" x14ac:dyDescent="0.25">
      <c r="A109" s="107">
        <v>12</v>
      </c>
      <c r="B109" s="70">
        <v>107</v>
      </c>
      <c r="C109" s="46" t="str">
        <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ERROR")))))))))))))))))))),2,TRUE)</f>
        <v>Essential Services</v>
      </c>
      <c r="D109" s="47"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3,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ERROR")))))))))))))))))))),3,TRUE))</f>
        <v/>
      </c>
      <c r="E109" s="47"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4,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ERROR")))))))))))))))))))),4,TRUE))</f>
        <v/>
      </c>
      <c r="F109" s="47"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5,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ERROR")))))))))))))))))))),5,TRUE))</f>
        <v/>
      </c>
      <c r="G109" s="46"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6,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ERROR")))))))))))))))))))),6,TRUE))</f>
        <v/>
      </c>
      <c r="H109" s="46"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7,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ERROR")))))))))))))))))))),7,TRUE))</f>
        <v/>
      </c>
      <c r="I109" s="48"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8,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ERROR")))))))))))))))))))),8,TRUE))</f>
        <v/>
      </c>
      <c r="J109" s="49"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9,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ERROR")))))))))))))))))))),9,TRUE))</f>
        <v/>
      </c>
      <c r="K109" s="48"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10,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ERROR")))))))))))))))))))),10,TRUE))</f>
        <v/>
      </c>
      <c r="L109" s="48"/>
      <c r="M109" s="104"/>
      <c r="N109" s="48"/>
      <c r="O109" s="48"/>
      <c r="P109" s="69" t="str">
        <f>IF(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11,TRUE)=0,"",VLOOKUP($B109,IF($B109&lt;11,STOUT0[],IF($B109&lt;21,STOUT1[],IF($B109&lt;31,STOUT2[],IF($B109&lt;41,STOUT3[],IF($B109&lt;51,STOUT4[],IF($B109&lt;61,STOUT5[],IF($B109&lt;71,STOUT6[],IF($B109&lt;81,STOUT7[],IF($B109&lt;91,STOUT8[],IF($B109&lt;101,STOUT9[],IF($B109&lt;111,STOUT10[],IF($B109&lt;121,STOUT11[],IF($B109&lt;131,STOUT12[],IF($B109&lt;141,STOUT13[],IF($B109&lt;151,STOUT14[],IF($B109&lt;161,STOUT15[],IF($B109&lt;171,STOUT16[],IF($B109&lt;181,STOUT17[],IF($B109&lt;191,STOUT18[],IF($B109&lt;201,STOUT19[],"TABLE ERROR")))))))))))))))))))),11,TRUE))</f>
        <v/>
      </c>
    </row>
    <row r="110" spans="1:16" ht="15" customHeight="1" x14ac:dyDescent="0.25">
      <c r="A110" s="107">
        <v>12</v>
      </c>
      <c r="B110" s="70">
        <v>108</v>
      </c>
      <c r="C110" s="46" t="str">
        <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ERROR")))))))))))))))))))),2,TRUE)</f>
        <v>Essential Services</v>
      </c>
      <c r="D110" s="47"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3,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ERROR")))))))))))))))))))),3,TRUE))</f>
        <v/>
      </c>
      <c r="E110" s="47"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4,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ERROR")))))))))))))))))))),4,TRUE))</f>
        <v/>
      </c>
      <c r="F110" s="47"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5,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ERROR")))))))))))))))))))),5,TRUE))</f>
        <v/>
      </c>
      <c r="G110" s="46"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6,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ERROR")))))))))))))))))))),6,TRUE))</f>
        <v/>
      </c>
      <c r="H110" s="46"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7,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ERROR")))))))))))))))))))),7,TRUE))</f>
        <v/>
      </c>
      <c r="I110" s="48"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8,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ERROR")))))))))))))))))))),8,TRUE))</f>
        <v/>
      </c>
      <c r="J110" s="49"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9,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ERROR")))))))))))))))))))),9,TRUE))</f>
        <v/>
      </c>
      <c r="K110" s="48"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10,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ERROR")))))))))))))))))))),10,TRUE))</f>
        <v/>
      </c>
      <c r="L110" s="48"/>
      <c r="M110" s="104"/>
      <c r="N110" s="48"/>
      <c r="O110" s="48"/>
      <c r="P110" s="69" t="str">
        <f>IF(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11,TRUE)=0,"",VLOOKUP($B110,IF($B110&lt;11,STOUT0[],IF($B110&lt;21,STOUT1[],IF($B110&lt;31,STOUT2[],IF($B110&lt;41,STOUT3[],IF($B110&lt;51,STOUT4[],IF($B110&lt;61,STOUT5[],IF($B110&lt;71,STOUT6[],IF($B110&lt;81,STOUT7[],IF($B110&lt;91,STOUT8[],IF($B110&lt;101,STOUT9[],IF($B110&lt;111,STOUT10[],IF($B110&lt;121,STOUT11[],IF($B110&lt;131,STOUT12[],IF($B110&lt;141,STOUT13[],IF($B110&lt;151,STOUT14[],IF($B110&lt;161,STOUT15[],IF($B110&lt;171,STOUT16[],IF($B110&lt;181,STOUT17[],IF($B110&lt;191,STOUT18[],IF($B110&lt;201,STOUT19[],"TABLE ERROR")))))))))))))))))))),11,TRUE))</f>
        <v/>
      </c>
    </row>
    <row r="111" spans="1:16" ht="15" customHeight="1" x14ac:dyDescent="0.25">
      <c r="A111" s="107">
        <v>12</v>
      </c>
      <c r="B111" s="70">
        <v>109</v>
      </c>
      <c r="C111" s="46" t="str">
        <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ERROR")))))))))))))))))))),2,TRUE)</f>
        <v>Essential Services</v>
      </c>
      <c r="D111" s="47"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3,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ERROR")))))))))))))))))))),3,TRUE))</f>
        <v/>
      </c>
      <c r="E111" s="47"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4,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ERROR")))))))))))))))))))),4,TRUE))</f>
        <v/>
      </c>
      <c r="F111" s="47"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5,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ERROR")))))))))))))))))))),5,TRUE))</f>
        <v/>
      </c>
      <c r="G111" s="46"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6,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ERROR")))))))))))))))))))),6,TRUE))</f>
        <v/>
      </c>
      <c r="H111" s="46"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7,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ERROR")))))))))))))))))))),7,TRUE))</f>
        <v/>
      </c>
      <c r="I111" s="48"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8,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ERROR")))))))))))))))))))),8,TRUE))</f>
        <v/>
      </c>
      <c r="J111" s="49"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9,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ERROR")))))))))))))))))))),9,TRUE))</f>
        <v/>
      </c>
      <c r="K111" s="48"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10,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ERROR")))))))))))))))))))),10,TRUE))</f>
        <v/>
      </c>
      <c r="L111" s="48"/>
      <c r="M111" s="104"/>
      <c r="N111" s="48"/>
      <c r="O111" s="48"/>
      <c r="P111" s="69" t="str">
        <f>IF(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11,TRUE)=0,"",VLOOKUP($B111,IF($B111&lt;11,STOUT0[],IF($B111&lt;21,STOUT1[],IF($B111&lt;31,STOUT2[],IF($B111&lt;41,STOUT3[],IF($B111&lt;51,STOUT4[],IF($B111&lt;61,STOUT5[],IF($B111&lt;71,STOUT6[],IF($B111&lt;81,STOUT7[],IF($B111&lt;91,STOUT8[],IF($B111&lt;101,STOUT9[],IF($B111&lt;111,STOUT10[],IF($B111&lt;121,STOUT11[],IF($B111&lt;131,STOUT12[],IF($B111&lt;141,STOUT13[],IF($B111&lt;151,STOUT14[],IF($B111&lt;161,STOUT15[],IF($B111&lt;171,STOUT16[],IF($B111&lt;181,STOUT17[],IF($B111&lt;191,STOUT18[],IF($B111&lt;201,STOUT19[],"TABLE ERROR")))))))))))))))))))),11,TRUE))</f>
        <v/>
      </c>
    </row>
    <row r="112" spans="1:16" ht="15.75" customHeight="1" x14ac:dyDescent="0.25">
      <c r="A112" s="107">
        <v>12</v>
      </c>
      <c r="B112" s="70">
        <v>110</v>
      </c>
      <c r="C112" s="46" t="str">
        <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ERROR")))))))))))))))))))),2,TRUE)</f>
        <v>Essential Services</v>
      </c>
      <c r="D112" s="47"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3,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ERROR")))))))))))))))))))),3,TRUE))</f>
        <v/>
      </c>
      <c r="E112" s="47"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4,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ERROR")))))))))))))))))))),4,TRUE))</f>
        <v/>
      </c>
      <c r="F112" s="47"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5,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ERROR")))))))))))))))))))),5,TRUE))</f>
        <v/>
      </c>
      <c r="G112" s="46"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6,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ERROR")))))))))))))))))))),6,TRUE))</f>
        <v/>
      </c>
      <c r="H112" s="46"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7,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ERROR")))))))))))))))))))),7,TRUE))</f>
        <v/>
      </c>
      <c r="I112" s="48"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8,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ERROR")))))))))))))))))))),8,TRUE))</f>
        <v/>
      </c>
      <c r="J112" s="49"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9,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ERROR")))))))))))))))))))),9,TRUE))</f>
        <v/>
      </c>
      <c r="K112" s="48"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10,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ERROR")))))))))))))))))))),10,TRUE))</f>
        <v/>
      </c>
      <c r="L112" s="48"/>
      <c r="M112" s="104"/>
      <c r="N112" s="48"/>
      <c r="O112" s="48"/>
      <c r="P112" s="69" t="str">
        <f>IF(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11,TRUE)=0,"",VLOOKUP($B112,IF($B112&lt;11,STOUT0[],IF($B112&lt;21,STOUT1[],IF($B112&lt;31,STOUT2[],IF($B112&lt;41,STOUT3[],IF($B112&lt;51,STOUT4[],IF($B112&lt;61,STOUT5[],IF($B112&lt;71,STOUT6[],IF($B112&lt;81,STOUT7[],IF($B112&lt;91,STOUT8[],IF($B112&lt;101,STOUT9[],IF($B112&lt;111,STOUT10[],IF($B112&lt;121,STOUT11[],IF($B112&lt;131,STOUT12[],IF($B112&lt;141,STOUT13[],IF($B112&lt;151,STOUT14[],IF($B112&lt;161,STOUT15[],IF($B112&lt;171,STOUT16[],IF($B112&lt;181,STOUT17[],IF($B112&lt;191,STOUT18[],IF($B112&lt;201,STOUT19[],"TABLE ERROR")))))))))))))))))))),11,TRUE))</f>
        <v/>
      </c>
    </row>
    <row r="113" spans="1:16" ht="15" customHeight="1" x14ac:dyDescent="0.25">
      <c r="A113" s="107">
        <v>13</v>
      </c>
      <c r="B113" s="70">
        <v>111</v>
      </c>
      <c r="C113" s="46" t="str">
        <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ERROR")))))))))))))))))))),2,TRUE)</f>
        <v>Essential Services</v>
      </c>
      <c r="D113" s="47"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3,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ERROR")))))))))))))))))))),3,TRUE))</f>
        <v/>
      </c>
      <c r="E113" s="47"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4,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ERROR")))))))))))))))))))),4,TRUE))</f>
        <v/>
      </c>
      <c r="F113" s="47"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5,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ERROR")))))))))))))))))))),5,TRUE))</f>
        <v/>
      </c>
      <c r="G113" s="46"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6,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ERROR")))))))))))))))))))),6,TRUE))</f>
        <v/>
      </c>
      <c r="H113" s="46"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7,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ERROR")))))))))))))))))))),7,TRUE))</f>
        <v/>
      </c>
      <c r="I113" s="48"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8,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ERROR")))))))))))))))))))),8,TRUE))</f>
        <v/>
      </c>
      <c r="J113" s="49"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9,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ERROR")))))))))))))))))))),9,TRUE))</f>
        <v/>
      </c>
      <c r="K113" s="48"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10,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ERROR")))))))))))))))))))),10,TRUE))</f>
        <v/>
      </c>
      <c r="L113" s="48"/>
      <c r="M113" s="104"/>
      <c r="N113" s="48"/>
      <c r="O113" s="48"/>
      <c r="P113" s="69" t="str">
        <f>IF(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11,TRUE)=0,"",VLOOKUP($B113,IF($B113&lt;11,STOUT0[],IF($B113&lt;21,STOUT1[],IF($B113&lt;31,STOUT2[],IF($B113&lt;41,STOUT3[],IF($B113&lt;51,STOUT4[],IF($B113&lt;61,STOUT5[],IF($B113&lt;71,STOUT6[],IF($B113&lt;81,STOUT7[],IF($B113&lt;91,STOUT8[],IF($B113&lt;101,STOUT9[],IF($B113&lt;111,STOUT10[],IF($B113&lt;121,STOUT11[],IF($B113&lt;131,STOUT12[],IF($B113&lt;141,STOUT13[],IF($B113&lt;151,STOUT14[],IF($B113&lt;161,STOUT15[],IF($B113&lt;171,STOUT16[],IF($B113&lt;181,STOUT17[],IF($B113&lt;191,STOUT18[],IF($B113&lt;201,STOUT19[],"TABLE ERROR")))))))))))))))))))),11,TRUE))</f>
        <v/>
      </c>
    </row>
    <row r="114" spans="1:16" ht="15" customHeight="1" x14ac:dyDescent="0.25">
      <c r="A114" s="107">
        <v>13</v>
      </c>
      <c r="B114" s="70">
        <v>112</v>
      </c>
      <c r="C114" s="46" t="str">
        <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ERROR")))))))))))))))))))),2,TRUE)</f>
        <v>Essential Services</v>
      </c>
      <c r="D114" s="47"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3,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ERROR")))))))))))))))))))),3,TRUE))</f>
        <v/>
      </c>
      <c r="E114" s="47"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4,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ERROR")))))))))))))))))))),4,TRUE))</f>
        <v/>
      </c>
      <c r="F114" s="47"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5,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ERROR")))))))))))))))))))),5,TRUE))</f>
        <v/>
      </c>
      <c r="G114" s="46"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6,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ERROR")))))))))))))))))))),6,TRUE))</f>
        <v/>
      </c>
      <c r="H114" s="46"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7,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ERROR")))))))))))))))))))),7,TRUE))</f>
        <v/>
      </c>
      <c r="I114" s="48"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8,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ERROR")))))))))))))))))))),8,TRUE))</f>
        <v/>
      </c>
      <c r="J114" s="49"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9,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ERROR")))))))))))))))))))),9,TRUE))</f>
        <v/>
      </c>
      <c r="K114" s="48"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10,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ERROR")))))))))))))))))))),10,TRUE))</f>
        <v/>
      </c>
      <c r="L114" s="48"/>
      <c r="M114" s="104"/>
      <c r="N114" s="48"/>
      <c r="O114" s="48"/>
      <c r="P114" s="69" t="str">
        <f>IF(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11,TRUE)=0,"",VLOOKUP($B114,IF($B114&lt;11,STOUT0[],IF($B114&lt;21,STOUT1[],IF($B114&lt;31,STOUT2[],IF($B114&lt;41,STOUT3[],IF($B114&lt;51,STOUT4[],IF($B114&lt;61,STOUT5[],IF($B114&lt;71,STOUT6[],IF($B114&lt;81,STOUT7[],IF($B114&lt;91,STOUT8[],IF($B114&lt;101,STOUT9[],IF($B114&lt;111,STOUT10[],IF($B114&lt;121,STOUT11[],IF($B114&lt;131,STOUT12[],IF($B114&lt;141,STOUT13[],IF($B114&lt;151,STOUT14[],IF($B114&lt;161,STOUT15[],IF($B114&lt;171,STOUT16[],IF($B114&lt;181,STOUT17[],IF($B114&lt;191,STOUT18[],IF($B114&lt;201,STOUT19[],"TABLE ERROR")))))))))))))))))))),11,TRUE))</f>
        <v/>
      </c>
    </row>
    <row r="115" spans="1:16" ht="15" customHeight="1" x14ac:dyDescent="0.25">
      <c r="A115" s="107">
        <v>13</v>
      </c>
      <c r="B115" s="70">
        <v>113</v>
      </c>
      <c r="C115" s="46" t="str">
        <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ERROR")))))))))))))))))))),2,TRUE)</f>
        <v>Essential Services</v>
      </c>
      <c r="D115" s="47"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3,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ERROR")))))))))))))))))))),3,TRUE))</f>
        <v/>
      </c>
      <c r="E115" s="47"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4,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ERROR")))))))))))))))))))),4,TRUE))</f>
        <v/>
      </c>
      <c r="F115" s="47"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5,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ERROR")))))))))))))))))))),5,TRUE))</f>
        <v/>
      </c>
      <c r="G115" s="46"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6,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ERROR")))))))))))))))))))),6,TRUE))</f>
        <v/>
      </c>
      <c r="H115" s="46"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7,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ERROR")))))))))))))))))))),7,TRUE))</f>
        <v/>
      </c>
      <c r="I115" s="48"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8,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ERROR")))))))))))))))))))),8,TRUE))</f>
        <v/>
      </c>
      <c r="J115" s="49"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9,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ERROR")))))))))))))))))))),9,TRUE))</f>
        <v/>
      </c>
      <c r="K115" s="48"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10,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ERROR")))))))))))))))))))),10,TRUE))</f>
        <v/>
      </c>
      <c r="L115" s="48"/>
      <c r="M115" s="104"/>
      <c r="N115" s="48"/>
      <c r="O115" s="48"/>
      <c r="P115" s="69" t="str">
        <f>IF(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11,TRUE)=0,"",VLOOKUP($B115,IF($B115&lt;11,STOUT0[],IF($B115&lt;21,STOUT1[],IF($B115&lt;31,STOUT2[],IF($B115&lt;41,STOUT3[],IF($B115&lt;51,STOUT4[],IF($B115&lt;61,STOUT5[],IF($B115&lt;71,STOUT6[],IF($B115&lt;81,STOUT7[],IF($B115&lt;91,STOUT8[],IF($B115&lt;101,STOUT9[],IF($B115&lt;111,STOUT10[],IF($B115&lt;121,STOUT11[],IF($B115&lt;131,STOUT12[],IF($B115&lt;141,STOUT13[],IF($B115&lt;151,STOUT14[],IF($B115&lt;161,STOUT15[],IF($B115&lt;171,STOUT16[],IF($B115&lt;181,STOUT17[],IF($B115&lt;191,STOUT18[],IF($B115&lt;201,STOUT19[],"TABLE ERROR")))))))))))))))))))),11,TRUE))</f>
        <v/>
      </c>
    </row>
    <row r="116" spans="1:16" ht="15" customHeight="1" x14ac:dyDescent="0.25">
      <c r="A116" s="107">
        <v>13</v>
      </c>
      <c r="B116" s="70">
        <v>114</v>
      </c>
      <c r="C116" s="46" t="str">
        <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ERROR")))))))))))))))))))),2,TRUE)</f>
        <v>Essential Services</v>
      </c>
      <c r="D116" s="47"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3,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ERROR")))))))))))))))))))),3,TRUE))</f>
        <v/>
      </c>
      <c r="E116" s="47"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4,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ERROR")))))))))))))))))))),4,TRUE))</f>
        <v/>
      </c>
      <c r="F116" s="47"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5,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ERROR")))))))))))))))))))),5,TRUE))</f>
        <v/>
      </c>
      <c r="G116" s="46"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6,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ERROR")))))))))))))))))))),6,TRUE))</f>
        <v/>
      </c>
      <c r="H116" s="46"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7,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ERROR")))))))))))))))))))),7,TRUE))</f>
        <v/>
      </c>
      <c r="I116" s="48"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8,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ERROR")))))))))))))))))))),8,TRUE))</f>
        <v/>
      </c>
      <c r="J116" s="49"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9,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ERROR")))))))))))))))))))),9,TRUE))</f>
        <v/>
      </c>
      <c r="K116" s="48"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10,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ERROR")))))))))))))))))))),10,TRUE))</f>
        <v/>
      </c>
      <c r="L116" s="48"/>
      <c r="M116" s="104"/>
      <c r="N116" s="48"/>
      <c r="O116" s="48"/>
      <c r="P116" s="69" t="str">
        <f>IF(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11,TRUE)=0,"",VLOOKUP($B116,IF($B116&lt;11,STOUT0[],IF($B116&lt;21,STOUT1[],IF($B116&lt;31,STOUT2[],IF($B116&lt;41,STOUT3[],IF($B116&lt;51,STOUT4[],IF($B116&lt;61,STOUT5[],IF($B116&lt;71,STOUT6[],IF($B116&lt;81,STOUT7[],IF($B116&lt;91,STOUT8[],IF($B116&lt;101,STOUT9[],IF($B116&lt;111,STOUT10[],IF($B116&lt;121,STOUT11[],IF($B116&lt;131,STOUT12[],IF($B116&lt;141,STOUT13[],IF($B116&lt;151,STOUT14[],IF($B116&lt;161,STOUT15[],IF($B116&lt;171,STOUT16[],IF($B116&lt;181,STOUT17[],IF($B116&lt;191,STOUT18[],IF($B116&lt;201,STOUT19[],"TABLE ERROR")))))))))))))))))))),11,TRUE))</f>
        <v/>
      </c>
    </row>
    <row r="117" spans="1:16" ht="15" customHeight="1" x14ac:dyDescent="0.25">
      <c r="A117" s="107">
        <v>13</v>
      </c>
      <c r="B117" s="70">
        <v>115</v>
      </c>
      <c r="C117" s="46" t="str">
        <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ERROR")))))))))))))))))))),2,TRUE)</f>
        <v>Essential Services</v>
      </c>
      <c r="D117" s="47"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3,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ERROR")))))))))))))))))))),3,TRUE))</f>
        <v/>
      </c>
      <c r="E117" s="47"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4,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ERROR")))))))))))))))))))),4,TRUE))</f>
        <v/>
      </c>
      <c r="F117" s="47"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5,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ERROR")))))))))))))))))))),5,TRUE))</f>
        <v/>
      </c>
      <c r="G117" s="46"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6,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ERROR")))))))))))))))))))),6,TRUE))</f>
        <v/>
      </c>
      <c r="H117" s="46"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7,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ERROR")))))))))))))))))))),7,TRUE))</f>
        <v/>
      </c>
      <c r="I117" s="48"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8,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ERROR")))))))))))))))))))),8,TRUE))</f>
        <v/>
      </c>
      <c r="J117" s="49"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9,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ERROR")))))))))))))))))))),9,TRUE))</f>
        <v/>
      </c>
      <c r="K117" s="48"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10,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ERROR")))))))))))))))))))),10,TRUE))</f>
        <v/>
      </c>
      <c r="L117" s="48"/>
      <c r="M117" s="104"/>
      <c r="N117" s="48"/>
      <c r="O117" s="48"/>
      <c r="P117" s="69" t="str">
        <f>IF(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11,TRUE)=0,"",VLOOKUP($B117,IF($B117&lt;11,STOUT0[],IF($B117&lt;21,STOUT1[],IF($B117&lt;31,STOUT2[],IF($B117&lt;41,STOUT3[],IF($B117&lt;51,STOUT4[],IF($B117&lt;61,STOUT5[],IF($B117&lt;71,STOUT6[],IF($B117&lt;81,STOUT7[],IF($B117&lt;91,STOUT8[],IF($B117&lt;101,STOUT9[],IF($B117&lt;111,STOUT10[],IF($B117&lt;121,STOUT11[],IF($B117&lt;131,STOUT12[],IF($B117&lt;141,STOUT13[],IF($B117&lt;151,STOUT14[],IF($B117&lt;161,STOUT15[],IF($B117&lt;171,STOUT16[],IF($B117&lt;181,STOUT17[],IF($B117&lt;191,STOUT18[],IF($B117&lt;201,STOUT19[],"TABLE ERROR")))))))))))))))))))),11,TRUE))</f>
        <v/>
      </c>
    </row>
    <row r="118" spans="1:16" ht="15" customHeight="1" x14ac:dyDescent="0.25">
      <c r="A118" s="107">
        <v>13</v>
      </c>
      <c r="B118" s="70">
        <v>116</v>
      </c>
      <c r="C118" s="46" t="str">
        <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ERROR")))))))))))))))))))),2,TRUE)</f>
        <v>Essential Services</v>
      </c>
      <c r="D118" s="47"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3,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ERROR")))))))))))))))))))),3,TRUE))</f>
        <v/>
      </c>
      <c r="E118" s="47"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4,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ERROR")))))))))))))))))))),4,TRUE))</f>
        <v/>
      </c>
      <c r="F118" s="47"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5,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ERROR")))))))))))))))))))),5,TRUE))</f>
        <v/>
      </c>
      <c r="G118" s="46"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6,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ERROR")))))))))))))))))))),6,TRUE))</f>
        <v/>
      </c>
      <c r="H118" s="46"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7,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ERROR")))))))))))))))))))),7,TRUE))</f>
        <v/>
      </c>
      <c r="I118" s="48"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8,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ERROR")))))))))))))))))))),8,TRUE))</f>
        <v/>
      </c>
      <c r="J118" s="49"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9,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ERROR")))))))))))))))))))),9,TRUE))</f>
        <v/>
      </c>
      <c r="K118" s="48"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10,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ERROR")))))))))))))))))))),10,TRUE))</f>
        <v/>
      </c>
      <c r="L118" s="48"/>
      <c r="M118" s="104"/>
      <c r="N118" s="48"/>
      <c r="O118" s="48"/>
      <c r="P118" s="69" t="str">
        <f>IF(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11,TRUE)=0,"",VLOOKUP($B118,IF($B118&lt;11,STOUT0[],IF($B118&lt;21,STOUT1[],IF($B118&lt;31,STOUT2[],IF($B118&lt;41,STOUT3[],IF($B118&lt;51,STOUT4[],IF($B118&lt;61,STOUT5[],IF($B118&lt;71,STOUT6[],IF($B118&lt;81,STOUT7[],IF($B118&lt;91,STOUT8[],IF($B118&lt;101,STOUT9[],IF($B118&lt;111,STOUT10[],IF($B118&lt;121,STOUT11[],IF($B118&lt;131,STOUT12[],IF($B118&lt;141,STOUT13[],IF($B118&lt;151,STOUT14[],IF($B118&lt;161,STOUT15[],IF($B118&lt;171,STOUT16[],IF($B118&lt;181,STOUT17[],IF($B118&lt;191,STOUT18[],IF($B118&lt;201,STOUT19[],"TABLE ERROR")))))))))))))))))))),11,TRUE))</f>
        <v/>
      </c>
    </row>
    <row r="119" spans="1:16" ht="15" customHeight="1" x14ac:dyDescent="0.25">
      <c r="A119" s="107">
        <v>13</v>
      </c>
      <c r="B119" s="70">
        <v>117</v>
      </c>
      <c r="C119" s="46" t="str">
        <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ERROR")))))))))))))))))))),2,TRUE)</f>
        <v>Essential Services</v>
      </c>
      <c r="D119" s="47"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3,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ERROR")))))))))))))))))))),3,TRUE))</f>
        <v/>
      </c>
      <c r="E119" s="47"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4,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ERROR")))))))))))))))))))),4,TRUE))</f>
        <v/>
      </c>
      <c r="F119" s="47"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5,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ERROR")))))))))))))))))))),5,TRUE))</f>
        <v/>
      </c>
      <c r="G119" s="46"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6,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ERROR")))))))))))))))))))),6,TRUE))</f>
        <v/>
      </c>
      <c r="H119" s="46"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7,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ERROR")))))))))))))))))))),7,TRUE))</f>
        <v/>
      </c>
      <c r="I119" s="48"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8,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ERROR")))))))))))))))))))),8,TRUE))</f>
        <v/>
      </c>
      <c r="J119" s="49"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9,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ERROR")))))))))))))))))))),9,TRUE))</f>
        <v/>
      </c>
      <c r="K119" s="48"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10,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ERROR")))))))))))))))))))),10,TRUE))</f>
        <v/>
      </c>
      <c r="L119" s="48"/>
      <c r="M119" s="104"/>
      <c r="N119" s="48"/>
      <c r="O119" s="48"/>
      <c r="P119" s="69" t="str">
        <f>IF(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11,TRUE)=0,"",VLOOKUP($B119,IF($B119&lt;11,STOUT0[],IF($B119&lt;21,STOUT1[],IF($B119&lt;31,STOUT2[],IF($B119&lt;41,STOUT3[],IF($B119&lt;51,STOUT4[],IF($B119&lt;61,STOUT5[],IF($B119&lt;71,STOUT6[],IF($B119&lt;81,STOUT7[],IF($B119&lt;91,STOUT8[],IF($B119&lt;101,STOUT9[],IF($B119&lt;111,STOUT10[],IF($B119&lt;121,STOUT11[],IF($B119&lt;131,STOUT12[],IF($B119&lt;141,STOUT13[],IF($B119&lt;151,STOUT14[],IF($B119&lt;161,STOUT15[],IF($B119&lt;171,STOUT16[],IF($B119&lt;181,STOUT17[],IF($B119&lt;191,STOUT18[],IF($B119&lt;201,STOUT19[],"TABLE ERROR")))))))))))))))))))),11,TRUE))</f>
        <v/>
      </c>
    </row>
    <row r="120" spans="1:16" ht="15" customHeight="1" x14ac:dyDescent="0.25">
      <c r="A120" s="107">
        <v>13</v>
      </c>
      <c r="B120" s="70">
        <v>118</v>
      </c>
      <c r="C120" s="46" t="str">
        <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ERROR")))))))))))))))))))),2,TRUE)</f>
        <v>Essential Services</v>
      </c>
      <c r="D120" s="47"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3,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ERROR")))))))))))))))))))),3,TRUE))</f>
        <v/>
      </c>
      <c r="E120" s="47"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4,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ERROR")))))))))))))))))))),4,TRUE))</f>
        <v/>
      </c>
      <c r="F120" s="47"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5,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ERROR")))))))))))))))))))),5,TRUE))</f>
        <v/>
      </c>
      <c r="G120" s="46"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6,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ERROR")))))))))))))))))))),6,TRUE))</f>
        <v/>
      </c>
      <c r="H120" s="46"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7,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ERROR")))))))))))))))))))),7,TRUE))</f>
        <v/>
      </c>
      <c r="I120" s="48"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8,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ERROR")))))))))))))))))))),8,TRUE))</f>
        <v/>
      </c>
      <c r="J120" s="49"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9,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ERROR")))))))))))))))))))),9,TRUE))</f>
        <v/>
      </c>
      <c r="K120" s="48"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10,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ERROR")))))))))))))))))))),10,TRUE))</f>
        <v/>
      </c>
      <c r="L120" s="48"/>
      <c r="M120" s="104"/>
      <c r="N120" s="48"/>
      <c r="O120" s="48"/>
      <c r="P120" s="69" t="str">
        <f>IF(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11,TRUE)=0,"",VLOOKUP($B120,IF($B120&lt;11,STOUT0[],IF($B120&lt;21,STOUT1[],IF($B120&lt;31,STOUT2[],IF($B120&lt;41,STOUT3[],IF($B120&lt;51,STOUT4[],IF($B120&lt;61,STOUT5[],IF($B120&lt;71,STOUT6[],IF($B120&lt;81,STOUT7[],IF($B120&lt;91,STOUT8[],IF($B120&lt;101,STOUT9[],IF($B120&lt;111,STOUT10[],IF($B120&lt;121,STOUT11[],IF($B120&lt;131,STOUT12[],IF($B120&lt;141,STOUT13[],IF($B120&lt;151,STOUT14[],IF($B120&lt;161,STOUT15[],IF($B120&lt;171,STOUT16[],IF($B120&lt;181,STOUT17[],IF($B120&lt;191,STOUT18[],IF($B120&lt;201,STOUT19[],"TABLE ERROR")))))))))))))))))))),11,TRUE))</f>
        <v/>
      </c>
    </row>
    <row r="121" spans="1:16" ht="15" customHeight="1" x14ac:dyDescent="0.25">
      <c r="A121" s="107">
        <v>13</v>
      </c>
      <c r="B121" s="70">
        <v>119</v>
      </c>
      <c r="C121" s="46" t="str">
        <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ERROR")))))))))))))))))))),2,TRUE)</f>
        <v>Essential Services</v>
      </c>
      <c r="D121" s="47"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3,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ERROR")))))))))))))))))))),3,TRUE))</f>
        <v/>
      </c>
      <c r="E121" s="47"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4,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ERROR")))))))))))))))))))),4,TRUE))</f>
        <v/>
      </c>
      <c r="F121" s="47"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5,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ERROR")))))))))))))))))))),5,TRUE))</f>
        <v/>
      </c>
      <c r="G121" s="46"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6,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ERROR")))))))))))))))))))),6,TRUE))</f>
        <v/>
      </c>
      <c r="H121" s="46"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7,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ERROR")))))))))))))))))))),7,TRUE))</f>
        <v/>
      </c>
      <c r="I121" s="48"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8,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ERROR")))))))))))))))))))),8,TRUE))</f>
        <v/>
      </c>
      <c r="J121" s="49"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9,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ERROR")))))))))))))))))))),9,TRUE))</f>
        <v/>
      </c>
      <c r="K121" s="48"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10,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ERROR")))))))))))))))))))),10,TRUE))</f>
        <v/>
      </c>
      <c r="L121" s="48"/>
      <c r="M121" s="104"/>
      <c r="N121" s="48"/>
      <c r="O121" s="48"/>
      <c r="P121" s="69" t="str">
        <f>IF(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11,TRUE)=0,"",VLOOKUP($B121,IF($B121&lt;11,STOUT0[],IF($B121&lt;21,STOUT1[],IF($B121&lt;31,STOUT2[],IF($B121&lt;41,STOUT3[],IF($B121&lt;51,STOUT4[],IF($B121&lt;61,STOUT5[],IF($B121&lt;71,STOUT6[],IF($B121&lt;81,STOUT7[],IF($B121&lt;91,STOUT8[],IF($B121&lt;101,STOUT9[],IF($B121&lt;111,STOUT10[],IF($B121&lt;121,STOUT11[],IF($B121&lt;131,STOUT12[],IF($B121&lt;141,STOUT13[],IF($B121&lt;151,STOUT14[],IF($B121&lt;161,STOUT15[],IF($B121&lt;171,STOUT16[],IF($B121&lt;181,STOUT17[],IF($B121&lt;191,STOUT18[],IF($B121&lt;201,STOUT19[],"TABLE ERROR")))))))))))))))))))),11,TRUE))</f>
        <v/>
      </c>
    </row>
    <row r="122" spans="1:16" ht="15.75" customHeight="1" x14ac:dyDescent="0.25">
      <c r="A122" s="107">
        <v>13</v>
      </c>
      <c r="B122" s="70">
        <v>120</v>
      </c>
      <c r="C122" s="46" t="str">
        <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ERROR")))))))))))))))))))),2,TRUE)</f>
        <v>Essential Services</v>
      </c>
      <c r="D122" s="47"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3,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ERROR")))))))))))))))))))),3,TRUE))</f>
        <v/>
      </c>
      <c r="E122" s="47"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4,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ERROR")))))))))))))))))))),4,TRUE))</f>
        <v/>
      </c>
      <c r="F122" s="47"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5,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ERROR")))))))))))))))))))),5,TRUE))</f>
        <v/>
      </c>
      <c r="G122" s="46"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6,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ERROR")))))))))))))))))))),6,TRUE))</f>
        <v/>
      </c>
      <c r="H122" s="46"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7,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ERROR")))))))))))))))))))),7,TRUE))</f>
        <v/>
      </c>
      <c r="I122" s="48"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8,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ERROR")))))))))))))))))))),8,TRUE))</f>
        <v/>
      </c>
      <c r="J122" s="49"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9,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ERROR")))))))))))))))))))),9,TRUE))</f>
        <v/>
      </c>
      <c r="K122" s="48"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10,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ERROR")))))))))))))))))))),10,TRUE))</f>
        <v/>
      </c>
      <c r="L122" s="48"/>
      <c r="M122" s="104"/>
      <c r="N122" s="48"/>
      <c r="O122" s="48"/>
      <c r="P122" s="69" t="str">
        <f>IF(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11,TRUE)=0,"",VLOOKUP($B122,IF($B122&lt;11,STOUT0[],IF($B122&lt;21,STOUT1[],IF($B122&lt;31,STOUT2[],IF($B122&lt;41,STOUT3[],IF($B122&lt;51,STOUT4[],IF($B122&lt;61,STOUT5[],IF($B122&lt;71,STOUT6[],IF($B122&lt;81,STOUT7[],IF($B122&lt;91,STOUT8[],IF($B122&lt;101,STOUT9[],IF($B122&lt;111,STOUT10[],IF($B122&lt;121,STOUT11[],IF($B122&lt;131,STOUT12[],IF($B122&lt;141,STOUT13[],IF($B122&lt;151,STOUT14[],IF($B122&lt;161,STOUT15[],IF($B122&lt;171,STOUT16[],IF($B122&lt;181,STOUT17[],IF($B122&lt;191,STOUT18[],IF($B122&lt;201,STOUT19[],"TABLE ERROR")))))))))))))))))))),11,TRUE))</f>
        <v/>
      </c>
    </row>
    <row r="123" spans="1:16" ht="15" customHeight="1" x14ac:dyDescent="0.25">
      <c r="A123" s="107">
        <v>14</v>
      </c>
      <c r="B123" s="70">
        <v>121</v>
      </c>
      <c r="C123" s="46" t="str">
        <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ERROR")))))))))))))))))))),2,TRUE)</f>
        <v>Essential Services</v>
      </c>
      <c r="D123" s="47"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3,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ERROR")))))))))))))))))))),3,TRUE))</f>
        <v/>
      </c>
      <c r="E123" s="47"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4,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ERROR")))))))))))))))))))),4,TRUE))</f>
        <v/>
      </c>
      <c r="F123" s="47"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5,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ERROR")))))))))))))))))))),5,TRUE))</f>
        <v/>
      </c>
      <c r="G123" s="46"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6,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ERROR")))))))))))))))))))),6,TRUE))</f>
        <v/>
      </c>
      <c r="H123" s="46"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7,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ERROR")))))))))))))))))))),7,TRUE))</f>
        <v/>
      </c>
      <c r="I123" s="48"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8,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ERROR")))))))))))))))))))),8,TRUE))</f>
        <v/>
      </c>
      <c r="J123" s="49"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9,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ERROR")))))))))))))))))))),9,TRUE))</f>
        <v/>
      </c>
      <c r="K123" s="48"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10,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ERROR")))))))))))))))))))),10,TRUE))</f>
        <v/>
      </c>
      <c r="L123" s="48"/>
      <c r="M123" s="104"/>
      <c r="N123" s="48"/>
      <c r="O123" s="48"/>
      <c r="P123" s="69" t="str">
        <f>IF(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11,TRUE)=0,"",VLOOKUP($B123,IF($B123&lt;11,STOUT0[],IF($B123&lt;21,STOUT1[],IF($B123&lt;31,STOUT2[],IF($B123&lt;41,STOUT3[],IF($B123&lt;51,STOUT4[],IF($B123&lt;61,STOUT5[],IF($B123&lt;71,STOUT6[],IF($B123&lt;81,STOUT7[],IF($B123&lt;91,STOUT8[],IF($B123&lt;101,STOUT9[],IF($B123&lt;111,STOUT10[],IF($B123&lt;121,STOUT11[],IF($B123&lt;131,STOUT12[],IF($B123&lt;141,STOUT13[],IF($B123&lt;151,STOUT14[],IF($B123&lt;161,STOUT15[],IF($B123&lt;171,STOUT16[],IF($B123&lt;181,STOUT17[],IF($B123&lt;191,STOUT18[],IF($B123&lt;201,STOUT19[],"TABLE ERROR")))))))))))))))))))),11,TRUE))</f>
        <v/>
      </c>
    </row>
    <row r="124" spans="1:16" ht="15" customHeight="1" x14ac:dyDescent="0.25">
      <c r="A124" s="107">
        <v>14</v>
      </c>
      <c r="B124" s="70">
        <v>122</v>
      </c>
      <c r="C124" s="46" t="str">
        <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ERROR")))))))))))))))))))),2,TRUE)</f>
        <v>Essential Services</v>
      </c>
      <c r="D124" s="47"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3,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ERROR")))))))))))))))))))),3,TRUE))</f>
        <v/>
      </c>
      <c r="E124" s="47"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4,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ERROR")))))))))))))))))))),4,TRUE))</f>
        <v/>
      </c>
      <c r="F124" s="47"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5,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ERROR")))))))))))))))))))),5,TRUE))</f>
        <v/>
      </c>
      <c r="G124" s="46"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6,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ERROR")))))))))))))))))))),6,TRUE))</f>
        <v/>
      </c>
      <c r="H124" s="46"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7,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ERROR")))))))))))))))))))),7,TRUE))</f>
        <v/>
      </c>
      <c r="I124" s="48"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8,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ERROR")))))))))))))))))))),8,TRUE))</f>
        <v/>
      </c>
      <c r="J124" s="49"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9,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ERROR")))))))))))))))))))),9,TRUE))</f>
        <v/>
      </c>
      <c r="K124" s="48"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10,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ERROR")))))))))))))))))))),10,TRUE))</f>
        <v/>
      </c>
      <c r="L124" s="48"/>
      <c r="M124" s="104"/>
      <c r="N124" s="48"/>
      <c r="O124" s="48"/>
      <c r="P124" s="69" t="str">
        <f>IF(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11,TRUE)=0,"",VLOOKUP($B124,IF($B124&lt;11,STOUT0[],IF($B124&lt;21,STOUT1[],IF($B124&lt;31,STOUT2[],IF($B124&lt;41,STOUT3[],IF($B124&lt;51,STOUT4[],IF($B124&lt;61,STOUT5[],IF($B124&lt;71,STOUT6[],IF($B124&lt;81,STOUT7[],IF($B124&lt;91,STOUT8[],IF($B124&lt;101,STOUT9[],IF($B124&lt;111,STOUT10[],IF($B124&lt;121,STOUT11[],IF($B124&lt;131,STOUT12[],IF($B124&lt;141,STOUT13[],IF($B124&lt;151,STOUT14[],IF($B124&lt;161,STOUT15[],IF($B124&lt;171,STOUT16[],IF($B124&lt;181,STOUT17[],IF($B124&lt;191,STOUT18[],IF($B124&lt;201,STOUT19[],"TABLE ERROR")))))))))))))))))))),11,TRUE))</f>
        <v/>
      </c>
    </row>
    <row r="125" spans="1:16" ht="15" customHeight="1" x14ac:dyDescent="0.25">
      <c r="A125" s="107">
        <v>14</v>
      </c>
      <c r="B125" s="70">
        <v>123</v>
      </c>
      <c r="C125" s="46" t="str">
        <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ERROR")))))))))))))))))))),2,TRUE)</f>
        <v>Essential Services</v>
      </c>
      <c r="D125" s="47"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3,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ERROR")))))))))))))))))))),3,TRUE))</f>
        <v/>
      </c>
      <c r="E125" s="47"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4,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ERROR")))))))))))))))))))),4,TRUE))</f>
        <v/>
      </c>
      <c r="F125" s="47"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5,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ERROR")))))))))))))))))))),5,TRUE))</f>
        <v/>
      </c>
      <c r="G125" s="46"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6,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ERROR")))))))))))))))))))),6,TRUE))</f>
        <v/>
      </c>
      <c r="H125" s="46"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7,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ERROR")))))))))))))))))))),7,TRUE))</f>
        <v/>
      </c>
      <c r="I125" s="48"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8,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ERROR")))))))))))))))))))),8,TRUE))</f>
        <v/>
      </c>
      <c r="J125" s="49"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9,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ERROR")))))))))))))))))))),9,TRUE))</f>
        <v/>
      </c>
      <c r="K125" s="48"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10,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ERROR")))))))))))))))))))),10,TRUE))</f>
        <v/>
      </c>
      <c r="L125" s="48"/>
      <c r="M125" s="104"/>
      <c r="N125" s="48"/>
      <c r="O125" s="48"/>
      <c r="P125" s="69" t="str">
        <f>IF(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11,TRUE)=0,"",VLOOKUP($B125,IF($B125&lt;11,STOUT0[],IF($B125&lt;21,STOUT1[],IF($B125&lt;31,STOUT2[],IF($B125&lt;41,STOUT3[],IF($B125&lt;51,STOUT4[],IF($B125&lt;61,STOUT5[],IF($B125&lt;71,STOUT6[],IF($B125&lt;81,STOUT7[],IF($B125&lt;91,STOUT8[],IF($B125&lt;101,STOUT9[],IF($B125&lt;111,STOUT10[],IF($B125&lt;121,STOUT11[],IF($B125&lt;131,STOUT12[],IF($B125&lt;141,STOUT13[],IF($B125&lt;151,STOUT14[],IF($B125&lt;161,STOUT15[],IF($B125&lt;171,STOUT16[],IF($B125&lt;181,STOUT17[],IF($B125&lt;191,STOUT18[],IF($B125&lt;201,STOUT19[],"TABLE ERROR")))))))))))))))))))),11,TRUE))</f>
        <v/>
      </c>
    </row>
    <row r="126" spans="1:16" ht="15" customHeight="1" x14ac:dyDescent="0.25">
      <c r="A126" s="107">
        <v>14</v>
      </c>
      <c r="B126" s="70">
        <v>124</v>
      </c>
      <c r="C126" s="46" t="str">
        <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ERROR")))))))))))))))))))),2,TRUE)</f>
        <v>Essential Services</v>
      </c>
      <c r="D126" s="47"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3,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ERROR")))))))))))))))))))),3,TRUE))</f>
        <v/>
      </c>
      <c r="E126" s="47"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4,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ERROR")))))))))))))))))))),4,TRUE))</f>
        <v/>
      </c>
      <c r="F126" s="47"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5,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ERROR")))))))))))))))))))),5,TRUE))</f>
        <v/>
      </c>
      <c r="G126" s="46"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6,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ERROR")))))))))))))))))))),6,TRUE))</f>
        <v/>
      </c>
      <c r="H126" s="46"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7,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ERROR")))))))))))))))))))),7,TRUE))</f>
        <v/>
      </c>
      <c r="I126" s="48"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8,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ERROR")))))))))))))))))))),8,TRUE))</f>
        <v/>
      </c>
      <c r="J126" s="49"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9,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ERROR")))))))))))))))))))),9,TRUE))</f>
        <v/>
      </c>
      <c r="K126" s="48"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10,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ERROR")))))))))))))))))))),10,TRUE))</f>
        <v/>
      </c>
      <c r="L126" s="48"/>
      <c r="M126" s="104"/>
      <c r="N126" s="48"/>
      <c r="O126" s="48"/>
      <c r="P126" s="69" t="str">
        <f>IF(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11,TRUE)=0,"",VLOOKUP($B126,IF($B126&lt;11,STOUT0[],IF($B126&lt;21,STOUT1[],IF($B126&lt;31,STOUT2[],IF($B126&lt;41,STOUT3[],IF($B126&lt;51,STOUT4[],IF($B126&lt;61,STOUT5[],IF($B126&lt;71,STOUT6[],IF($B126&lt;81,STOUT7[],IF($B126&lt;91,STOUT8[],IF($B126&lt;101,STOUT9[],IF($B126&lt;111,STOUT10[],IF($B126&lt;121,STOUT11[],IF($B126&lt;131,STOUT12[],IF($B126&lt;141,STOUT13[],IF($B126&lt;151,STOUT14[],IF($B126&lt;161,STOUT15[],IF($B126&lt;171,STOUT16[],IF($B126&lt;181,STOUT17[],IF($B126&lt;191,STOUT18[],IF($B126&lt;201,STOUT19[],"TABLE ERROR")))))))))))))))))))),11,TRUE))</f>
        <v/>
      </c>
    </row>
    <row r="127" spans="1:16" ht="15" customHeight="1" x14ac:dyDescent="0.25">
      <c r="A127" s="107">
        <v>14</v>
      </c>
      <c r="B127" s="70">
        <v>125</v>
      </c>
      <c r="C127" s="46" t="str">
        <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ERROR")))))))))))))))))))),2,TRUE)</f>
        <v>Essential Services</v>
      </c>
      <c r="D127" s="47"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3,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ERROR")))))))))))))))))))),3,TRUE))</f>
        <v/>
      </c>
      <c r="E127" s="47"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4,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ERROR")))))))))))))))))))),4,TRUE))</f>
        <v/>
      </c>
      <c r="F127" s="47"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5,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ERROR")))))))))))))))))))),5,TRUE))</f>
        <v/>
      </c>
      <c r="G127" s="46"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6,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ERROR")))))))))))))))))))),6,TRUE))</f>
        <v/>
      </c>
      <c r="H127" s="46"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7,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ERROR")))))))))))))))))))),7,TRUE))</f>
        <v/>
      </c>
      <c r="I127" s="48"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8,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ERROR")))))))))))))))))))),8,TRUE))</f>
        <v/>
      </c>
      <c r="J127" s="49"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9,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ERROR")))))))))))))))))))),9,TRUE))</f>
        <v/>
      </c>
      <c r="K127" s="48"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10,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ERROR")))))))))))))))))))),10,TRUE))</f>
        <v/>
      </c>
      <c r="L127" s="48"/>
      <c r="M127" s="104"/>
      <c r="N127" s="48"/>
      <c r="O127" s="48"/>
      <c r="P127" s="69" t="str">
        <f>IF(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11,TRUE)=0,"",VLOOKUP($B127,IF($B127&lt;11,STOUT0[],IF($B127&lt;21,STOUT1[],IF($B127&lt;31,STOUT2[],IF($B127&lt;41,STOUT3[],IF($B127&lt;51,STOUT4[],IF($B127&lt;61,STOUT5[],IF($B127&lt;71,STOUT6[],IF($B127&lt;81,STOUT7[],IF($B127&lt;91,STOUT8[],IF($B127&lt;101,STOUT9[],IF($B127&lt;111,STOUT10[],IF($B127&lt;121,STOUT11[],IF($B127&lt;131,STOUT12[],IF($B127&lt;141,STOUT13[],IF($B127&lt;151,STOUT14[],IF($B127&lt;161,STOUT15[],IF($B127&lt;171,STOUT16[],IF($B127&lt;181,STOUT17[],IF($B127&lt;191,STOUT18[],IF($B127&lt;201,STOUT19[],"TABLE ERROR")))))))))))))))))))),11,TRUE))</f>
        <v/>
      </c>
    </row>
    <row r="128" spans="1:16" ht="15" customHeight="1" x14ac:dyDescent="0.25">
      <c r="A128" s="107">
        <v>14</v>
      </c>
      <c r="B128" s="70">
        <v>126</v>
      </c>
      <c r="C128" s="46" t="str">
        <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ERROR")))))))))))))))))))),2,TRUE)</f>
        <v>Essential Services</v>
      </c>
      <c r="D128" s="47"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3,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ERROR")))))))))))))))))))),3,TRUE))</f>
        <v/>
      </c>
      <c r="E128" s="47"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4,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ERROR")))))))))))))))))))),4,TRUE))</f>
        <v/>
      </c>
      <c r="F128" s="47"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5,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ERROR")))))))))))))))))))),5,TRUE))</f>
        <v/>
      </c>
      <c r="G128" s="46"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6,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ERROR")))))))))))))))))))),6,TRUE))</f>
        <v/>
      </c>
      <c r="H128" s="46"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7,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ERROR")))))))))))))))))))),7,TRUE))</f>
        <v/>
      </c>
      <c r="I128" s="48"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8,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ERROR")))))))))))))))))))),8,TRUE))</f>
        <v/>
      </c>
      <c r="J128" s="49"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9,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ERROR")))))))))))))))))))),9,TRUE))</f>
        <v/>
      </c>
      <c r="K128" s="48"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10,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ERROR")))))))))))))))))))),10,TRUE))</f>
        <v/>
      </c>
      <c r="L128" s="48"/>
      <c r="M128" s="104"/>
      <c r="N128" s="48"/>
      <c r="O128" s="48"/>
      <c r="P128" s="69" t="str">
        <f>IF(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11,TRUE)=0,"",VLOOKUP($B128,IF($B128&lt;11,STOUT0[],IF($B128&lt;21,STOUT1[],IF($B128&lt;31,STOUT2[],IF($B128&lt;41,STOUT3[],IF($B128&lt;51,STOUT4[],IF($B128&lt;61,STOUT5[],IF($B128&lt;71,STOUT6[],IF($B128&lt;81,STOUT7[],IF($B128&lt;91,STOUT8[],IF($B128&lt;101,STOUT9[],IF($B128&lt;111,STOUT10[],IF($B128&lt;121,STOUT11[],IF($B128&lt;131,STOUT12[],IF($B128&lt;141,STOUT13[],IF($B128&lt;151,STOUT14[],IF($B128&lt;161,STOUT15[],IF($B128&lt;171,STOUT16[],IF($B128&lt;181,STOUT17[],IF($B128&lt;191,STOUT18[],IF($B128&lt;201,STOUT19[],"TABLE ERROR")))))))))))))))))))),11,TRUE))</f>
        <v/>
      </c>
    </row>
    <row r="129" spans="1:16" ht="15" customHeight="1" x14ac:dyDescent="0.25">
      <c r="A129" s="107">
        <v>14</v>
      </c>
      <c r="B129" s="70">
        <v>127</v>
      </c>
      <c r="C129" s="46" t="str">
        <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ERROR")))))))))))))))))))),2,TRUE)</f>
        <v>Essential Services</v>
      </c>
      <c r="D129" s="47"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3,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ERROR")))))))))))))))))))),3,TRUE))</f>
        <v/>
      </c>
      <c r="E129" s="47"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4,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ERROR")))))))))))))))))))),4,TRUE))</f>
        <v/>
      </c>
      <c r="F129" s="47"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5,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ERROR")))))))))))))))))))),5,TRUE))</f>
        <v/>
      </c>
      <c r="G129" s="46"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6,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ERROR")))))))))))))))))))),6,TRUE))</f>
        <v/>
      </c>
      <c r="H129" s="46"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7,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ERROR")))))))))))))))))))),7,TRUE))</f>
        <v/>
      </c>
      <c r="I129" s="48"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8,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ERROR")))))))))))))))))))),8,TRUE))</f>
        <v/>
      </c>
      <c r="J129" s="49"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9,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ERROR")))))))))))))))))))),9,TRUE))</f>
        <v/>
      </c>
      <c r="K129" s="48"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10,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ERROR")))))))))))))))))))),10,TRUE))</f>
        <v/>
      </c>
      <c r="L129" s="48"/>
      <c r="M129" s="104"/>
      <c r="N129" s="48"/>
      <c r="O129" s="48"/>
      <c r="P129" s="69" t="str">
        <f>IF(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11,TRUE)=0,"",VLOOKUP($B129,IF($B129&lt;11,STOUT0[],IF($B129&lt;21,STOUT1[],IF($B129&lt;31,STOUT2[],IF($B129&lt;41,STOUT3[],IF($B129&lt;51,STOUT4[],IF($B129&lt;61,STOUT5[],IF($B129&lt;71,STOUT6[],IF($B129&lt;81,STOUT7[],IF($B129&lt;91,STOUT8[],IF($B129&lt;101,STOUT9[],IF($B129&lt;111,STOUT10[],IF($B129&lt;121,STOUT11[],IF($B129&lt;131,STOUT12[],IF($B129&lt;141,STOUT13[],IF($B129&lt;151,STOUT14[],IF($B129&lt;161,STOUT15[],IF($B129&lt;171,STOUT16[],IF($B129&lt;181,STOUT17[],IF($B129&lt;191,STOUT18[],IF($B129&lt;201,STOUT19[],"TABLE ERROR")))))))))))))))))))),11,TRUE))</f>
        <v/>
      </c>
    </row>
    <row r="130" spans="1:16" ht="15" customHeight="1" x14ac:dyDescent="0.25">
      <c r="A130" s="107">
        <v>14</v>
      </c>
      <c r="B130" s="70">
        <v>128</v>
      </c>
      <c r="C130" s="46" t="str">
        <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ERROR")))))))))))))))))))),2,TRUE)</f>
        <v>Essential Services</v>
      </c>
      <c r="D130" s="47"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3,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ERROR")))))))))))))))))))),3,TRUE))</f>
        <v/>
      </c>
      <c r="E130" s="47"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4,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ERROR")))))))))))))))))))),4,TRUE))</f>
        <v/>
      </c>
      <c r="F130" s="47"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5,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ERROR")))))))))))))))))))),5,TRUE))</f>
        <v/>
      </c>
      <c r="G130" s="46"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6,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ERROR")))))))))))))))))))),6,TRUE))</f>
        <v/>
      </c>
      <c r="H130" s="46"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7,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ERROR")))))))))))))))))))),7,TRUE))</f>
        <v/>
      </c>
      <c r="I130" s="48"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8,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ERROR")))))))))))))))))))),8,TRUE))</f>
        <v/>
      </c>
      <c r="J130" s="49"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9,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ERROR")))))))))))))))))))),9,TRUE))</f>
        <v/>
      </c>
      <c r="K130" s="48"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10,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ERROR")))))))))))))))))))),10,TRUE))</f>
        <v/>
      </c>
      <c r="L130" s="48"/>
      <c r="M130" s="104"/>
      <c r="N130" s="48"/>
      <c r="O130" s="48"/>
      <c r="P130" s="69" t="str">
        <f>IF(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11,TRUE)=0,"",VLOOKUP($B130,IF($B130&lt;11,STOUT0[],IF($B130&lt;21,STOUT1[],IF($B130&lt;31,STOUT2[],IF($B130&lt;41,STOUT3[],IF($B130&lt;51,STOUT4[],IF($B130&lt;61,STOUT5[],IF($B130&lt;71,STOUT6[],IF($B130&lt;81,STOUT7[],IF($B130&lt;91,STOUT8[],IF($B130&lt;101,STOUT9[],IF($B130&lt;111,STOUT10[],IF($B130&lt;121,STOUT11[],IF($B130&lt;131,STOUT12[],IF($B130&lt;141,STOUT13[],IF($B130&lt;151,STOUT14[],IF($B130&lt;161,STOUT15[],IF($B130&lt;171,STOUT16[],IF($B130&lt;181,STOUT17[],IF($B130&lt;191,STOUT18[],IF($B130&lt;201,STOUT19[],"TABLE ERROR")))))))))))))))))))),11,TRUE))</f>
        <v/>
      </c>
    </row>
    <row r="131" spans="1:16" ht="15" customHeight="1" x14ac:dyDescent="0.25">
      <c r="A131" s="107">
        <v>14</v>
      </c>
      <c r="B131" s="70">
        <v>129</v>
      </c>
      <c r="C131" s="46" t="str">
        <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ERROR")))))))))))))))))))),2,TRUE)</f>
        <v>Essential Services</v>
      </c>
      <c r="D131" s="47"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3,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ERROR")))))))))))))))))))),3,TRUE))</f>
        <v/>
      </c>
      <c r="E131" s="47"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4,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ERROR")))))))))))))))))))),4,TRUE))</f>
        <v/>
      </c>
      <c r="F131" s="47"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5,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ERROR")))))))))))))))))))),5,TRUE))</f>
        <v/>
      </c>
      <c r="G131" s="46"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6,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ERROR")))))))))))))))))))),6,TRUE))</f>
        <v/>
      </c>
      <c r="H131" s="46"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7,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ERROR")))))))))))))))))))),7,TRUE))</f>
        <v/>
      </c>
      <c r="I131" s="48"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8,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ERROR")))))))))))))))))))),8,TRUE))</f>
        <v/>
      </c>
      <c r="J131" s="49"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9,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ERROR")))))))))))))))))))),9,TRUE))</f>
        <v/>
      </c>
      <c r="K131" s="48"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10,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ERROR")))))))))))))))))))),10,TRUE))</f>
        <v/>
      </c>
      <c r="L131" s="48"/>
      <c r="M131" s="104"/>
      <c r="N131" s="48"/>
      <c r="O131" s="48"/>
      <c r="P131" s="69" t="str">
        <f>IF(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11,TRUE)=0,"",VLOOKUP($B131,IF($B131&lt;11,STOUT0[],IF($B131&lt;21,STOUT1[],IF($B131&lt;31,STOUT2[],IF($B131&lt;41,STOUT3[],IF($B131&lt;51,STOUT4[],IF($B131&lt;61,STOUT5[],IF($B131&lt;71,STOUT6[],IF($B131&lt;81,STOUT7[],IF($B131&lt;91,STOUT8[],IF($B131&lt;101,STOUT9[],IF($B131&lt;111,STOUT10[],IF($B131&lt;121,STOUT11[],IF($B131&lt;131,STOUT12[],IF($B131&lt;141,STOUT13[],IF($B131&lt;151,STOUT14[],IF($B131&lt;161,STOUT15[],IF($B131&lt;171,STOUT16[],IF($B131&lt;181,STOUT17[],IF($B131&lt;191,STOUT18[],IF($B131&lt;201,STOUT19[],"TABLE ERROR")))))))))))))))))))),11,TRUE))</f>
        <v/>
      </c>
    </row>
    <row r="132" spans="1:16" ht="15.75" customHeight="1" x14ac:dyDescent="0.25">
      <c r="A132" s="107">
        <v>14</v>
      </c>
      <c r="B132" s="70">
        <v>130</v>
      </c>
      <c r="C132" s="46" t="str">
        <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ERROR")))))))))))))))))))),2,TRUE)</f>
        <v>Essential Services</v>
      </c>
      <c r="D132" s="47"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3,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ERROR")))))))))))))))))))),3,TRUE))</f>
        <v/>
      </c>
      <c r="E132" s="47"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4,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ERROR")))))))))))))))))))),4,TRUE))</f>
        <v/>
      </c>
      <c r="F132" s="47"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5,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ERROR")))))))))))))))))))),5,TRUE))</f>
        <v/>
      </c>
      <c r="G132" s="46"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6,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ERROR")))))))))))))))))))),6,TRUE))</f>
        <v/>
      </c>
      <c r="H132" s="46"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7,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ERROR")))))))))))))))))))),7,TRUE))</f>
        <v/>
      </c>
      <c r="I132" s="48"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8,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ERROR")))))))))))))))))))),8,TRUE))</f>
        <v/>
      </c>
      <c r="J132" s="49"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9,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ERROR")))))))))))))))))))),9,TRUE))</f>
        <v/>
      </c>
      <c r="K132" s="48"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10,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ERROR")))))))))))))))))))),10,TRUE))</f>
        <v/>
      </c>
      <c r="L132" s="48"/>
      <c r="M132" s="104"/>
      <c r="N132" s="48"/>
      <c r="O132" s="48"/>
      <c r="P132" s="69" t="str">
        <f>IF(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11,TRUE)=0,"",VLOOKUP($B132,IF($B132&lt;11,STOUT0[],IF($B132&lt;21,STOUT1[],IF($B132&lt;31,STOUT2[],IF($B132&lt;41,STOUT3[],IF($B132&lt;51,STOUT4[],IF($B132&lt;61,STOUT5[],IF($B132&lt;71,STOUT6[],IF($B132&lt;81,STOUT7[],IF($B132&lt;91,STOUT8[],IF($B132&lt;101,STOUT9[],IF($B132&lt;111,STOUT10[],IF($B132&lt;121,STOUT11[],IF($B132&lt;131,STOUT12[],IF($B132&lt;141,STOUT13[],IF($B132&lt;151,STOUT14[],IF($B132&lt;161,STOUT15[],IF($B132&lt;171,STOUT16[],IF($B132&lt;181,STOUT17[],IF($B132&lt;191,STOUT18[],IF($B132&lt;201,STOUT19[],"TABLE ERROR")))))))))))))))))))),11,TRUE))</f>
        <v/>
      </c>
    </row>
    <row r="133" spans="1:16" ht="15" customHeight="1" x14ac:dyDescent="0.25">
      <c r="A133" s="107">
        <v>15</v>
      </c>
      <c r="B133" s="70">
        <v>131</v>
      </c>
      <c r="C133" s="46" t="str">
        <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ERROR")))))))))))))))))))),2,TRUE)</f>
        <v>Essential Services</v>
      </c>
      <c r="D133" s="47"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3,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ERROR")))))))))))))))))))),3,TRUE))</f>
        <v/>
      </c>
      <c r="E133" s="47"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4,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ERROR")))))))))))))))))))),4,TRUE))</f>
        <v/>
      </c>
      <c r="F133" s="47"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5,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ERROR")))))))))))))))))))),5,TRUE))</f>
        <v/>
      </c>
      <c r="G133" s="46"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6,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ERROR")))))))))))))))))))),6,TRUE))</f>
        <v/>
      </c>
      <c r="H133" s="46"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7,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ERROR")))))))))))))))))))),7,TRUE))</f>
        <v/>
      </c>
      <c r="I133" s="48"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8,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ERROR")))))))))))))))))))),8,TRUE))</f>
        <v/>
      </c>
      <c r="J133" s="49"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9,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ERROR")))))))))))))))))))),9,TRUE))</f>
        <v/>
      </c>
      <c r="K133" s="48"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10,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ERROR")))))))))))))))))))),10,TRUE))</f>
        <v/>
      </c>
      <c r="L133" s="48"/>
      <c r="M133" s="104"/>
      <c r="N133" s="48"/>
      <c r="O133" s="48"/>
      <c r="P133" s="69" t="str">
        <f>IF(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11,TRUE)=0,"",VLOOKUP($B133,IF($B133&lt;11,STOUT0[],IF($B133&lt;21,STOUT1[],IF($B133&lt;31,STOUT2[],IF($B133&lt;41,STOUT3[],IF($B133&lt;51,STOUT4[],IF($B133&lt;61,STOUT5[],IF($B133&lt;71,STOUT6[],IF($B133&lt;81,STOUT7[],IF($B133&lt;91,STOUT8[],IF($B133&lt;101,STOUT9[],IF($B133&lt;111,STOUT10[],IF($B133&lt;121,STOUT11[],IF($B133&lt;131,STOUT12[],IF($B133&lt;141,STOUT13[],IF($B133&lt;151,STOUT14[],IF($B133&lt;161,STOUT15[],IF($B133&lt;171,STOUT16[],IF($B133&lt;181,STOUT17[],IF($B133&lt;191,STOUT18[],IF($B133&lt;201,STOUT19[],"TABLE ERROR")))))))))))))))))))),11,TRUE))</f>
        <v/>
      </c>
    </row>
    <row r="134" spans="1:16" ht="15" customHeight="1" x14ac:dyDescent="0.25">
      <c r="A134" s="107">
        <v>15</v>
      </c>
      <c r="B134" s="70">
        <v>132</v>
      </c>
      <c r="C134" s="46" t="str">
        <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ERROR")))))))))))))))))))),2,TRUE)</f>
        <v>Essential Services</v>
      </c>
      <c r="D134" s="47"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3,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ERROR")))))))))))))))))))),3,TRUE))</f>
        <v/>
      </c>
      <c r="E134" s="47"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4,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ERROR")))))))))))))))))))),4,TRUE))</f>
        <v/>
      </c>
      <c r="F134" s="47"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5,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ERROR")))))))))))))))))))),5,TRUE))</f>
        <v/>
      </c>
      <c r="G134" s="46"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6,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ERROR")))))))))))))))))))),6,TRUE))</f>
        <v/>
      </c>
      <c r="H134" s="46"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7,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ERROR")))))))))))))))))))),7,TRUE))</f>
        <v/>
      </c>
      <c r="I134" s="48"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8,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ERROR")))))))))))))))))))),8,TRUE))</f>
        <v/>
      </c>
      <c r="J134" s="49"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9,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ERROR")))))))))))))))))))),9,TRUE))</f>
        <v/>
      </c>
      <c r="K134" s="48"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10,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ERROR")))))))))))))))))))),10,TRUE))</f>
        <v/>
      </c>
      <c r="L134" s="48"/>
      <c r="M134" s="104"/>
      <c r="N134" s="48"/>
      <c r="O134" s="48"/>
      <c r="P134" s="69" t="str">
        <f>IF(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11,TRUE)=0,"",VLOOKUP($B134,IF($B134&lt;11,STOUT0[],IF($B134&lt;21,STOUT1[],IF($B134&lt;31,STOUT2[],IF($B134&lt;41,STOUT3[],IF($B134&lt;51,STOUT4[],IF($B134&lt;61,STOUT5[],IF($B134&lt;71,STOUT6[],IF($B134&lt;81,STOUT7[],IF($B134&lt;91,STOUT8[],IF($B134&lt;101,STOUT9[],IF($B134&lt;111,STOUT10[],IF($B134&lt;121,STOUT11[],IF($B134&lt;131,STOUT12[],IF($B134&lt;141,STOUT13[],IF($B134&lt;151,STOUT14[],IF($B134&lt;161,STOUT15[],IF($B134&lt;171,STOUT16[],IF($B134&lt;181,STOUT17[],IF($B134&lt;191,STOUT18[],IF($B134&lt;201,STOUT19[],"TABLE ERROR")))))))))))))))))))),11,TRUE))</f>
        <v/>
      </c>
    </row>
    <row r="135" spans="1:16" ht="15" customHeight="1" x14ac:dyDescent="0.25">
      <c r="A135" s="107">
        <v>15</v>
      </c>
      <c r="B135" s="70">
        <v>133</v>
      </c>
      <c r="C135" s="46" t="str">
        <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ERROR")))))))))))))))))))),2,TRUE)</f>
        <v>Essential Services</v>
      </c>
      <c r="D135" s="47"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3,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ERROR")))))))))))))))))))),3,TRUE))</f>
        <v/>
      </c>
      <c r="E135" s="47"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4,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ERROR")))))))))))))))))))),4,TRUE))</f>
        <v/>
      </c>
      <c r="F135" s="47"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5,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ERROR")))))))))))))))))))),5,TRUE))</f>
        <v/>
      </c>
      <c r="G135" s="46"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6,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ERROR")))))))))))))))))))),6,TRUE))</f>
        <v/>
      </c>
      <c r="H135" s="46"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7,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ERROR")))))))))))))))))))),7,TRUE))</f>
        <v/>
      </c>
      <c r="I135" s="48"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8,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ERROR")))))))))))))))))))),8,TRUE))</f>
        <v/>
      </c>
      <c r="J135" s="49"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9,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ERROR")))))))))))))))))))),9,TRUE))</f>
        <v/>
      </c>
      <c r="K135" s="48"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10,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ERROR")))))))))))))))))))),10,TRUE))</f>
        <v/>
      </c>
      <c r="L135" s="48"/>
      <c r="M135" s="104"/>
      <c r="N135" s="48"/>
      <c r="O135" s="48"/>
      <c r="P135" s="69" t="str">
        <f>IF(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11,TRUE)=0,"",VLOOKUP($B135,IF($B135&lt;11,STOUT0[],IF($B135&lt;21,STOUT1[],IF($B135&lt;31,STOUT2[],IF($B135&lt;41,STOUT3[],IF($B135&lt;51,STOUT4[],IF($B135&lt;61,STOUT5[],IF($B135&lt;71,STOUT6[],IF($B135&lt;81,STOUT7[],IF($B135&lt;91,STOUT8[],IF($B135&lt;101,STOUT9[],IF($B135&lt;111,STOUT10[],IF($B135&lt;121,STOUT11[],IF($B135&lt;131,STOUT12[],IF($B135&lt;141,STOUT13[],IF($B135&lt;151,STOUT14[],IF($B135&lt;161,STOUT15[],IF($B135&lt;171,STOUT16[],IF($B135&lt;181,STOUT17[],IF($B135&lt;191,STOUT18[],IF($B135&lt;201,STOUT19[],"TABLE ERROR")))))))))))))))))))),11,TRUE))</f>
        <v/>
      </c>
    </row>
    <row r="136" spans="1:16" ht="15" customHeight="1" x14ac:dyDescent="0.25">
      <c r="A136" s="107">
        <v>15</v>
      </c>
      <c r="B136" s="70">
        <v>134</v>
      </c>
      <c r="C136" s="46" t="str">
        <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ERROR")))))))))))))))))))),2,TRUE)</f>
        <v>Essential Services</v>
      </c>
      <c r="D136" s="47"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3,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ERROR")))))))))))))))))))),3,TRUE))</f>
        <v/>
      </c>
      <c r="E136" s="47"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4,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ERROR")))))))))))))))))))),4,TRUE))</f>
        <v/>
      </c>
      <c r="F136" s="47"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5,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ERROR")))))))))))))))))))),5,TRUE))</f>
        <v/>
      </c>
      <c r="G136" s="46"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6,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ERROR")))))))))))))))))))),6,TRUE))</f>
        <v/>
      </c>
      <c r="H136" s="46"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7,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ERROR")))))))))))))))))))),7,TRUE))</f>
        <v/>
      </c>
      <c r="I136" s="48"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8,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ERROR")))))))))))))))))))),8,TRUE))</f>
        <v/>
      </c>
      <c r="J136" s="49"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9,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ERROR")))))))))))))))))))),9,TRUE))</f>
        <v/>
      </c>
      <c r="K136" s="48"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10,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ERROR")))))))))))))))))))),10,TRUE))</f>
        <v/>
      </c>
      <c r="L136" s="48"/>
      <c r="M136" s="104"/>
      <c r="N136" s="48"/>
      <c r="O136" s="48"/>
      <c r="P136" s="69" t="str">
        <f>IF(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11,TRUE)=0,"",VLOOKUP($B136,IF($B136&lt;11,STOUT0[],IF($B136&lt;21,STOUT1[],IF($B136&lt;31,STOUT2[],IF($B136&lt;41,STOUT3[],IF($B136&lt;51,STOUT4[],IF($B136&lt;61,STOUT5[],IF($B136&lt;71,STOUT6[],IF($B136&lt;81,STOUT7[],IF($B136&lt;91,STOUT8[],IF($B136&lt;101,STOUT9[],IF($B136&lt;111,STOUT10[],IF($B136&lt;121,STOUT11[],IF($B136&lt;131,STOUT12[],IF($B136&lt;141,STOUT13[],IF($B136&lt;151,STOUT14[],IF($B136&lt;161,STOUT15[],IF($B136&lt;171,STOUT16[],IF($B136&lt;181,STOUT17[],IF($B136&lt;191,STOUT18[],IF($B136&lt;201,STOUT19[],"TABLE ERROR")))))))))))))))))))),11,TRUE))</f>
        <v/>
      </c>
    </row>
    <row r="137" spans="1:16" ht="15" customHeight="1" x14ac:dyDescent="0.25">
      <c r="A137" s="107">
        <v>15</v>
      </c>
      <c r="B137" s="70">
        <v>135</v>
      </c>
      <c r="C137" s="46" t="str">
        <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ERROR")))))))))))))))))))),2,TRUE)</f>
        <v>Essential Services</v>
      </c>
      <c r="D137" s="47"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3,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ERROR")))))))))))))))))))),3,TRUE))</f>
        <v/>
      </c>
      <c r="E137" s="47"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4,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ERROR")))))))))))))))))))),4,TRUE))</f>
        <v/>
      </c>
      <c r="F137" s="47"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5,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ERROR")))))))))))))))))))),5,TRUE))</f>
        <v/>
      </c>
      <c r="G137" s="46"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6,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ERROR")))))))))))))))))))),6,TRUE))</f>
        <v/>
      </c>
      <c r="H137" s="46"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7,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ERROR")))))))))))))))))))),7,TRUE))</f>
        <v/>
      </c>
      <c r="I137" s="48"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8,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ERROR")))))))))))))))))))),8,TRUE))</f>
        <v/>
      </c>
      <c r="J137" s="49"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9,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ERROR")))))))))))))))))))),9,TRUE))</f>
        <v/>
      </c>
      <c r="K137" s="48"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10,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ERROR")))))))))))))))))))),10,TRUE))</f>
        <v/>
      </c>
      <c r="L137" s="48"/>
      <c r="M137" s="104"/>
      <c r="N137" s="48"/>
      <c r="O137" s="48"/>
      <c r="P137" s="69" t="str">
        <f>IF(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11,TRUE)=0,"",VLOOKUP($B137,IF($B137&lt;11,STOUT0[],IF($B137&lt;21,STOUT1[],IF($B137&lt;31,STOUT2[],IF($B137&lt;41,STOUT3[],IF($B137&lt;51,STOUT4[],IF($B137&lt;61,STOUT5[],IF($B137&lt;71,STOUT6[],IF($B137&lt;81,STOUT7[],IF($B137&lt;91,STOUT8[],IF($B137&lt;101,STOUT9[],IF($B137&lt;111,STOUT10[],IF($B137&lt;121,STOUT11[],IF($B137&lt;131,STOUT12[],IF($B137&lt;141,STOUT13[],IF($B137&lt;151,STOUT14[],IF($B137&lt;161,STOUT15[],IF($B137&lt;171,STOUT16[],IF($B137&lt;181,STOUT17[],IF($B137&lt;191,STOUT18[],IF($B137&lt;201,STOUT19[],"TABLE ERROR")))))))))))))))))))),11,TRUE))</f>
        <v/>
      </c>
    </row>
    <row r="138" spans="1:16" ht="15" customHeight="1" x14ac:dyDescent="0.25">
      <c r="A138" s="107">
        <v>15</v>
      </c>
      <c r="B138" s="70">
        <v>136</v>
      </c>
      <c r="C138" s="46" t="str">
        <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ERROR")))))))))))))))))))),2,TRUE)</f>
        <v>Essential Services</v>
      </c>
      <c r="D138" s="47"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3,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ERROR")))))))))))))))))))),3,TRUE))</f>
        <v/>
      </c>
      <c r="E138" s="47"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4,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ERROR")))))))))))))))))))),4,TRUE))</f>
        <v/>
      </c>
      <c r="F138" s="47"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5,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ERROR")))))))))))))))))))),5,TRUE))</f>
        <v/>
      </c>
      <c r="G138" s="46"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6,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ERROR")))))))))))))))))))),6,TRUE))</f>
        <v/>
      </c>
      <c r="H138" s="46"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7,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ERROR")))))))))))))))))))),7,TRUE))</f>
        <v/>
      </c>
      <c r="I138" s="48"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8,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ERROR")))))))))))))))))))),8,TRUE))</f>
        <v/>
      </c>
      <c r="J138" s="49"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9,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ERROR")))))))))))))))))))),9,TRUE))</f>
        <v/>
      </c>
      <c r="K138" s="48"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10,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ERROR")))))))))))))))))))),10,TRUE))</f>
        <v/>
      </c>
      <c r="L138" s="48"/>
      <c r="M138" s="104"/>
      <c r="N138" s="48"/>
      <c r="O138" s="48"/>
      <c r="P138" s="69" t="str">
        <f>IF(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11,TRUE)=0,"",VLOOKUP($B138,IF($B138&lt;11,STOUT0[],IF($B138&lt;21,STOUT1[],IF($B138&lt;31,STOUT2[],IF($B138&lt;41,STOUT3[],IF($B138&lt;51,STOUT4[],IF($B138&lt;61,STOUT5[],IF($B138&lt;71,STOUT6[],IF($B138&lt;81,STOUT7[],IF($B138&lt;91,STOUT8[],IF($B138&lt;101,STOUT9[],IF($B138&lt;111,STOUT10[],IF($B138&lt;121,STOUT11[],IF($B138&lt;131,STOUT12[],IF($B138&lt;141,STOUT13[],IF($B138&lt;151,STOUT14[],IF($B138&lt;161,STOUT15[],IF($B138&lt;171,STOUT16[],IF($B138&lt;181,STOUT17[],IF($B138&lt;191,STOUT18[],IF($B138&lt;201,STOUT19[],"TABLE ERROR")))))))))))))))))))),11,TRUE))</f>
        <v/>
      </c>
    </row>
    <row r="139" spans="1:16" ht="15" customHeight="1" x14ac:dyDescent="0.25">
      <c r="A139" s="107">
        <v>15</v>
      </c>
      <c r="B139" s="70">
        <v>137</v>
      </c>
      <c r="C139" s="46" t="str">
        <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ERROR")))))))))))))))))))),2,TRUE)</f>
        <v>Essential Services</v>
      </c>
      <c r="D139" s="47"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3,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ERROR")))))))))))))))))))),3,TRUE))</f>
        <v/>
      </c>
      <c r="E139" s="47"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4,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ERROR")))))))))))))))))))),4,TRUE))</f>
        <v/>
      </c>
      <c r="F139" s="47"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5,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ERROR")))))))))))))))))))),5,TRUE))</f>
        <v/>
      </c>
      <c r="G139" s="46"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6,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ERROR")))))))))))))))))))),6,TRUE))</f>
        <v/>
      </c>
      <c r="H139" s="46"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7,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ERROR")))))))))))))))))))),7,TRUE))</f>
        <v/>
      </c>
      <c r="I139" s="48"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8,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ERROR")))))))))))))))))))),8,TRUE))</f>
        <v/>
      </c>
      <c r="J139" s="49"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9,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ERROR")))))))))))))))))))),9,TRUE))</f>
        <v/>
      </c>
      <c r="K139" s="48"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10,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ERROR")))))))))))))))))))),10,TRUE))</f>
        <v/>
      </c>
      <c r="L139" s="48"/>
      <c r="M139" s="104"/>
      <c r="N139" s="48"/>
      <c r="O139" s="48"/>
      <c r="P139" s="69" t="str">
        <f>IF(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11,TRUE)=0,"",VLOOKUP($B139,IF($B139&lt;11,STOUT0[],IF($B139&lt;21,STOUT1[],IF($B139&lt;31,STOUT2[],IF($B139&lt;41,STOUT3[],IF($B139&lt;51,STOUT4[],IF($B139&lt;61,STOUT5[],IF($B139&lt;71,STOUT6[],IF($B139&lt;81,STOUT7[],IF($B139&lt;91,STOUT8[],IF($B139&lt;101,STOUT9[],IF($B139&lt;111,STOUT10[],IF($B139&lt;121,STOUT11[],IF($B139&lt;131,STOUT12[],IF($B139&lt;141,STOUT13[],IF($B139&lt;151,STOUT14[],IF($B139&lt;161,STOUT15[],IF($B139&lt;171,STOUT16[],IF($B139&lt;181,STOUT17[],IF($B139&lt;191,STOUT18[],IF($B139&lt;201,STOUT19[],"TABLE ERROR")))))))))))))))))))),11,TRUE))</f>
        <v/>
      </c>
    </row>
    <row r="140" spans="1:16" ht="15" customHeight="1" x14ac:dyDescent="0.25">
      <c r="A140" s="107">
        <v>15</v>
      </c>
      <c r="B140" s="70">
        <v>138</v>
      </c>
      <c r="C140" s="46" t="str">
        <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ERROR")))))))))))))))))))),2,TRUE)</f>
        <v>Essential Services</v>
      </c>
      <c r="D140" s="47"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3,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ERROR")))))))))))))))))))),3,TRUE))</f>
        <v/>
      </c>
      <c r="E140" s="47"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4,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ERROR")))))))))))))))))))),4,TRUE))</f>
        <v/>
      </c>
      <c r="F140" s="47"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5,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ERROR")))))))))))))))))))),5,TRUE))</f>
        <v/>
      </c>
      <c r="G140" s="46"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6,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ERROR")))))))))))))))))))),6,TRUE))</f>
        <v/>
      </c>
      <c r="H140" s="46"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7,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ERROR")))))))))))))))))))),7,TRUE))</f>
        <v/>
      </c>
      <c r="I140" s="48"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8,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ERROR")))))))))))))))))))),8,TRUE))</f>
        <v/>
      </c>
      <c r="J140" s="49"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9,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ERROR")))))))))))))))))))),9,TRUE))</f>
        <v/>
      </c>
      <c r="K140" s="48"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10,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ERROR")))))))))))))))))))),10,TRUE))</f>
        <v/>
      </c>
      <c r="L140" s="48"/>
      <c r="M140" s="104"/>
      <c r="N140" s="48"/>
      <c r="O140" s="48"/>
      <c r="P140" s="69" t="str">
        <f>IF(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11,TRUE)=0,"",VLOOKUP($B140,IF($B140&lt;11,STOUT0[],IF($B140&lt;21,STOUT1[],IF($B140&lt;31,STOUT2[],IF($B140&lt;41,STOUT3[],IF($B140&lt;51,STOUT4[],IF($B140&lt;61,STOUT5[],IF($B140&lt;71,STOUT6[],IF($B140&lt;81,STOUT7[],IF($B140&lt;91,STOUT8[],IF($B140&lt;101,STOUT9[],IF($B140&lt;111,STOUT10[],IF($B140&lt;121,STOUT11[],IF($B140&lt;131,STOUT12[],IF($B140&lt;141,STOUT13[],IF($B140&lt;151,STOUT14[],IF($B140&lt;161,STOUT15[],IF($B140&lt;171,STOUT16[],IF($B140&lt;181,STOUT17[],IF($B140&lt;191,STOUT18[],IF($B140&lt;201,STOUT19[],"TABLE ERROR")))))))))))))))))))),11,TRUE))</f>
        <v/>
      </c>
    </row>
    <row r="141" spans="1:16" ht="15" customHeight="1" x14ac:dyDescent="0.25">
      <c r="A141" s="107">
        <v>15</v>
      </c>
      <c r="B141" s="70">
        <v>139</v>
      </c>
      <c r="C141" s="46" t="str">
        <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ERROR")))))))))))))))))))),2,TRUE)</f>
        <v>Essential Services</v>
      </c>
      <c r="D141" s="47"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3,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ERROR")))))))))))))))))))),3,TRUE))</f>
        <v/>
      </c>
      <c r="E141" s="47"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4,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ERROR")))))))))))))))))))),4,TRUE))</f>
        <v/>
      </c>
      <c r="F141" s="47"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5,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ERROR")))))))))))))))))))),5,TRUE))</f>
        <v/>
      </c>
      <c r="G141" s="46"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6,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ERROR")))))))))))))))))))),6,TRUE))</f>
        <v/>
      </c>
      <c r="H141" s="46"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7,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ERROR")))))))))))))))))))),7,TRUE))</f>
        <v/>
      </c>
      <c r="I141" s="48"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8,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ERROR")))))))))))))))))))),8,TRUE))</f>
        <v/>
      </c>
      <c r="J141" s="49"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9,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ERROR")))))))))))))))))))),9,TRUE))</f>
        <v/>
      </c>
      <c r="K141" s="48"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10,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ERROR")))))))))))))))))))),10,TRUE))</f>
        <v/>
      </c>
      <c r="L141" s="48"/>
      <c r="M141" s="104"/>
      <c r="N141" s="48"/>
      <c r="O141" s="48"/>
      <c r="P141" s="69" t="str">
        <f>IF(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11,TRUE)=0,"",VLOOKUP($B141,IF($B141&lt;11,STOUT0[],IF($B141&lt;21,STOUT1[],IF($B141&lt;31,STOUT2[],IF($B141&lt;41,STOUT3[],IF($B141&lt;51,STOUT4[],IF($B141&lt;61,STOUT5[],IF($B141&lt;71,STOUT6[],IF($B141&lt;81,STOUT7[],IF($B141&lt;91,STOUT8[],IF($B141&lt;101,STOUT9[],IF($B141&lt;111,STOUT10[],IF($B141&lt;121,STOUT11[],IF($B141&lt;131,STOUT12[],IF($B141&lt;141,STOUT13[],IF($B141&lt;151,STOUT14[],IF($B141&lt;161,STOUT15[],IF($B141&lt;171,STOUT16[],IF($B141&lt;181,STOUT17[],IF($B141&lt;191,STOUT18[],IF($B141&lt;201,STOUT19[],"TABLE ERROR")))))))))))))))))))),11,TRUE))</f>
        <v/>
      </c>
    </row>
    <row r="142" spans="1:16" ht="15.75" customHeight="1" x14ac:dyDescent="0.25">
      <c r="A142" s="107">
        <v>15</v>
      </c>
      <c r="B142" s="70">
        <v>140</v>
      </c>
      <c r="C142" s="46" t="str">
        <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ERROR")))))))))))))))))))),2,TRUE)</f>
        <v>Essential Services</v>
      </c>
      <c r="D142" s="47"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3,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ERROR")))))))))))))))))))),3,TRUE))</f>
        <v/>
      </c>
      <c r="E142" s="47"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4,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ERROR")))))))))))))))))))),4,TRUE))</f>
        <v/>
      </c>
      <c r="F142" s="47"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5,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ERROR")))))))))))))))))))),5,TRUE))</f>
        <v/>
      </c>
      <c r="G142" s="46"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6,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ERROR")))))))))))))))))))),6,TRUE))</f>
        <v/>
      </c>
      <c r="H142" s="46"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7,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ERROR")))))))))))))))))))),7,TRUE))</f>
        <v/>
      </c>
      <c r="I142" s="48"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8,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ERROR")))))))))))))))))))),8,TRUE))</f>
        <v/>
      </c>
      <c r="J142" s="49"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9,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ERROR")))))))))))))))))))),9,TRUE))</f>
        <v/>
      </c>
      <c r="K142" s="48"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10,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ERROR")))))))))))))))))))),10,TRUE))</f>
        <v/>
      </c>
      <c r="L142" s="48"/>
      <c r="M142" s="104"/>
      <c r="N142" s="48"/>
      <c r="O142" s="48"/>
      <c r="P142" s="69" t="str">
        <f>IF(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11,TRUE)=0,"",VLOOKUP($B142,IF($B142&lt;11,STOUT0[],IF($B142&lt;21,STOUT1[],IF($B142&lt;31,STOUT2[],IF($B142&lt;41,STOUT3[],IF($B142&lt;51,STOUT4[],IF($B142&lt;61,STOUT5[],IF($B142&lt;71,STOUT6[],IF($B142&lt;81,STOUT7[],IF($B142&lt;91,STOUT8[],IF($B142&lt;101,STOUT9[],IF($B142&lt;111,STOUT10[],IF($B142&lt;121,STOUT11[],IF($B142&lt;131,STOUT12[],IF($B142&lt;141,STOUT13[],IF($B142&lt;151,STOUT14[],IF($B142&lt;161,STOUT15[],IF($B142&lt;171,STOUT16[],IF($B142&lt;181,STOUT17[],IF($B142&lt;191,STOUT18[],IF($B142&lt;201,STOUT19[],"TABLE ERROR")))))))))))))))))))),11,TRUE))</f>
        <v/>
      </c>
    </row>
    <row r="143" spans="1:16" ht="15" customHeight="1" x14ac:dyDescent="0.25">
      <c r="A143" s="107">
        <v>16</v>
      </c>
      <c r="B143" s="70">
        <v>141</v>
      </c>
      <c r="C143" s="46" t="str">
        <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ERROR")))))))))))))))))))),2,TRUE)</f>
        <v>Essential Services</v>
      </c>
      <c r="D143" s="47"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3,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ERROR")))))))))))))))))))),3,TRUE))</f>
        <v/>
      </c>
      <c r="E143" s="47"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4,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ERROR")))))))))))))))))))),4,TRUE))</f>
        <v/>
      </c>
      <c r="F143" s="47"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5,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ERROR")))))))))))))))))))),5,TRUE))</f>
        <v/>
      </c>
      <c r="G143" s="46"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6,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ERROR")))))))))))))))))))),6,TRUE))</f>
        <v/>
      </c>
      <c r="H143" s="46"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7,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ERROR")))))))))))))))))))),7,TRUE))</f>
        <v/>
      </c>
      <c r="I143" s="48"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8,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ERROR")))))))))))))))))))),8,TRUE))</f>
        <v/>
      </c>
      <c r="J143" s="49"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9,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ERROR")))))))))))))))))))),9,TRUE))</f>
        <v/>
      </c>
      <c r="K143" s="48"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10,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ERROR")))))))))))))))))))),10,TRUE))</f>
        <v/>
      </c>
      <c r="L143" s="48"/>
      <c r="M143" s="104"/>
      <c r="N143" s="48"/>
      <c r="O143" s="48"/>
      <c r="P143" s="69" t="str">
        <f>IF(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11,TRUE)=0,"",VLOOKUP($B143,IF($B143&lt;11,STOUT0[],IF($B143&lt;21,STOUT1[],IF($B143&lt;31,STOUT2[],IF($B143&lt;41,STOUT3[],IF($B143&lt;51,STOUT4[],IF($B143&lt;61,STOUT5[],IF($B143&lt;71,STOUT6[],IF($B143&lt;81,STOUT7[],IF($B143&lt;91,STOUT8[],IF($B143&lt;101,STOUT9[],IF($B143&lt;111,STOUT10[],IF($B143&lt;121,STOUT11[],IF($B143&lt;131,STOUT12[],IF($B143&lt;141,STOUT13[],IF($B143&lt;151,STOUT14[],IF($B143&lt;161,STOUT15[],IF($B143&lt;171,STOUT16[],IF($B143&lt;181,STOUT17[],IF($B143&lt;191,STOUT18[],IF($B143&lt;201,STOUT19[],"TABLE ERROR")))))))))))))))))))),11,TRUE))</f>
        <v/>
      </c>
    </row>
    <row r="144" spans="1:16" ht="15" customHeight="1" x14ac:dyDescent="0.25">
      <c r="A144" s="107">
        <v>16</v>
      </c>
      <c r="B144" s="70">
        <v>142</v>
      </c>
      <c r="C144" s="46" t="str">
        <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ERROR")))))))))))))))))))),2,TRUE)</f>
        <v>Essential Services</v>
      </c>
      <c r="D144" s="47"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3,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ERROR")))))))))))))))))))),3,TRUE))</f>
        <v/>
      </c>
      <c r="E144" s="47"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4,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ERROR")))))))))))))))))))),4,TRUE))</f>
        <v/>
      </c>
      <c r="F144" s="47"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5,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ERROR")))))))))))))))))))),5,TRUE))</f>
        <v/>
      </c>
      <c r="G144" s="46"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6,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ERROR")))))))))))))))))))),6,TRUE))</f>
        <v/>
      </c>
      <c r="H144" s="46"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7,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ERROR")))))))))))))))))))),7,TRUE))</f>
        <v/>
      </c>
      <c r="I144" s="48"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8,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ERROR")))))))))))))))))))),8,TRUE))</f>
        <v/>
      </c>
      <c r="J144" s="49"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9,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ERROR")))))))))))))))))))),9,TRUE))</f>
        <v/>
      </c>
      <c r="K144" s="48"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10,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ERROR")))))))))))))))))))),10,TRUE))</f>
        <v/>
      </c>
      <c r="L144" s="48"/>
      <c r="M144" s="104"/>
      <c r="N144" s="48"/>
      <c r="O144" s="48"/>
      <c r="P144" s="69" t="str">
        <f>IF(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11,TRUE)=0,"",VLOOKUP($B144,IF($B144&lt;11,STOUT0[],IF($B144&lt;21,STOUT1[],IF($B144&lt;31,STOUT2[],IF($B144&lt;41,STOUT3[],IF($B144&lt;51,STOUT4[],IF($B144&lt;61,STOUT5[],IF($B144&lt;71,STOUT6[],IF($B144&lt;81,STOUT7[],IF($B144&lt;91,STOUT8[],IF($B144&lt;101,STOUT9[],IF($B144&lt;111,STOUT10[],IF($B144&lt;121,STOUT11[],IF($B144&lt;131,STOUT12[],IF($B144&lt;141,STOUT13[],IF($B144&lt;151,STOUT14[],IF($B144&lt;161,STOUT15[],IF($B144&lt;171,STOUT16[],IF($B144&lt;181,STOUT17[],IF($B144&lt;191,STOUT18[],IF($B144&lt;201,STOUT19[],"TABLE ERROR")))))))))))))))))))),11,TRUE))</f>
        <v/>
      </c>
    </row>
    <row r="145" spans="1:16" ht="15" customHeight="1" x14ac:dyDescent="0.25">
      <c r="A145" s="107">
        <v>16</v>
      </c>
      <c r="B145" s="70">
        <v>143</v>
      </c>
      <c r="C145" s="46" t="str">
        <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ERROR")))))))))))))))))))),2,TRUE)</f>
        <v>Essential Services</v>
      </c>
      <c r="D145" s="47"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3,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ERROR")))))))))))))))))))),3,TRUE))</f>
        <v/>
      </c>
      <c r="E145" s="47"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4,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ERROR")))))))))))))))))))),4,TRUE))</f>
        <v/>
      </c>
      <c r="F145" s="47"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5,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ERROR")))))))))))))))))))),5,TRUE))</f>
        <v/>
      </c>
      <c r="G145" s="46"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6,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ERROR")))))))))))))))))))),6,TRUE))</f>
        <v/>
      </c>
      <c r="H145" s="46"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7,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ERROR")))))))))))))))))))),7,TRUE))</f>
        <v/>
      </c>
      <c r="I145" s="48"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8,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ERROR")))))))))))))))))))),8,TRUE))</f>
        <v/>
      </c>
      <c r="J145" s="49"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9,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ERROR")))))))))))))))))))),9,TRUE))</f>
        <v/>
      </c>
      <c r="K145" s="48"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10,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ERROR")))))))))))))))))))),10,TRUE))</f>
        <v/>
      </c>
      <c r="L145" s="48"/>
      <c r="M145" s="104"/>
      <c r="N145" s="48"/>
      <c r="O145" s="48"/>
      <c r="P145" s="69" t="str">
        <f>IF(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11,TRUE)=0,"",VLOOKUP($B145,IF($B145&lt;11,STOUT0[],IF($B145&lt;21,STOUT1[],IF($B145&lt;31,STOUT2[],IF($B145&lt;41,STOUT3[],IF($B145&lt;51,STOUT4[],IF($B145&lt;61,STOUT5[],IF($B145&lt;71,STOUT6[],IF($B145&lt;81,STOUT7[],IF($B145&lt;91,STOUT8[],IF($B145&lt;101,STOUT9[],IF($B145&lt;111,STOUT10[],IF($B145&lt;121,STOUT11[],IF($B145&lt;131,STOUT12[],IF($B145&lt;141,STOUT13[],IF($B145&lt;151,STOUT14[],IF($B145&lt;161,STOUT15[],IF($B145&lt;171,STOUT16[],IF($B145&lt;181,STOUT17[],IF($B145&lt;191,STOUT18[],IF($B145&lt;201,STOUT19[],"TABLE ERROR")))))))))))))))))))),11,TRUE))</f>
        <v/>
      </c>
    </row>
    <row r="146" spans="1:16" ht="15" customHeight="1" x14ac:dyDescent="0.25">
      <c r="A146" s="107">
        <v>16</v>
      </c>
      <c r="B146" s="70">
        <v>144</v>
      </c>
      <c r="C146" s="46" t="str">
        <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ERROR")))))))))))))))))))),2,TRUE)</f>
        <v>Essential Services</v>
      </c>
      <c r="D146" s="47"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3,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ERROR")))))))))))))))))))),3,TRUE))</f>
        <v/>
      </c>
      <c r="E146" s="47"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4,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ERROR")))))))))))))))))))),4,TRUE))</f>
        <v/>
      </c>
      <c r="F146" s="47"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5,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ERROR")))))))))))))))))))),5,TRUE))</f>
        <v/>
      </c>
      <c r="G146" s="46"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6,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ERROR")))))))))))))))))))),6,TRUE))</f>
        <v/>
      </c>
      <c r="H146" s="46"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7,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ERROR")))))))))))))))))))),7,TRUE))</f>
        <v/>
      </c>
      <c r="I146" s="48"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8,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ERROR")))))))))))))))))))),8,TRUE))</f>
        <v/>
      </c>
      <c r="J146" s="49"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9,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ERROR")))))))))))))))))))),9,TRUE))</f>
        <v/>
      </c>
      <c r="K146" s="48"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10,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ERROR")))))))))))))))))))),10,TRUE))</f>
        <v/>
      </c>
      <c r="L146" s="48"/>
      <c r="M146" s="104"/>
      <c r="N146" s="48"/>
      <c r="O146" s="48"/>
      <c r="P146" s="69" t="str">
        <f>IF(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11,TRUE)=0,"",VLOOKUP($B146,IF($B146&lt;11,STOUT0[],IF($B146&lt;21,STOUT1[],IF($B146&lt;31,STOUT2[],IF($B146&lt;41,STOUT3[],IF($B146&lt;51,STOUT4[],IF($B146&lt;61,STOUT5[],IF($B146&lt;71,STOUT6[],IF($B146&lt;81,STOUT7[],IF($B146&lt;91,STOUT8[],IF($B146&lt;101,STOUT9[],IF($B146&lt;111,STOUT10[],IF($B146&lt;121,STOUT11[],IF($B146&lt;131,STOUT12[],IF($B146&lt;141,STOUT13[],IF($B146&lt;151,STOUT14[],IF($B146&lt;161,STOUT15[],IF($B146&lt;171,STOUT16[],IF($B146&lt;181,STOUT17[],IF($B146&lt;191,STOUT18[],IF($B146&lt;201,STOUT19[],"TABLE ERROR")))))))))))))))))))),11,TRUE))</f>
        <v/>
      </c>
    </row>
    <row r="147" spans="1:16" ht="15" customHeight="1" x14ac:dyDescent="0.25">
      <c r="A147" s="107">
        <v>16</v>
      </c>
      <c r="B147" s="70">
        <v>145</v>
      </c>
      <c r="C147" s="46" t="str">
        <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ERROR")))))))))))))))))))),2,TRUE)</f>
        <v>Essential Services</v>
      </c>
      <c r="D147" s="47"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3,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ERROR")))))))))))))))))))),3,TRUE))</f>
        <v/>
      </c>
      <c r="E147" s="47"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4,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ERROR")))))))))))))))))))),4,TRUE))</f>
        <v/>
      </c>
      <c r="F147" s="47"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5,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ERROR")))))))))))))))))))),5,TRUE))</f>
        <v/>
      </c>
      <c r="G147" s="46"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6,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ERROR")))))))))))))))))))),6,TRUE))</f>
        <v/>
      </c>
      <c r="H147" s="46"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7,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ERROR")))))))))))))))))))),7,TRUE))</f>
        <v/>
      </c>
      <c r="I147" s="48"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8,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ERROR")))))))))))))))))))),8,TRUE))</f>
        <v/>
      </c>
      <c r="J147" s="49"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9,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ERROR")))))))))))))))))))),9,TRUE))</f>
        <v/>
      </c>
      <c r="K147" s="48"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10,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ERROR")))))))))))))))))))),10,TRUE))</f>
        <v/>
      </c>
      <c r="L147" s="48"/>
      <c r="M147" s="104"/>
      <c r="N147" s="48"/>
      <c r="O147" s="48"/>
      <c r="P147" s="69" t="str">
        <f>IF(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11,TRUE)=0,"",VLOOKUP($B147,IF($B147&lt;11,STOUT0[],IF($B147&lt;21,STOUT1[],IF($B147&lt;31,STOUT2[],IF($B147&lt;41,STOUT3[],IF($B147&lt;51,STOUT4[],IF($B147&lt;61,STOUT5[],IF($B147&lt;71,STOUT6[],IF($B147&lt;81,STOUT7[],IF($B147&lt;91,STOUT8[],IF($B147&lt;101,STOUT9[],IF($B147&lt;111,STOUT10[],IF($B147&lt;121,STOUT11[],IF($B147&lt;131,STOUT12[],IF($B147&lt;141,STOUT13[],IF($B147&lt;151,STOUT14[],IF($B147&lt;161,STOUT15[],IF($B147&lt;171,STOUT16[],IF($B147&lt;181,STOUT17[],IF($B147&lt;191,STOUT18[],IF($B147&lt;201,STOUT19[],"TABLE ERROR")))))))))))))))))))),11,TRUE))</f>
        <v/>
      </c>
    </row>
    <row r="148" spans="1:16" ht="15" customHeight="1" x14ac:dyDescent="0.25">
      <c r="A148" s="107">
        <v>16</v>
      </c>
      <c r="B148" s="70">
        <v>146</v>
      </c>
      <c r="C148" s="46" t="str">
        <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ERROR")))))))))))))))))))),2,TRUE)</f>
        <v>Essential Services</v>
      </c>
      <c r="D148" s="47"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3,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ERROR")))))))))))))))))))),3,TRUE))</f>
        <v/>
      </c>
      <c r="E148" s="47"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4,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ERROR")))))))))))))))))))),4,TRUE))</f>
        <v/>
      </c>
      <c r="F148" s="47"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5,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ERROR")))))))))))))))))))),5,TRUE))</f>
        <v/>
      </c>
      <c r="G148" s="46"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6,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ERROR")))))))))))))))))))),6,TRUE))</f>
        <v/>
      </c>
      <c r="H148" s="46"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7,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ERROR")))))))))))))))))))),7,TRUE))</f>
        <v/>
      </c>
      <c r="I148" s="48"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8,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ERROR")))))))))))))))))))),8,TRUE))</f>
        <v/>
      </c>
      <c r="J148" s="49"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9,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ERROR")))))))))))))))))))),9,TRUE))</f>
        <v/>
      </c>
      <c r="K148" s="48"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10,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ERROR")))))))))))))))))))),10,TRUE))</f>
        <v/>
      </c>
      <c r="L148" s="48"/>
      <c r="M148" s="104"/>
      <c r="N148" s="48"/>
      <c r="O148" s="48"/>
      <c r="P148" s="69" t="str">
        <f>IF(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11,TRUE)=0,"",VLOOKUP($B148,IF($B148&lt;11,STOUT0[],IF($B148&lt;21,STOUT1[],IF($B148&lt;31,STOUT2[],IF($B148&lt;41,STOUT3[],IF($B148&lt;51,STOUT4[],IF($B148&lt;61,STOUT5[],IF($B148&lt;71,STOUT6[],IF($B148&lt;81,STOUT7[],IF($B148&lt;91,STOUT8[],IF($B148&lt;101,STOUT9[],IF($B148&lt;111,STOUT10[],IF($B148&lt;121,STOUT11[],IF($B148&lt;131,STOUT12[],IF($B148&lt;141,STOUT13[],IF($B148&lt;151,STOUT14[],IF($B148&lt;161,STOUT15[],IF($B148&lt;171,STOUT16[],IF($B148&lt;181,STOUT17[],IF($B148&lt;191,STOUT18[],IF($B148&lt;201,STOUT19[],"TABLE ERROR")))))))))))))))))))),11,TRUE))</f>
        <v/>
      </c>
    </row>
    <row r="149" spans="1:16" ht="15" customHeight="1" x14ac:dyDescent="0.25">
      <c r="A149" s="107">
        <v>16</v>
      </c>
      <c r="B149" s="70">
        <v>147</v>
      </c>
      <c r="C149" s="46" t="str">
        <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ERROR")))))))))))))))))))),2,TRUE)</f>
        <v>Essential Services</v>
      </c>
      <c r="D149" s="47"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3,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ERROR")))))))))))))))))))),3,TRUE))</f>
        <v/>
      </c>
      <c r="E149" s="47"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4,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ERROR")))))))))))))))))))),4,TRUE))</f>
        <v/>
      </c>
      <c r="F149" s="47"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5,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ERROR")))))))))))))))))))),5,TRUE))</f>
        <v/>
      </c>
      <c r="G149" s="46"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6,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ERROR")))))))))))))))))))),6,TRUE))</f>
        <v/>
      </c>
      <c r="H149" s="46"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7,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ERROR")))))))))))))))))))),7,TRUE))</f>
        <v/>
      </c>
      <c r="I149" s="48"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8,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ERROR")))))))))))))))))))),8,TRUE))</f>
        <v/>
      </c>
      <c r="J149" s="49"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9,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ERROR")))))))))))))))))))),9,TRUE))</f>
        <v/>
      </c>
      <c r="K149" s="48"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10,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ERROR")))))))))))))))))))),10,TRUE))</f>
        <v/>
      </c>
      <c r="L149" s="48"/>
      <c r="M149" s="104"/>
      <c r="N149" s="48"/>
      <c r="O149" s="48"/>
      <c r="P149" s="69" t="str">
        <f>IF(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11,TRUE)=0,"",VLOOKUP($B149,IF($B149&lt;11,STOUT0[],IF($B149&lt;21,STOUT1[],IF($B149&lt;31,STOUT2[],IF($B149&lt;41,STOUT3[],IF($B149&lt;51,STOUT4[],IF($B149&lt;61,STOUT5[],IF($B149&lt;71,STOUT6[],IF($B149&lt;81,STOUT7[],IF($B149&lt;91,STOUT8[],IF($B149&lt;101,STOUT9[],IF($B149&lt;111,STOUT10[],IF($B149&lt;121,STOUT11[],IF($B149&lt;131,STOUT12[],IF($B149&lt;141,STOUT13[],IF($B149&lt;151,STOUT14[],IF($B149&lt;161,STOUT15[],IF($B149&lt;171,STOUT16[],IF($B149&lt;181,STOUT17[],IF($B149&lt;191,STOUT18[],IF($B149&lt;201,STOUT19[],"TABLE ERROR")))))))))))))))))))),11,TRUE))</f>
        <v/>
      </c>
    </row>
    <row r="150" spans="1:16" ht="15" customHeight="1" x14ac:dyDescent="0.25">
      <c r="A150" s="107">
        <v>16</v>
      </c>
      <c r="B150" s="70">
        <v>148</v>
      </c>
      <c r="C150" s="46" t="str">
        <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ERROR")))))))))))))))))))),2,TRUE)</f>
        <v>Essential Services</v>
      </c>
      <c r="D150" s="47"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3,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ERROR")))))))))))))))))))),3,TRUE))</f>
        <v/>
      </c>
      <c r="E150" s="47"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4,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ERROR")))))))))))))))))))),4,TRUE))</f>
        <v/>
      </c>
      <c r="F150" s="47"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5,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ERROR")))))))))))))))))))),5,TRUE))</f>
        <v/>
      </c>
      <c r="G150" s="46"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6,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ERROR")))))))))))))))))))),6,TRUE))</f>
        <v/>
      </c>
      <c r="H150" s="46"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7,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ERROR")))))))))))))))))))),7,TRUE))</f>
        <v/>
      </c>
      <c r="I150" s="48"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8,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ERROR")))))))))))))))))))),8,TRUE))</f>
        <v/>
      </c>
      <c r="J150" s="49"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9,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ERROR")))))))))))))))))))),9,TRUE))</f>
        <v/>
      </c>
      <c r="K150" s="48"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10,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ERROR")))))))))))))))))))),10,TRUE))</f>
        <v/>
      </c>
      <c r="L150" s="48"/>
      <c r="M150" s="104"/>
      <c r="N150" s="48"/>
      <c r="O150" s="48"/>
      <c r="P150" s="69" t="str">
        <f>IF(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11,TRUE)=0,"",VLOOKUP($B150,IF($B150&lt;11,STOUT0[],IF($B150&lt;21,STOUT1[],IF($B150&lt;31,STOUT2[],IF($B150&lt;41,STOUT3[],IF($B150&lt;51,STOUT4[],IF($B150&lt;61,STOUT5[],IF($B150&lt;71,STOUT6[],IF($B150&lt;81,STOUT7[],IF($B150&lt;91,STOUT8[],IF($B150&lt;101,STOUT9[],IF($B150&lt;111,STOUT10[],IF($B150&lt;121,STOUT11[],IF($B150&lt;131,STOUT12[],IF($B150&lt;141,STOUT13[],IF($B150&lt;151,STOUT14[],IF($B150&lt;161,STOUT15[],IF($B150&lt;171,STOUT16[],IF($B150&lt;181,STOUT17[],IF($B150&lt;191,STOUT18[],IF($B150&lt;201,STOUT19[],"TABLE ERROR")))))))))))))))))))),11,TRUE))</f>
        <v/>
      </c>
    </row>
    <row r="151" spans="1:16" ht="15" customHeight="1" x14ac:dyDescent="0.25">
      <c r="A151" s="107">
        <v>16</v>
      </c>
      <c r="B151" s="70">
        <v>149</v>
      </c>
      <c r="C151" s="46" t="str">
        <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ERROR")))))))))))))))))))),2,TRUE)</f>
        <v>Essential Services</v>
      </c>
      <c r="D151" s="47"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3,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ERROR")))))))))))))))))))),3,TRUE))</f>
        <v/>
      </c>
      <c r="E151" s="47"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4,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ERROR")))))))))))))))))))),4,TRUE))</f>
        <v/>
      </c>
      <c r="F151" s="47"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5,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ERROR")))))))))))))))))))),5,TRUE))</f>
        <v/>
      </c>
      <c r="G151" s="46"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6,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ERROR")))))))))))))))))))),6,TRUE))</f>
        <v/>
      </c>
      <c r="H151" s="46"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7,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ERROR")))))))))))))))))))),7,TRUE))</f>
        <v/>
      </c>
      <c r="I151" s="48"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8,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ERROR")))))))))))))))))))),8,TRUE))</f>
        <v/>
      </c>
      <c r="J151" s="49"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9,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ERROR")))))))))))))))))))),9,TRUE))</f>
        <v/>
      </c>
      <c r="K151" s="48"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10,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ERROR")))))))))))))))))))),10,TRUE))</f>
        <v/>
      </c>
      <c r="L151" s="48"/>
      <c r="M151" s="104"/>
      <c r="N151" s="48"/>
      <c r="O151" s="48"/>
      <c r="P151" s="69" t="str">
        <f>IF(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11,TRUE)=0,"",VLOOKUP($B151,IF($B151&lt;11,STOUT0[],IF($B151&lt;21,STOUT1[],IF($B151&lt;31,STOUT2[],IF($B151&lt;41,STOUT3[],IF($B151&lt;51,STOUT4[],IF($B151&lt;61,STOUT5[],IF($B151&lt;71,STOUT6[],IF($B151&lt;81,STOUT7[],IF($B151&lt;91,STOUT8[],IF($B151&lt;101,STOUT9[],IF($B151&lt;111,STOUT10[],IF($B151&lt;121,STOUT11[],IF($B151&lt;131,STOUT12[],IF($B151&lt;141,STOUT13[],IF($B151&lt;151,STOUT14[],IF($B151&lt;161,STOUT15[],IF($B151&lt;171,STOUT16[],IF($B151&lt;181,STOUT17[],IF($B151&lt;191,STOUT18[],IF($B151&lt;201,STOUT19[],"TABLE ERROR")))))))))))))))))))),11,TRUE))</f>
        <v/>
      </c>
    </row>
    <row r="152" spans="1:16" ht="15.75" customHeight="1" x14ac:dyDescent="0.25">
      <c r="A152" s="107">
        <v>16</v>
      </c>
      <c r="B152" s="70">
        <v>150</v>
      </c>
      <c r="C152" s="46" t="str">
        <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ERROR")))))))))))))))))))),2,TRUE)</f>
        <v>Essential Services</v>
      </c>
      <c r="D152" s="47"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3,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ERROR")))))))))))))))))))),3,TRUE))</f>
        <v/>
      </c>
      <c r="E152" s="47"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4,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ERROR")))))))))))))))))))),4,TRUE))</f>
        <v/>
      </c>
      <c r="F152" s="47"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5,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ERROR")))))))))))))))))))),5,TRUE))</f>
        <v/>
      </c>
      <c r="G152" s="46"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6,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ERROR")))))))))))))))))))),6,TRUE))</f>
        <v/>
      </c>
      <c r="H152" s="46"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7,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ERROR")))))))))))))))))))),7,TRUE))</f>
        <v/>
      </c>
      <c r="I152" s="48"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8,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ERROR")))))))))))))))))))),8,TRUE))</f>
        <v/>
      </c>
      <c r="J152" s="49"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9,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ERROR")))))))))))))))))))),9,TRUE))</f>
        <v/>
      </c>
      <c r="K152" s="48"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10,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ERROR")))))))))))))))))))),10,TRUE))</f>
        <v/>
      </c>
      <c r="L152" s="48"/>
      <c r="M152" s="104"/>
      <c r="N152" s="48"/>
      <c r="O152" s="48"/>
      <c r="P152" s="69" t="str">
        <f>IF(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11,TRUE)=0,"",VLOOKUP($B152,IF($B152&lt;11,STOUT0[],IF($B152&lt;21,STOUT1[],IF($B152&lt;31,STOUT2[],IF($B152&lt;41,STOUT3[],IF($B152&lt;51,STOUT4[],IF($B152&lt;61,STOUT5[],IF($B152&lt;71,STOUT6[],IF($B152&lt;81,STOUT7[],IF($B152&lt;91,STOUT8[],IF($B152&lt;101,STOUT9[],IF($B152&lt;111,STOUT10[],IF($B152&lt;121,STOUT11[],IF($B152&lt;131,STOUT12[],IF($B152&lt;141,STOUT13[],IF($B152&lt;151,STOUT14[],IF($B152&lt;161,STOUT15[],IF($B152&lt;171,STOUT16[],IF($B152&lt;181,STOUT17[],IF($B152&lt;191,STOUT18[],IF($B152&lt;201,STOUT19[],"TABLE ERROR")))))))))))))))))))),11,TRUE))</f>
        <v/>
      </c>
    </row>
    <row r="153" spans="1:16" ht="15" customHeight="1" x14ac:dyDescent="0.25">
      <c r="A153" s="107">
        <v>17</v>
      </c>
      <c r="B153" s="70">
        <v>151</v>
      </c>
      <c r="C153" s="46" t="str">
        <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ERROR")))))))))))))))))))),2,TRUE)</f>
        <v>Essential Services</v>
      </c>
      <c r="D153" s="47"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3,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ERROR")))))))))))))))))))),3,TRUE))</f>
        <v/>
      </c>
      <c r="E153" s="47"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4,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ERROR")))))))))))))))))))),4,TRUE))</f>
        <v/>
      </c>
      <c r="F153" s="47"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5,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ERROR")))))))))))))))))))),5,TRUE))</f>
        <v/>
      </c>
      <c r="G153" s="46"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6,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ERROR")))))))))))))))))))),6,TRUE))</f>
        <v/>
      </c>
      <c r="H153" s="46"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7,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ERROR")))))))))))))))))))),7,TRUE))</f>
        <v/>
      </c>
      <c r="I153" s="48"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8,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ERROR")))))))))))))))))))),8,TRUE))</f>
        <v/>
      </c>
      <c r="J153" s="49"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9,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ERROR")))))))))))))))))))),9,TRUE))</f>
        <v/>
      </c>
      <c r="K153" s="48"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10,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ERROR")))))))))))))))))))),10,TRUE))</f>
        <v/>
      </c>
      <c r="L153" s="48"/>
      <c r="M153" s="104"/>
      <c r="N153" s="48"/>
      <c r="O153" s="48"/>
      <c r="P153" s="69" t="str">
        <f>IF(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11,TRUE)=0,"",VLOOKUP($B153,IF($B153&lt;11,STOUT0[],IF($B153&lt;21,STOUT1[],IF($B153&lt;31,STOUT2[],IF($B153&lt;41,STOUT3[],IF($B153&lt;51,STOUT4[],IF($B153&lt;61,STOUT5[],IF($B153&lt;71,STOUT6[],IF($B153&lt;81,STOUT7[],IF($B153&lt;91,STOUT8[],IF($B153&lt;101,STOUT9[],IF($B153&lt;111,STOUT10[],IF($B153&lt;121,STOUT11[],IF($B153&lt;131,STOUT12[],IF($B153&lt;141,STOUT13[],IF($B153&lt;151,STOUT14[],IF($B153&lt;161,STOUT15[],IF($B153&lt;171,STOUT16[],IF($B153&lt;181,STOUT17[],IF($B153&lt;191,STOUT18[],IF($B153&lt;201,STOUT19[],"TABLE ERROR")))))))))))))))))))),11,TRUE))</f>
        <v/>
      </c>
    </row>
    <row r="154" spans="1:16" ht="15" customHeight="1" x14ac:dyDescent="0.25">
      <c r="A154" s="107">
        <v>17</v>
      </c>
      <c r="B154" s="70">
        <v>152</v>
      </c>
      <c r="C154" s="46" t="str">
        <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ERROR")))))))))))))))))))),2,TRUE)</f>
        <v>Essential Services</v>
      </c>
      <c r="D154" s="47"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3,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ERROR")))))))))))))))))))),3,TRUE))</f>
        <v/>
      </c>
      <c r="E154" s="47"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4,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ERROR")))))))))))))))))))),4,TRUE))</f>
        <v/>
      </c>
      <c r="F154" s="47"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5,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ERROR")))))))))))))))))))),5,TRUE))</f>
        <v/>
      </c>
      <c r="G154" s="46"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6,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ERROR")))))))))))))))))))),6,TRUE))</f>
        <v/>
      </c>
      <c r="H154" s="46"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7,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ERROR")))))))))))))))))))),7,TRUE))</f>
        <v/>
      </c>
      <c r="I154" s="48"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8,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ERROR")))))))))))))))))))),8,TRUE))</f>
        <v/>
      </c>
      <c r="J154" s="49"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9,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ERROR")))))))))))))))))))),9,TRUE))</f>
        <v/>
      </c>
      <c r="K154" s="48"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10,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ERROR")))))))))))))))))))),10,TRUE))</f>
        <v/>
      </c>
      <c r="L154" s="48"/>
      <c r="M154" s="104"/>
      <c r="N154" s="48"/>
      <c r="O154" s="48"/>
      <c r="P154" s="69" t="str">
        <f>IF(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11,TRUE)=0,"",VLOOKUP($B154,IF($B154&lt;11,STOUT0[],IF($B154&lt;21,STOUT1[],IF($B154&lt;31,STOUT2[],IF($B154&lt;41,STOUT3[],IF($B154&lt;51,STOUT4[],IF($B154&lt;61,STOUT5[],IF($B154&lt;71,STOUT6[],IF($B154&lt;81,STOUT7[],IF($B154&lt;91,STOUT8[],IF($B154&lt;101,STOUT9[],IF($B154&lt;111,STOUT10[],IF($B154&lt;121,STOUT11[],IF($B154&lt;131,STOUT12[],IF($B154&lt;141,STOUT13[],IF($B154&lt;151,STOUT14[],IF($B154&lt;161,STOUT15[],IF($B154&lt;171,STOUT16[],IF($B154&lt;181,STOUT17[],IF($B154&lt;191,STOUT18[],IF($B154&lt;201,STOUT19[],"TABLE ERROR")))))))))))))))))))),11,TRUE))</f>
        <v/>
      </c>
    </row>
    <row r="155" spans="1:16" ht="15" customHeight="1" x14ac:dyDescent="0.25">
      <c r="A155" s="107">
        <v>17</v>
      </c>
      <c r="B155" s="70">
        <v>153</v>
      </c>
      <c r="C155" s="46" t="str">
        <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ERROR")))))))))))))))))))),2,TRUE)</f>
        <v>Essential Services</v>
      </c>
      <c r="D155" s="47"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3,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ERROR")))))))))))))))))))),3,TRUE))</f>
        <v/>
      </c>
      <c r="E155" s="47"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4,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ERROR")))))))))))))))))))),4,TRUE))</f>
        <v/>
      </c>
      <c r="F155" s="47"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5,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ERROR")))))))))))))))))))),5,TRUE))</f>
        <v/>
      </c>
      <c r="G155" s="46"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6,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ERROR")))))))))))))))))))),6,TRUE))</f>
        <v/>
      </c>
      <c r="H155" s="46"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7,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ERROR")))))))))))))))))))),7,TRUE))</f>
        <v/>
      </c>
      <c r="I155" s="48"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8,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ERROR")))))))))))))))))))),8,TRUE))</f>
        <v/>
      </c>
      <c r="J155" s="49"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9,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ERROR")))))))))))))))))))),9,TRUE))</f>
        <v/>
      </c>
      <c r="K155" s="48"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10,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ERROR")))))))))))))))))))),10,TRUE))</f>
        <v/>
      </c>
      <c r="L155" s="48"/>
      <c r="M155" s="104"/>
      <c r="N155" s="48"/>
      <c r="O155" s="48"/>
      <c r="P155" s="69" t="str">
        <f>IF(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11,TRUE)=0,"",VLOOKUP($B155,IF($B155&lt;11,STOUT0[],IF($B155&lt;21,STOUT1[],IF($B155&lt;31,STOUT2[],IF($B155&lt;41,STOUT3[],IF($B155&lt;51,STOUT4[],IF($B155&lt;61,STOUT5[],IF($B155&lt;71,STOUT6[],IF($B155&lt;81,STOUT7[],IF($B155&lt;91,STOUT8[],IF($B155&lt;101,STOUT9[],IF($B155&lt;111,STOUT10[],IF($B155&lt;121,STOUT11[],IF($B155&lt;131,STOUT12[],IF($B155&lt;141,STOUT13[],IF($B155&lt;151,STOUT14[],IF($B155&lt;161,STOUT15[],IF($B155&lt;171,STOUT16[],IF($B155&lt;181,STOUT17[],IF($B155&lt;191,STOUT18[],IF($B155&lt;201,STOUT19[],"TABLE ERROR")))))))))))))))))))),11,TRUE))</f>
        <v/>
      </c>
    </row>
    <row r="156" spans="1:16" ht="15" customHeight="1" x14ac:dyDescent="0.25">
      <c r="A156" s="107">
        <v>17</v>
      </c>
      <c r="B156" s="70">
        <v>154</v>
      </c>
      <c r="C156" s="46" t="str">
        <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ERROR")))))))))))))))))))),2,TRUE)</f>
        <v>Essential Services</v>
      </c>
      <c r="D156" s="47"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3,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ERROR")))))))))))))))))))),3,TRUE))</f>
        <v/>
      </c>
      <c r="E156" s="47"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4,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ERROR")))))))))))))))))))),4,TRUE))</f>
        <v/>
      </c>
      <c r="F156" s="47"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5,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ERROR")))))))))))))))))))),5,TRUE))</f>
        <v/>
      </c>
      <c r="G156" s="46"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6,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ERROR")))))))))))))))))))),6,TRUE))</f>
        <v/>
      </c>
      <c r="H156" s="46"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7,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ERROR")))))))))))))))))))),7,TRUE))</f>
        <v/>
      </c>
      <c r="I156" s="48"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8,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ERROR")))))))))))))))))))),8,TRUE))</f>
        <v/>
      </c>
      <c r="J156" s="49"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9,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ERROR")))))))))))))))))))),9,TRUE))</f>
        <v/>
      </c>
      <c r="K156" s="48"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10,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ERROR")))))))))))))))))))),10,TRUE))</f>
        <v/>
      </c>
      <c r="L156" s="48"/>
      <c r="M156" s="104"/>
      <c r="N156" s="48"/>
      <c r="O156" s="48"/>
      <c r="P156" s="69" t="str">
        <f>IF(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11,TRUE)=0,"",VLOOKUP($B156,IF($B156&lt;11,STOUT0[],IF($B156&lt;21,STOUT1[],IF($B156&lt;31,STOUT2[],IF($B156&lt;41,STOUT3[],IF($B156&lt;51,STOUT4[],IF($B156&lt;61,STOUT5[],IF($B156&lt;71,STOUT6[],IF($B156&lt;81,STOUT7[],IF($B156&lt;91,STOUT8[],IF($B156&lt;101,STOUT9[],IF($B156&lt;111,STOUT10[],IF($B156&lt;121,STOUT11[],IF($B156&lt;131,STOUT12[],IF($B156&lt;141,STOUT13[],IF($B156&lt;151,STOUT14[],IF($B156&lt;161,STOUT15[],IF($B156&lt;171,STOUT16[],IF($B156&lt;181,STOUT17[],IF($B156&lt;191,STOUT18[],IF($B156&lt;201,STOUT19[],"TABLE ERROR")))))))))))))))))))),11,TRUE))</f>
        <v/>
      </c>
    </row>
    <row r="157" spans="1:16" ht="15" customHeight="1" x14ac:dyDescent="0.25">
      <c r="A157" s="107">
        <v>17</v>
      </c>
      <c r="B157" s="70">
        <v>155</v>
      </c>
      <c r="C157" s="46" t="str">
        <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ERROR")))))))))))))))))))),2,TRUE)</f>
        <v>Essential Services</v>
      </c>
      <c r="D157" s="47"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3,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ERROR")))))))))))))))))))),3,TRUE))</f>
        <v/>
      </c>
      <c r="E157" s="47"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4,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ERROR")))))))))))))))))))),4,TRUE))</f>
        <v/>
      </c>
      <c r="F157" s="47"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5,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ERROR")))))))))))))))))))),5,TRUE))</f>
        <v/>
      </c>
      <c r="G157" s="46"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6,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ERROR")))))))))))))))))))),6,TRUE))</f>
        <v/>
      </c>
      <c r="H157" s="46"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7,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ERROR")))))))))))))))))))),7,TRUE))</f>
        <v/>
      </c>
      <c r="I157" s="48"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8,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ERROR")))))))))))))))))))),8,TRUE))</f>
        <v/>
      </c>
      <c r="J157" s="49"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9,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ERROR")))))))))))))))))))),9,TRUE))</f>
        <v/>
      </c>
      <c r="K157" s="48"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10,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ERROR")))))))))))))))))))),10,TRUE))</f>
        <v/>
      </c>
      <c r="L157" s="48"/>
      <c r="M157" s="104"/>
      <c r="N157" s="48"/>
      <c r="O157" s="48"/>
      <c r="P157" s="69" t="str">
        <f>IF(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11,TRUE)=0,"",VLOOKUP($B157,IF($B157&lt;11,STOUT0[],IF($B157&lt;21,STOUT1[],IF($B157&lt;31,STOUT2[],IF($B157&lt;41,STOUT3[],IF($B157&lt;51,STOUT4[],IF($B157&lt;61,STOUT5[],IF($B157&lt;71,STOUT6[],IF($B157&lt;81,STOUT7[],IF($B157&lt;91,STOUT8[],IF($B157&lt;101,STOUT9[],IF($B157&lt;111,STOUT10[],IF($B157&lt;121,STOUT11[],IF($B157&lt;131,STOUT12[],IF($B157&lt;141,STOUT13[],IF($B157&lt;151,STOUT14[],IF($B157&lt;161,STOUT15[],IF($B157&lt;171,STOUT16[],IF($B157&lt;181,STOUT17[],IF($B157&lt;191,STOUT18[],IF($B157&lt;201,STOUT19[],"TABLE ERROR")))))))))))))))))))),11,TRUE))</f>
        <v/>
      </c>
    </row>
    <row r="158" spans="1:16" ht="15" customHeight="1" x14ac:dyDescent="0.25">
      <c r="A158" s="107">
        <v>17</v>
      </c>
      <c r="B158" s="70">
        <v>156</v>
      </c>
      <c r="C158" s="46" t="str">
        <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ERROR")))))))))))))))))))),2,TRUE)</f>
        <v>Essential Services</v>
      </c>
      <c r="D158" s="47"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3,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ERROR")))))))))))))))))))),3,TRUE))</f>
        <v/>
      </c>
      <c r="E158" s="47"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4,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ERROR")))))))))))))))))))),4,TRUE))</f>
        <v/>
      </c>
      <c r="F158" s="47"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5,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ERROR")))))))))))))))))))),5,TRUE))</f>
        <v/>
      </c>
      <c r="G158" s="46"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6,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ERROR")))))))))))))))))))),6,TRUE))</f>
        <v/>
      </c>
      <c r="H158" s="46"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7,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ERROR")))))))))))))))))))),7,TRUE))</f>
        <v/>
      </c>
      <c r="I158" s="48"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8,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ERROR")))))))))))))))))))),8,TRUE))</f>
        <v/>
      </c>
      <c r="J158" s="49"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9,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ERROR")))))))))))))))))))),9,TRUE))</f>
        <v/>
      </c>
      <c r="K158" s="48"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10,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ERROR")))))))))))))))))))),10,TRUE))</f>
        <v/>
      </c>
      <c r="L158" s="48"/>
      <c r="M158" s="104"/>
      <c r="N158" s="48"/>
      <c r="O158" s="48"/>
      <c r="P158" s="69" t="str">
        <f>IF(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11,TRUE)=0,"",VLOOKUP($B158,IF($B158&lt;11,STOUT0[],IF($B158&lt;21,STOUT1[],IF($B158&lt;31,STOUT2[],IF($B158&lt;41,STOUT3[],IF($B158&lt;51,STOUT4[],IF($B158&lt;61,STOUT5[],IF($B158&lt;71,STOUT6[],IF($B158&lt;81,STOUT7[],IF($B158&lt;91,STOUT8[],IF($B158&lt;101,STOUT9[],IF($B158&lt;111,STOUT10[],IF($B158&lt;121,STOUT11[],IF($B158&lt;131,STOUT12[],IF($B158&lt;141,STOUT13[],IF($B158&lt;151,STOUT14[],IF($B158&lt;161,STOUT15[],IF($B158&lt;171,STOUT16[],IF($B158&lt;181,STOUT17[],IF($B158&lt;191,STOUT18[],IF($B158&lt;201,STOUT19[],"TABLE ERROR")))))))))))))))))))),11,TRUE))</f>
        <v/>
      </c>
    </row>
    <row r="159" spans="1:16" ht="15" customHeight="1" x14ac:dyDescent="0.25">
      <c r="A159" s="107">
        <v>17</v>
      </c>
      <c r="B159" s="70">
        <v>157</v>
      </c>
      <c r="C159" s="46" t="str">
        <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ERROR")))))))))))))))))))),2,TRUE)</f>
        <v>Essential Services</v>
      </c>
      <c r="D159" s="47"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3,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ERROR")))))))))))))))))))),3,TRUE))</f>
        <v/>
      </c>
      <c r="E159" s="47"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4,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ERROR")))))))))))))))))))),4,TRUE))</f>
        <v/>
      </c>
      <c r="F159" s="47"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5,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ERROR")))))))))))))))))))),5,TRUE))</f>
        <v/>
      </c>
      <c r="G159" s="46"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6,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ERROR")))))))))))))))))))),6,TRUE))</f>
        <v/>
      </c>
      <c r="H159" s="46"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7,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ERROR")))))))))))))))))))),7,TRUE))</f>
        <v/>
      </c>
      <c r="I159" s="48"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8,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ERROR")))))))))))))))))))),8,TRUE))</f>
        <v/>
      </c>
      <c r="J159" s="49"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9,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ERROR")))))))))))))))))))),9,TRUE))</f>
        <v/>
      </c>
      <c r="K159" s="48"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10,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ERROR")))))))))))))))))))),10,TRUE))</f>
        <v/>
      </c>
      <c r="L159" s="48"/>
      <c r="M159" s="104"/>
      <c r="N159" s="48"/>
      <c r="O159" s="48"/>
      <c r="P159" s="69" t="str">
        <f>IF(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11,TRUE)=0,"",VLOOKUP($B159,IF($B159&lt;11,STOUT0[],IF($B159&lt;21,STOUT1[],IF($B159&lt;31,STOUT2[],IF($B159&lt;41,STOUT3[],IF($B159&lt;51,STOUT4[],IF($B159&lt;61,STOUT5[],IF($B159&lt;71,STOUT6[],IF($B159&lt;81,STOUT7[],IF($B159&lt;91,STOUT8[],IF($B159&lt;101,STOUT9[],IF($B159&lt;111,STOUT10[],IF($B159&lt;121,STOUT11[],IF($B159&lt;131,STOUT12[],IF($B159&lt;141,STOUT13[],IF($B159&lt;151,STOUT14[],IF($B159&lt;161,STOUT15[],IF($B159&lt;171,STOUT16[],IF($B159&lt;181,STOUT17[],IF($B159&lt;191,STOUT18[],IF($B159&lt;201,STOUT19[],"TABLE ERROR")))))))))))))))))))),11,TRUE))</f>
        <v/>
      </c>
    </row>
    <row r="160" spans="1:16" ht="15" customHeight="1" x14ac:dyDescent="0.25">
      <c r="A160" s="107">
        <v>17</v>
      </c>
      <c r="B160" s="70">
        <v>158</v>
      </c>
      <c r="C160" s="46" t="str">
        <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ERROR")))))))))))))))))))),2,TRUE)</f>
        <v>Essential Services</v>
      </c>
      <c r="D160" s="47"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3,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ERROR")))))))))))))))))))),3,TRUE))</f>
        <v/>
      </c>
      <c r="E160" s="47"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4,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ERROR")))))))))))))))))))),4,TRUE))</f>
        <v/>
      </c>
      <c r="F160" s="47"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5,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ERROR")))))))))))))))))))),5,TRUE))</f>
        <v/>
      </c>
      <c r="G160" s="46"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6,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ERROR")))))))))))))))))))),6,TRUE))</f>
        <v/>
      </c>
      <c r="H160" s="46"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7,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ERROR")))))))))))))))))))),7,TRUE))</f>
        <v/>
      </c>
      <c r="I160" s="48"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8,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ERROR")))))))))))))))))))),8,TRUE))</f>
        <v/>
      </c>
      <c r="J160" s="49"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9,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ERROR")))))))))))))))))))),9,TRUE))</f>
        <v/>
      </c>
      <c r="K160" s="48"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10,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ERROR")))))))))))))))))))),10,TRUE))</f>
        <v/>
      </c>
      <c r="L160" s="48"/>
      <c r="M160" s="104"/>
      <c r="N160" s="48"/>
      <c r="O160" s="48"/>
      <c r="P160" s="69" t="str">
        <f>IF(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11,TRUE)=0,"",VLOOKUP($B160,IF($B160&lt;11,STOUT0[],IF($B160&lt;21,STOUT1[],IF($B160&lt;31,STOUT2[],IF($B160&lt;41,STOUT3[],IF($B160&lt;51,STOUT4[],IF($B160&lt;61,STOUT5[],IF($B160&lt;71,STOUT6[],IF($B160&lt;81,STOUT7[],IF($B160&lt;91,STOUT8[],IF($B160&lt;101,STOUT9[],IF($B160&lt;111,STOUT10[],IF($B160&lt;121,STOUT11[],IF($B160&lt;131,STOUT12[],IF($B160&lt;141,STOUT13[],IF($B160&lt;151,STOUT14[],IF($B160&lt;161,STOUT15[],IF($B160&lt;171,STOUT16[],IF($B160&lt;181,STOUT17[],IF($B160&lt;191,STOUT18[],IF($B160&lt;201,STOUT19[],"TABLE ERROR")))))))))))))))))))),11,TRUE))</f>
        <v/>
      </c>
    </row>
    <row r="161" spans="1:16" ht="15" customHeight="1" x14ac:dyDescent="0.25">
      <c r="A161" s="107">
        <v>17</v>
      </c>
      <c r="B161" s="70">
        <v>159</v>
      </c>
      <c r="C161" s="46" t="str">
        <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ERROR")))))))))))))))))))),2,TRUE)</f>
        <v>Essential Services</v>
      </c>
      <c r="D161" s="47"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3,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ERROR")))))))))))))))))))),3,TRUE))</f>
        <v/>
      </c>
      <c r="E161" s="47"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4,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ERROR")))))))))))))))))))),4,TRUE))</f>
        <v/>
      </c>
      <c r="F161" s="47"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5,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ERROR")))))))))))))))))))),5,TRUE))</f>
        <v/>
      </c>
      <c r="G161" s="46"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6,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ERROR")))))))))))))))))))),6,TRUE))</f>
        <v/>
      </c>
      <c r="H161" s="46"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7,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ERROR")))))))))))))))))))),7,TRUE))</f>
        <v/>
      </c>
      <c r="I161" s="48"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8,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ERROR")))))))))))))))))))),8,TRUE))</f>
        <v/>
      </c>
      <c r="J161" s="49"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9,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ERROR")))))))))))))))))))),9,TRUE))</f>
        <v/>
      </c>
      <c r="K161" s="48"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10,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ERROR")))))))))))))))))))),10,TRUE))</f>
        <v/>
      </c>
      <c r="L161" s="48"/>
      <c r="M161" s="104"/>
      <c r="N161" s="48"/>
      <c r="O161" s="48"/>
      <c r="P161" s="69" t="str">
        <f>IF(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11,TRUE)=0,"",VLOOKUP($B161,IF($B161&lt;11,STOUT0[],IF($B161&lt;21,STOUT1[],IF($B161&lt;31,STOUT2[],IF($B161&lt;41,STOUT3[],IF($B161&lt;51,STOUT4[],IF($B161&lt;61,STOUT5[],IF($B161&lt;71,STOUT6[],IF($B161&lt;81,STOUT7[],IF($B161&lt;91,STOUT8[],IF($B161&lt;101,STOUT9[],IF($B161&lt;111,STOUT10[],IF($B161&lt;121,STOUT11[],IF($B161&lt;131,STOUT12[],IF($B161&lt;141,STOUT13[],IF($B161&lt;151,STOUT14[],IF($B161&lt;161,STOUT15[],IF($B161&lt;171,STOUT16[],IF($B161&lt;181,STOUT17[],IF($B161&lt;191,STOUT18[],IF($B161&lt;201,STOUT19[],"TABLE ERROR")))))))))))))))))))),11,TRUE))</f>
        <v/>
      </c>
    </row>
    <row r="162" spans="1:16" ht="15.75" customHeight="1" x14ac:dyDescent="0.25">
      <c r="A162" s="107">
        <v>17</v>
      </c>
      <c r="B162" s="70">
        <v>160</v>
      </c>
      <c r="C162" s="46" t="str">
        <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ERROR")))))))))))))))))))),2,TRUE)</f>
        <v>Essential Services</v>
      </c>
      <c r="D162" s="47"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3,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ERROR")))))))))))))))))))),3,TRUE))</f>
        <v/>
      </c>
      <c r="E162" s="47"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4,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ERROR")))))))))))))))))))),4,TRUE))</f>
        <v/>
      </c>
      <c r="F162" s="47"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5,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ERROR")))))))))))))))))))),5,TRUE))</f>
        <v/>
      </c>
      <c r="G162" s="46"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6,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ERROR")))))))))))))))))))),6,TRUE))</f>
        <v/>
      </c>
      <c r="H162" s="46"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7,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ERROR")))))))))))))))))))),7,TRUE))</f>
        <v/>
      </c>
      <c r="I162" s="48"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8,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ERROR")))))))))))))))))))),8,TRUE))</f>
        <v/>
      </c>
      <c r="J162" s="49"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9,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ERROR")))))))))))))))))))),9,TRUE))</f>
        <v/>
      </c>
      <c r="K162" s="48"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10,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ERROR")))))))))))))))))))),10,TRUE))</f>
        <v/>
      </c>
      <c r="L162" s="48"/>
      <c r="M162" s="104"/>
      <c r="N162" s="48"/>
      <c r="O162" s="48"/>
      <c r="P162" s="69" t="str">
        <f>IF(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11,TRUE)=0,"",VLOOKUP($B162,IF($B162&lt;11,STOUT0[],IF($B162&lt;21,STOUT1[],IF($B162&lt;31,STOUT2[],IF($B162&lt;41,STOUT3[],IF($B162&lt;51,STOUT4[],IF($B162&lt;61,STOUT5[],IF($B162&lt;71,STOUT6[],IF($B162&lt;81,STOUT7[],IF($B162&lt;91,STOUT8[],IF($B162&lt;101,STOUT9[],IF($B162&lt;111,STOUT10[],IF($B162&lt;121,STOUT11[],IF($B162&lt;131,STOUT12[],IF($B162&lt;141,STOUT13[],IF($B162&lt;151,STOUT14[],IF($B162&lt;161,STOUT15[],IF($B162&lt;171,STOUT16[],IF($B162&lt;181,STOUT17[],IF($B162&lt;191,STOUT18[],IF($B162&lt;201,STOUT19[],"TABLE ERROR")))))))))))))))))))),11,TRUE))</f>
        <v/>
      </c>
    </row>
    <row r="163" spans="1:16" ht="15" customHeight="1" x14ac:dyDescent="0.25">
      <c r="A163" s="107">
        <v>18</v>
      </c>
      <c r="B163" s="70">
        <v>161</v>
      </c>
      <c r="C163" s="46" t="str">
        <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ERROR")))))))))))))))))))),2,TRUE)</f>
        <v>Essential Services</v>
      </c>
      <c r="D163" s="47"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3,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ERROR")))))))))))))))))))),3,TRUE))</f>
        <v/>
      </c>
      <c r="E163" s="47"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4,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ERROR")))))))))))))))))))),4,TRUE))</f>
        <v/>
      </c>
      <c r="F163" s="47"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5,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ERROR")))))))))))))))))))),5,TRUE))</f>
        <v/>
      </c>
      <c r="G163" s="46"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6,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ERROR")))))))))))))))))))),6,TRUE))</f>
        <v/>
      </c>
      <c r="H163" s="46"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7,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ERROR")))))))))))))))))))),7,TRUE))</f>
        <v/>
      </c>
      <c r="I163" s="48"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8,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ERROR")))))))))))))))))))),8,TRUE))</f>
        <v/>
      </c>
      <c r="J163" s="49"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9,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ERROR")))))))))))))))))))),9,TRUE))</f>
        <v/>
      </c>
      <c r="K163" s="48"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10,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ERROR")))))))))))))))))))),10,TRUE))</f>
        <v/>
      </c>
      <c r="L163" s="48"/>
      <c r="M163" s="104"/>
      <c r="N163" s="48"/>
      <c r="O163" s="48"/>
      <c r="P163" s="69" t="str">
        <f>IF(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11,TRUE)=0,"",VLOOKUP($B163,IF($B163&lt;11,STOUT0[],IF($B163&lt;21,STOUT1[],IF($B163&lt;31,STOUT2[],IF($B163&lt;41,STOUT3[],IF($B163&lt;51,STOUT4[],IF($B163&lt;61,STOUT5[],IF($B163&lt;71,STOUT6[],IF($B163&lt;81,STOUT7[],IF($B163&lt;91,STOUT8[],IF($B163&lt;101,STOUT9[],IF($B163&lt;111,STOUT10[],IF($B163&lt;121,STOUT11[],IF($B163&lt;131,STOUT12[],IF($B163&lt;141,STOUT13[],IF($B163&lt;151,STOUT14[],IF($B163&lt;161,STOUT15[],IF($B163&lt;171,STOUT16[],IF($B163&lt;181,STOUT17[],IF($B163&lt;191,STOUT18[],IF($B163&lt;201,STOUT19[],"TABLE ERROR")))))))))))))))))))),11,TRUE))</f>
        <v/>
      </c>
    </row>
    <row r="164" spans="1:16" ht="15" customHeight="1" x14ac:dyDescent="0.25">
      <c r="A164" s="107">
        <v>18</v>
      </c>
      <c r="B164" s="70">
        <v>162</v>
      </c>
      <c r="C164" s="46" t="str">
        <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ERROR")))))))))))))))))))),2,TRUE)</f>
        <v>Essential Services</v>
      </c>
      <c r="D164" s="47"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3,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ERROR")))))))))))))))))))),3,TRUE))</f>
        <v/>
      </c>
      <c r="E164" s="47"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4,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ERROR")))))))))))))))))))),4,TRUE))</f>
        <v/>
      </c>
      <c r="F164" s="47"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5,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ERROR")))))))))))))))))))),5,TRUE))</f>
        <v/>
      </c>
      <c r="G164" s="46"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6,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ERROR")))))))))))))))))))),6,TRUE))</f>
        <v/>
      </c>
      <c r="H164" s="46"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7,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ERROR")))))))))))))))))))),7,TRUE))</f>
        <v/>
      </c>
      <c r="I164" s="48"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8,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ERROR")))))))))))))))))))),8,TRUE))</f>
        <v/>
      </c>
      <c r="J164" s="49"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9,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ERROR")))))))))))))))))))),9,TRUE))</f>
        <v/>
      </c>
      <c r="K164" s="48"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10,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ERROR")))))))))))))))))))),10,TRUE))</f>
        <v/>
      </c>
      <c r="L164" s="48"/>
      <c r="M164" s="104"/>
      <c r="N164" s="48"/>
      <c r="O164" s="48"/>
      <c r="P164" s="69" t="str">
        <f>IF(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11,TRUE)=0,"",VLOOKUP($B164,IF($B164&lt;11,STOUT0[],IF($B164&lt;21,STOUT1[],IF($B164&lt;31,STOUT2[],IF($B164&lt;41,STOUT3[],IF($B164&lt;51,STOUT4[],IF($B164&lt;61,STOUT5[],IF($B164&lt;71,STOUT6[],IF($B164&lt;81,STOUT7[],IF($B164&lt;91,STOUT8[],IF($B164&lt;101,STOUT9[],IF($B164&lt;111,STOUT10[],IF($B164&lt;121,STOUT11[],IF($B164&lt;131,STOUT12[],IF($B164&lt;141,STOUT13[],IF($B164&lt;151,STOUT14[],IF($B164&lt;161,STOUT15[],IF($B164&lt;171,STOUT16[],IF($B164&lt;181,STOUT17[],IF($B164&lt;191,STOUT18[],IF($B164&lt;201,STOUT19[],"TABLE ERROR")))))))))))))))))))),11,TRUE))</f>
        <v/>
      </c>
    </row>
    <row r="165" spans="1:16" ht="15" customHeight="1" x14ac:dyDescent="0.25">
      <c r="A165" s="107">
        <v>18</v>
      </c>
      <c r="B165" s="70">
        <v>163</v>
      </c>
      <c r="C165" s="46" t="str">
        <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ERROR")))))))))))))))))))),2,TRUE)</f>
        <v>Essential Services</v>
      </c>
      <c r="D165" s="47"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3,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ERROR")))))))))))))))))))),3,TRUE))</f>
        <v/>
      </c>
      <c r="E165" s="47"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4,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ERROR")))))))))))))))))))),4,TRUE))</f>
        <v/>
      </c>
      <c r="F165" s="47"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5,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ERROR")))))))))))))))))))),5,TRUE))</f>
        <v/>
      </c>
      <c r="G165" s="46"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6,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ERROR")))))))))))))))))))),6,TRUE))</f>
        <v/>
      </c>
      <c r="H165" s="46"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7,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ERROR")))))))))))))))))))),7,TRUE))</f>
        <v/>
      </c>
      <c r="I165" s="48"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8,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ERROR")))))))))))))))))))),8,TRUE))</f>
        <v/>
      </c>
      <c r="J165" s="49"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9,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ERROR")))))))))))))))))))),9,TRUE))</f>
        <v/>
      </c>
      <c r="K165" s="48"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10,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ERROR")))))))))))))))))))),10,TRUE))</f>
        <v/>
      </c>
      <c r="L165" s="48"/>
      <c r="M165" s="104"/>
      <c r="N165" s="48"/>
      <c r="O165" s="48"/>
      <c r="P165" s="69" t="str">
        <f>IF(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11,TRUE)=0,"",VLOOKUP($B165,IF($B165&lt;11,STOUT0[],IF($B165&lt;21,STOUT1[],IF($B165&lt;31,STOUT2[],IF($B165&lt;41,STOUT3[],IF($B165&lt;51,STOUT4[],IF($B165&lt;61,STOUT5[],IF($B165&lt;71,STOUT6[],IF($B165&lt;81,STOUT7[],IF($B165&lt;91,STOUT8[],IF($B165&lt;101,STOUT9[],IF($B165&lt;111,STOUT10[],IF($B165&lt;121,STOUT11[],IF($B165&lt;131,STOUT12[],IF($B165&lt;141,STOUT13[],IF($B165&lt;151,STOUT14[],IF($B165&lt;161,STOUT15[],IF($B165&lt;171,STOUT16[],IF($B165&lt;181,STOUT17[],IF($B165&lt;191,STOUT18[],IF($B165&lt;201,STOUT19[],"TABLE ERROR")))))))))))))))))))),11,TRUE))</f>
        <v/>
      </c>
    </row>
    <row r="166" spans="1:16" ht="15" customHeight="1" x14ac:dyDescent="0.25">
      <c r="A166" s="107">
        <v>18</v>
      </c>
      <c r="B166" s="70">
        <v>164</v>
      </c>
      <c r="C166" s="46" t="str">
        <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ERROR")))))))))))))))))))),2,TRUE)</f>
        <v>Essential Services</v>
      </c>
      <c r="D166" s="47"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3,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ERROR")))))))))))))))))))),3,TRUE))</f>
        <v/>
      </c>
      <c r="E166" s="47"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4,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ERROR")))))))))))))))))))),4,TRUE))</f>
        <v/>
      </c>
      <c r="F166" s="47"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5,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ERROR")))))))))))))))))))),5,TRUE))</f>
        <v/>
      </c>
      <c r="G166" s="46"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6,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ERROR")))))))))))))))))))),6,TRUE))</f>
        <v/>
      </c>
      <c r="H166" s="46"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7,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ERROR")))))))))))))))))))),7,TRUE))</f>
        <v/>
      </c>
      <c r="I166" s="48"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8,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ERROR")))))))))))))))))))),8,TRUE))</f>
        <v/>
      </c>
      <c r="J166" s="49"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9,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ERROR")))))))))))))))))))),9,TRUE))</f>
        <v/>
      </c>
      <c r="K166" s="48"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10,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ERROR")))))))))))))))))))),10,TRUE))</f>
        <v/>
      </c>
      <c r="L166" s="48"/>
      <c r="M166" s="104"/>
      <c r="N166" s="48"/>
      <c r="O166" s="48"/>
      <c r="P166" s="69" t="str">
        <f>IF(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11,TRUE)=0,"",VLOOKUP($B166,IF($B166&lt;11,STOUT0[],IF($B166&lt;21,STOUT1[],IF($B166&lt;31,STOUT2[],IF($B166&lt;41,STOUT3[],IF($B166&lt;51,STOUT4[],IF($B166&lt;61,STOUT5[],IF($B166&lt;71,STOUT6[],IF($B166&lt;81,STOUT7[],IF($B166&lt;91,STOUT8[],IF($B166&lt;101,STOUT9[],IF($B166&lt;111,STOUT10[],IF($B166&lt;121,STOUT11[],IF($B166&lt;131,STOUT12[],IF($B166&lt;141,STOUT13[],IF($B166&lt;151,STOUT14[],IF($B166&lt;161,STOUT15[],IF($B166&lt;171,STOUT16[],IF($B166&lt;181,STOUT17[],IF($B166&lt;191,STOUT18[],IF($B166&lt;201,STOUT19[],"TABLE ERROR")))))))))))))))))))),11,TRUE))</f>
        <v/>
      </c>
    </row>
    <row r="167" spans="1:16" ht="15" customHeight="1" x14ac:dyDescent="0.25">
      <c r="A167" s="107">
        <v>18</v>
      </c>
      <c r="B167" s="70">
        <v>165</v>
      </c>
      <c r="C167" s="46" t="str">
        <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ERROR")))))))))))))))))))),2,TRUE)</f>
        <v>Essential Services</v>
      </c>
      <c r="D167" s="47"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3,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ERROR")))))))))))))))))))),3,TRUE))</f>
        <v/>
      </c>
      <c r="E167" s="47"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4,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ERROR")))))))))))))))))))),4,TRUE))</f>
        <v/>
      </c>
      <c r="F167" s="47"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5,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ERROR")))))))))))))))))))),5,TRUE))</f>
        <v/>
      </c>
      <c r="G167" s="46"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6,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ERROR")))))))))))))))))))),6,TRUE))</f>
        <v/>
      </c>
      <c r="H167" s="46"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7,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ERROR")))))))))))))))))))),7,TRUE))</f>
        <v/>
      </c>
      <c r="I167" s="48"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8,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ERROR")))))))))))))))))))),8,TRUE))</f>
        <v/>
      </c>
      <c r="J167" s="49"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9,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ERROR")))))))))))))))))))),9,TRUE))</f>
        <v/>
      </c>
      <c r="K167" s="48"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10,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ERROR")))))))))))))))))))),10,TRUE))</f>
        <v/>
      </c>
      <c r="L167" s="48"/>
      <c r="M167" s="104"/>
      <c r="N167" s="48"/>
      <c r="O167" s="48"/>
      <c r="P167" s="69" t="str">
        <f>IF(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11,TRUE)=0,"",VLOOKUP($B167,IF($B167&lt;11,STOUT0[],IF($B167&lt;21,STOUT1[],IF($B167&lt;31,STOUT2[],IF($B167&lt;41,STOUT3[],IF($B167&lt;51,STOUT4[],IF($B167&lt;61,STOUT5[],IF($B167&lt;71,STOUT6[],IF($B167&lt;81,STOUT7[],IF($B167&lt;91,STOUT8[],IF($B167&lt;101,STOUT9[],IF($B167&lt;111,STOUT10[],IF($B167&lt;121,STOUT11[],IF($B167&lt;131,STOUT12[],IF($B167&lt;141,STOUT13[],IF($B167&lt;151,STOUT14[],IF($B167&lt;161,STOUT15[],IF($B167&lt;171,STOUT16[],IF($B167&lt;181,STOUT17[],IF($B167&lt;191,STOUT18[],IF($B167&lt;201,STOUT19[],"TABLE ERROR")))))))))))))))))))),11,TRUE))</f>
        <v/>
      </c>
    </row>
    <row r="168" spans="1:16" ht="15" customHeight="1" x14ac:dyDescent="0.25">
      <c r="A168" s="107">
        <v>18</v>
      </c>
      <c r="B168" s="70">
        <v>166</v>
      </c>
      <c r="C168" s="46" t="str">
        <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ERROR")))))))))))))))))))),2,TRUE)</f>
        <v>Essential Services</v>
      </c>
      <c r="D168" s="47"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3,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ERROR")))))))))))))))))))),3,TRUE))</f>
        <v/>
      </c>
      <c r="E168" s="47"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4,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ERROR")))))))))))))))))))),4,TRUE))</f>
        <v/>
      </c>
      <c r="F168" s="47"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5,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ERROR")))))))))))))))))))),5,TRUE))</f>
        <v/>
      </c>
      <c r="G168" s="46"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6,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ERROR")))))))))))))))))))),6,TRUE))</f>
        <v/>
      </c>
      <c r="H168" s="46"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7,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ERROR")))))))))))))))))))),7,TRUE))</f>
        <v/>
      </c>
      <c r="I168" s="48"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8,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ERROR")))))))))))))))))))),8,TRUE))</f>
        <v/>
      </c>
      <c r="J168" s="49"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9,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ERROR")))))))))))))))))))),9,TRUE))</f>
        <v/>
      </c>
      <c r="K168" s="48"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10,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ERROR")))))))))))))))))))),10,TRUE))</f>
        <v/>
      </c>
      <c r="L168" s="48"/>
      <c r="M168" s="104"/>
      <c r="N168" s="48"/>
      <c r="O168" s="48"/>
      <c r="P168" s="69" t="str">
        <f>IF(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11,TRUE)=0,"",VLOOKUP($B168,IF($B168&lt;11,STOUT0[],IF($B168&lt;21,STOUT1[],IF($B168&lt;31,STOUT2[],IF($B168&lt;41,STOUT3[],IF($B168&lt;51,STOUT4[],IF($B168&lt;61,STOUT5[],IF($B168&lt;71,STOUT6[],IF($B168&lt;81,STOUT7[],IF($B168&lt;91,STOUT8[],IF($B168&lt;101,STOUT9[],IF($B168&lt;111,STOUT10[],IF($B168&lt;121,STOUT11[],IF($B168&lt;131,STOUT12[],IF($B168&lt;141,STOUT13[],IF($B168&lt;151,STOUT14[],IF($B168&lt;161,STOUT15[],IF($B168&lt;171,STOUT16[],IF($B168&lt;181,STOUT17[],IF($B168&lt;191,STOUT18[],IF($B168&lt;201,STOUT19[],"TABLE ERROR")))))))))))))))))))),11,TRUE))</f>
        <v/>
      </c>
    </row>
    <row r="169" spans="1:16" ht="15" customHeight="1" x14ac:dyDescent="0.25">
      <c r="A169" s="107">
        <v>18</v>
      </c>
      <c r="B169" s="70">
        <v>167</v>
      </c>
      <c r="C169" s="46" t="str">
        <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ERROR")))))))))))))))))))),2,TRUE)</f>
        <v>Essential Services</v>
      </c>
      <c r="D169" s="47"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3,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ERROR")))))))))))))))))))),3,TRUE))</f>
        <v/>
      </c>
      <c r="E169" s="47"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4,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ERROR")))))))))))))))))))),4,TRUE))</f>
        <v/>
      </c>
      <c r="F169" s="47"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5,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ERROR")))))))))))))))))))),5,TRUE))</f>
        <v/>
      </c>
      <c r="G169" s="46"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6,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ERROR")))))))))))))))))))),6,TRUE))</f>
        <v/>
      </c>
      <c r="H169" s="46"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7,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ERROR")))))))))))))))))))),7,TRUE))</f>
        <v/>
      </c>
      <c r="I169" s="48"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8,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ERROR")))))))))))))))))))),8,TRUE))</f>
        <v/>
      </c>
      <c r="J169" s="49"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9,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ERROR")))))))))))))))))))),9,TRUE))</f>
        <v/>
      </c>
      <c r="K169" s="48"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10,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ERROR")))))))))))))))))))),10,TRUE))</f>
        <v/>
      </c>
      <c r="L169" s="48"/>
      <c r="M169" s="104"/>
      <c r="N169" s="48"/>
      <c r="O169" s="48"/>
      <c r="P169" s="69" t="str">
        <f>IF(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11,TRUE)=0,"",VLOOKUP($B169,IF($B169&lt;11,STOUT0[],IF($B169&lt;21,STOUT1[],IF($B169&lt;31,STOUT2[],IF($B169&lt;41,STOUT3[],IF($B169&lt;51,STOUT4[],IF($B169&lt;61,STOUT5[],IF($B169&lt;71,STOUT6[],IF($B169&lt;81,STOUT7[],IF($B169&lt;91,STOUT8[],IF($B169&lt;101,STOUT9[],IF($B169&lt;111,STOUT10[],IF($B169&lt;121,STOUT11[],IF($B169&lt;131,STOUT12[],IF($B169&lt;141,STOUT13[],IF($B169&lt;151,STOUT14[],IF($B169&lt;161,STOUT15[],IF($B169&lt;171,STOUT16[],IF($B169&lt;181,STOUT17[],IF($B169&lt;191,STOUT18[],IF($B169&lt;201,STOUT19[],"TABLE ERROR")))))))))))))))))))),11,TRUE))</f>
        <v/>
      </c>
    </row>
    <row r="170" spans="1:16" ht="15" customHeight="1" x14ac:dyDescent="0.25">
      <c r="A170" s="107">
        <v>18</v>
      </c>
      <c r="B170" s="70">
        <v>168</v>
      </c>
      <c r="C170" s="46" t="str">
        <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ERROR")))))))))))))))))))),2,TRUE)</f>
        <v>Essential Services</v>
      </c>
      <c r="D170" s="47"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3,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ERROR")))))))))))))))))))),3,TRUE))</f>
        <v/>
      </c>
      <c r="E170" s="47"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4,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ERROR")))))))))))))))))))),4,TRUE))</f>
        <v/>
      </c>
      <c r="F170" s="47"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5,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ERROR")))))))))))))))))))),5,TRUE))</f>
        <v/>
      </c>
      <c r="G170" s="46"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6,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ERROR")))))))))))))))))))),6,TRUE))</f>
        <v/>
      </c>
      <c r="H170" s="46"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7,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ERROR")))))))))))))))))))),7,TRUE))</f>
        <v/>
      </c>
      <c r="I170" s="48"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8,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ERROR")))))))))))))))))))),8,TRUE))</f>
        <v/>
      </c>
      <c r="J170" s="49"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9,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ERROR")))))))))))))))))))),9,TRUE))</f>
        <v/>
      </c>
      <c r="K170" s="48"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10,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ERROR")))))))))))))))))))),10,TRUE))</f>
        <v/>
      </c>
      <c r="L170" s="48"/>
      <c r="M170" s="104"/>
      <c r="N170" s="48"/>
      <c r="O170" s="48"/>
      <c r="P170" s="69" t="str">
        <f>IF(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11,TRUE)=0,"",VLOOKUP($B170,IF($B170&lt;11,STOUT0[],IF($B170&lt;21,STOUT1[],IF($B170&lt;31,STOUT2[],IF($B170&lt;41,STOUT3[],IF($B170&lt;51,STOUT4[],IF($B170&lt;61,STOUT5[],IF($B170&lt;71,STOUT6[],IF($B170&lt;81,STOUT7[],IF($B170&lt;91,STOUT8[],IF($B170&lt;101,STOUT9[],IF($B170&lt;111,STOUT10[],IF($B170&lt;121,STOUT11[],IF($B170&lt;131,STOUT12[],IF($B170&lt;141,STOUT13[],IF($B170&lt;151,STOUT14[],IF($B170&lt;161,STOUT15[],IF($B170&lt;171,STOUT16[],IF($B170&lt;181,STOUT17[],IF($B170&lt;191,STOUT18[],IF($B170&lt;201,STOUT19[],"TABLE ERROR")))))))))))))))))))),11,TRUE))</f>
        <v/>
      </c>
    </row>
    <row r="171" spans="1:16" ht="15" customHeight="1" x14ac:dyDescent="0.25">
      <c r="A171" s="107">
        <v>18</v>
      </c>
      <c r="B171" s="70">
        <v>169</v>
      </c>
      <c r="C171" s="46" t="str">
        <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ERROR")))))))))))))))))))),2,TRUE)</f>
        <v>Essential Services</v>
      </c>
      <c r="D171" s="47"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3,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ERROR")))))))))))))))))))),3,TRUE))</f>
        <v/>
      </c>
      <c r="E171" s="47"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4,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ERROR")))))))))))))))))))),4,TRUE))</f>
        <v/>
      </c>
      <c r="F171" s="47"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5,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ERROR")))))))))))))))))))),5,TRUE))</f>
        <v/>
      </c>
      <c r="G171" s="46"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6,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ERROR")))))))))))))))))))),6,TRUE))</f>
        <v/>
      </c>
      <c r="H171" s="46"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7,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ERROR")))))))))))))))))))),7,TRUE))</f>
        <v/>
      </c>
      <c r="I171" s="48"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8,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ERROR")))))))))))))))))))),8,TRUE))</f>
        <v/>
      </c>
      <c r="J171" s="49"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9,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ERROR")))))))))))))))))))),9,TRUE))</f>
        <v/>
      </c>
      <c r="K171" s="48"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10,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ERROR")))))))))))))))))))),10,TRUE))</f>
        <v/>
      </c>
      <c r="L171" s="48"/>
      <c r="M171" s="104"/>
      <c r="N171" s="48"/>
      <c r="O171" s="48"/>
      <c r="P171" s="69" t="str">
        <f>IF(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11,TRUE)=0,"",VLOOKUP($B171,IF($B171&lt;11,STOUT0[],IF($B171&lt;21,STOUT1[],IF($B171&lt;31,STOUT2[],IF($B171&lt;41,STOUT3[],IF($B171&lt;51,STOUT4[],IF($B171&lt;61,STOUT5[],IF($B171&lt;71,STOUT6[],IF($B171&lt;81,STOUT7[],IF($B171&lt;91,STOUT8[],IF($B171&lt;101,STOUT9[],IF($B171&lt;111,STOUT10[],IF($B171&lt;121,STOUT11[],IF($B171&lt;131,STOUT12[],IF($B171&lt;141,STOUT13[],IF($B171&lt;151,STOUT14[],IF($B171&lt;161,STOUT15[],IF($B171&lt;171,STOUT16[],IF($B171&lt;181,STOUT17[],IF($B171&lt;191,STOUT18[],IF($B171&lt;201,STOUT19[],"TABLE ERROR")))))))))))))))))))),11,TRUE))</f>
        <v/>
      </c>
    </row>
    <row r="172" spans="1:16" ht="15.75" customHeight="1" x14ac:dyDescent="0.25">
      <c r="A172" s="107">
        <v>18</v>
      </c>
      <c r="B172" s="70">
        <v>170</v>
      </c>
      <c r="C172" s="46" t="str">
        <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ERROR")))))))))))))))))))),2,TRUE)</f>
        <v>Essential Services</v>
      </c>
      <c r="D172" s="47"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3,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ERROR")))))))))))))))))))),3,TRUE))</f>
        <v/>
      </c>
      <c r="E172" s="47"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4,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ERROR")))))))))))))))))))),4,TRUE))</f>
        <v/>
      </c>
      <c r="F172" s="47"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5,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ERROR")))))))))))))))))))),5,TRUE))</f>
        <v/>
      </c>
      <c r="G172" s="46"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6,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ERROR")))))))))))))))))))),6,TRUE))</f>
        <v/>
      </c>
      <c r="H172" s="46"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7,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ERROR")))))))))))))))))))),7,TRUE))</f>
        <v/>
      </c>
      <c r="I172" s="48"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8,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ERROR")))))))))))))))))))),8,TRUE))</f>
        <v/>
      </c>
      <c r="J172" s="49"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9,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ERROR")))))))))))))))))))),9,TRUE))</f>
        <v/>
      </c>
      <c r="K172" s="48"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10,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ERROR")))))))))))))))))))),10,TRUE))</f>
        <v/>
      </c>
      <c r="L172" s="48"/>
      <c r="M172" s="104"/>
      <c r="N172" s="48"/>
      <c r="O172" s="48"/>
      <c r="P172" s="69" t="str">
        <f>IF(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11,TRUE)=0,"",VLOOKUP($B172,IF($B172&lt;11,STOUT0[],IF($B172&lt;21,STOUT1[],IF($B172&lt;31,STOUT2[],IF($B172&lt;41,STOUT3[],IF($B172&lt;51,STOUT4[],IF($B172&lt;61,STOUT5[],IF($B172&lt;71,STOUT6[],IF($B172&lt;81,STOUT7[],IF($B172&lt;91,STOUT8[],IF($B172&lt;101,STOUT9[],IF($B172&lt;111,STOUT10[],IF($B172&lt;121,STOUT11[],IF($B172&lt;131,STOUT12[],IF($B172&lt;141,STOUT13[],IF($B172&lt;151,STOUT14[],IF($B172&lt;161,STOUT15[],IF($B172&lt;171,STOUT16[],IF($B172&lt;181,STOUT17[],IF($B172&lt;191,STOUT18[],IF($B172&lt;201,STOUT19[],"TABLE ERROR")))))))))))))))))))),11,TRUE))</f>
        <v/>
      </c>
    </row>
    <row r="173" spans="1:16" ht="15" customHeight="1" x14ac:dyDescent="0.25">
      <c r="A173" s="107">
        <v>19</v>
      </c>
      <c r="B173" s="70">
        <v>171</v>
      </c>
      <c r="C173" s="46" t="str">
        <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ERROR")))))))))))))))))))),2,TRUE)</f>
        <v>Essential Services</v>
      </c>
      <c r="D173" s="47"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3,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ERROR")))))))))))))))))))),3,TRUE))</f>
        <v/>
      </c>
      <c r="E173" s="47"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4,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ERROR")))))))))))))))))))),4,TRUE))</f>
        <v/>
      </c>
      <c r="F173" s="47"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5,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ERROR")))))))))))))))))))),5,TRUE))</f>
        <v/>
      </c>
      <c r="G173" s="46"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6,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ERROR")))))))))))))))))))),6,TRUE))</f>
        <v/>
      </c>
      <c r="H173" s="46"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7,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ERROR")))))))))))))))))))),7,TRUE))</f>
        <v/>
      </c>
      <c r="I173" s="48"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8,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ERROR")))))))))))))))))))),8,TRUE))</f>
        <v/>
      </c>
      <c r="J173" s="49"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9,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ERROR")))))))))))))))))))),9,TRUE))</f>
        <v/>
      </c>
      <c r="K173" s="48"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10,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ERROR")))))))))))))))))))),10,TRUE))</f>
        <v/>
      </c>
      <c r="L173" s="48"/>
      <c r="M173" s="104"/>
      <c r="N173" s="48"/>
      <c r="O173" s="48"/>
      <c r="P173" s="69" t="str">
        <f>IF(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11,TRUE)=0,"",VLOOKUP($B173,IF($B173&lt;11,STOUT0[],IF($B173&lt;21,STOUT1[],IF($B173&lt;31,STOUT2[],IF($B173&lt;41,STOUT3[],IF($B173&lt;51,STOUT4[],IF($B173&lt;61,STOUT5[],IF($B173&lt;71,STOUT6[],IF($B173&lt;81,STOUT7[],IF($B173&lt;91,STOUT8[],IF($B173&lt;101,STOUT9[],IF($B173&lt;111,STOUT10[],IF($B173&lt;121,STOUT11[],IF($B173&lt;131,STOUT12[],IF($B173&lt;141,STOUT13[],IF($B173&lt;151,STOUT14[],IF($B173&lt;161,STOUT15[],IF($B173&lt;171,STOUT16[],IF($B173&lt;181,STOUT17[],IF($B173&lt;191,STOUT18[],IF($B173&lt;201,STOUT19[],"TABLE ERROR")))))))))))))))))))),11,TRUE))</f>
        <v/>
      </c>
    </row>
    <row r="174" spans="1:16" ht="15" customHeight="1" x14ac:dyDescent="0.25">
      <c r="A174" s="107">
        <v>19</v>
      </c>
      <c r="B174" s="70">
        <v>172</v>
      </c>
      <c r="C174" s="46" t="str">
        <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ERROR")))))))))))))))))))),2,TRUE)</f>
        <v>Essential Services</v>
      </c>
      <c r="D174" s="47"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3,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ERROR")))))))))))))))))))),3,TRUE))</f>
        <v/>
      </c>
      <c r="E174" s="47"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4,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ERROR")))))))))))))))))))),4,TRUE))</f>
        <v/>
      </c>
      <c r="F174" s="47"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5,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ERROR")))))))))))))))))))),5,TRUE))</f>
        <v/>
      </c>
      <c r="G174" s="46"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6,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ERROR")))))))))))))))))))),6,TRUE))</f>
        <v/>
      </c>
      <c r="H174" s="46"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7,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ERROR")))))))))))))))))))),7,TRUE))</f>
        <v/>
      </c>
      <c r="I174" s="48"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8,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ERROR")))))))))))))))))))),8,TRUE))</f>
        <v/>
      </c>
      <c r="J174" s="49"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9,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ERROR")))))))))))))))))))),9,TRUE))</f>
        <v/>
      </c>
      <c r="K174" s="48"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10,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ERROR")))))))))))))))))))),10,TRUE))</f>
        <v/>
      </c>
      <c r="L174" s="48"/>
      <c r="M174" s="104"/>
      <c r="N174" s="48"/>
      <c r="O174" s="48"/>
      <c r="P174" s="69" t="str">
        <f>IF(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11,TRUE)=0,"",VLOOKUP($B174,IF($B174&lt;11,STOUT0[],IF($B174&lt;21,STOUT1[],IF($B174&lt;31,STOUT2[],IF($B174&lt;41,STOUT3[],IF($B174&lt;51,STOUT4[],IF($B174&lt;61,STOUT5[],IF($B174&lt;71,STOUT6[],IF($B174&lt;81,STOUT7[],IF($B174&lt;91,STOUT8[],IF($B174&lt;101,STOUT9[],IF($B174&lt;111,STOUT10[],IF($B174&lt;121,STOUT11[],IF($B174&lt;131,STOUT12[],IF($B174&lt;141,STOUT13[],IF($B174&lt;151,STOUT14[],IF($B174&lt;161,STOUT15[],IF($B174&lt;171,STOUT16[],IF($B174&lt;181,STOUT17[],IF($B174&lt;191,STOUT18[],IF($B174&lt;201,STOUT19[],"TABLE ERROR")))))))))))))))))))),11,TRUE))</f>
        <v/>
      </c>
    </row>
    <row r="175" spans="1:16" ht="15" customHeight="1" x14ac:dyDescent="0.25">
      <c r="A175" s="107">
        <v>19</v>
      </c>
      <c r="B175" s="70">
        <v>173</v>
      </c>
      <c r="C175" s="46" t="str">
        <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ERROR")))))))))))))))))))),2,TRUE)</f>
        <v>Essential Services</v>
      </c>
      <c r="D175" s="47"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3,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ERROR")))))))))))))))))))),3,TRUE))</f>
        <v/>
      </c>
      <c r="E175" s="47"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4,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ERROR")))))))))))))))))))),4,TRUE))</f>
        <v/>
      </c>
      <c r="F175" s="47"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5,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ERROR")))))))))))))))))))),5,TRUE))</f>
        <v/>
      </c>
      <c r="G175" s="46"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6,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ERROR")))))))))))))))))))),6,TRUE))</f>
        <v/>
      </c>
      <c r="H175" s="46"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7,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ERROR")))))))))))))))))))),7,TRUE))</f>
        <v/>
      </c>
      <c r="I175" s="48"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8,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ERROR")))))))))))))))))))),8,TRUE))</f>
        <v/>
      </c>
      <c r="J175" s="49"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9,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ERROR")))))))))))))))))))),9,TRUE))</f>
        <v/>
      </c>
      <c r="K175" s="48"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10,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ERROR")))))))))))))))))))),10,TRUE))</f>
        <v/>
      </c>
      <c r="L175" s="48"/>
      <c r="M175" s="104"/>
      <c r="N175" s="48"/>
      <c r="O175" s="48"/>
      <c r="P175" s="69" t="str">
        <f>IF(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11,TRUE)=0,"",VLOOKUP($B175,IF($B175&lt;11,STOUT0[],IF($B175&lt;21,STOUT1[],IF($B175&lt;31,STOUT2[],IF($B175&lt;41,STOUT3[],IF($B175&lt;51,STOUT4[],IF($B175&lt;61,STOUT5[],IF($B175&lt;71,STOUT6[],IF($B175&lt;81,STOUT7[],IF($B175&lt;91,STOUT8[],IF($B175&lt;101,STOUT9[],IF($B175&lt;111,STOUT10[],IF($B175&lt;121,STOUT11[],IF($B175&lt;131,STOUT12[],IF($B175&lt;141,STOUT13[],IF($B175&lt;151,STOUT14[],IF($B175&lt;161,STOUT15[],IF($B175&lt;171,STOUT16[],IF($B175&lt;181,STOUT17[],IF($B175&lt;191,STOUT18[],IF($B175&lt;201,STOUT19[],"TABLE ERROR")))))))))))))))))))),11,TRUE))</f>
        <v/>
      </c>
    </row>
    <row r="176" spans="1:16" ht="15" customHeight="1" x14ac:dyDescent="0.25">
      <c r="A176" s="107">
        <v>19</v>
      </c>
      <c r="B176" s="70">
        <v>174</v>
      </c>
      <c r="C176" s="46" t="str">
        <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ERROR")))))))))))))))))))),2,TRUE)</f>
        <v>Essential Services</v>
      </c>
      <c r="D176" s="47"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3,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ERROR")))))))))))))))))))),3,TRUE))</f>
        <v/>
      </c>
      <c r="E176" s="47"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4,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ERROR")))))))))))))))))))),4,TRUE))</f>
        <v/>
      </c>
      <c r="F176" s="47"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5,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ERROR")))))))))))))))))))),5,TRUE))</f>
        <v/>
      </c>
      <c r="G176" s="46"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6,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ERROR")))))))))))))))))))),6,TRUE))</f>
        <v/>
      </c>
      <c r="H176" s="46"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7,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ERROR")))))))))))))))))))),7,TRUE))</f>
        <v/>
      </c>
      <c r="I176" s="48"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8,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ERROR")))))))))))))))))))),8,TRUE))</f>
        <v/>
      </c>
      <c r="J176" s="49"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9,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ERROR")))))))))))))))))))),9,TRUE))</f>
        <v/>
      </c>
      <c r="K176" s="48"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10,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ERROR")))))))))))))))))))),10,TRUE))</f>
        <v/>
      </c>
      <c r="L176" s="48"/>
      <c r="M176" s="104"/>
      <c r="N176" s="48"/>
      <c r="O176" s="48"/>
      <c r="P176" s="69" t="str">
        <f>IF(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11,TRUE)=0,"",VLOOKUP($B176,IF($B176&lt;11,STOUT0[],IF($B176&lt;21,STOUT1[],IF($B176&lt;31,STOUT2[],IF($B176&lt;41,STOUT3[],IF($B176&lt;51,STOUT4[],IF($B176&lt;61,STOUT5[],IF($B176&lt;71,STOUT6[],IF($B176&lt;81,STOUT7[],IF($B176&lt;91,STOUT8[],IF($B176&lt;101,STOUT9[],IF($B176&lt;111,STOUT10[],IF($B176&lt;121,STOUT11[],IF($B176&lt;131,STOUT12[],IF($B176&lt;141,STOUT13[],IF($B176&lt;151,STOUT14[],IF($B176&lt;161,STOUT15[],IF($B176&lt;171,STOUT16[],IF($B176&lt;181,STOUT17[],IF($B176&lt;191,STOUT18[],IF($B176&lt;201,STOUT19[],"TABLE ERROR")))))))))))))))))))),11,TRUE))</f>
        <v/>
      </c>
    </row>
    <row r="177" spans="1:16" ht="15" customHeight="1" x14ac:dyDescent="0.25">
      <c r="A177" s="107">
        <v>19</v>
      </c>
      <c r="B177" s="70">
        <v>175</v>
      </c>
      <c r="C177" s="46" t="str">
        <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ERROR")))))))))))))))))))),2,TRUE)</f>
        <v>Essential Services</v>
      </c>
      <c r="D177" s="47"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3,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ERROR")))))))))))))))))))),3,TRUE))</f>
        <v/>
      </c>
      <c r="E177" s="47"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4,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ERROR")))))))))))))))))))),4,TRUE))</f>
        <v/>
      </c>
      <c r="F177" s="47"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5,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ERROR")))))))))))))))))))),5,TRUE))</f>
        <v/>
      </c>
      <c r="G177" s="46"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6,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ERROR")))))))))))))))))))),6,TRUE))</f>
        <v/>
      </c>
      <c r="H177" s="46"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7,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ERROR")))))))))))))))))))),7,TRUE))</f>
        <v/>
      </c>
      <c r="I177" s="48"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8,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ERROR")))))))))))))))))))),8,TRUE))</f>
        <v/>
      </c>
      <c r="J177" s="49"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9,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ERROR")))))))))))))))))))),9,TRUE))</f>
        <v/>
      </c>
      <c r="K177" s="48"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10,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ERROR")))))))))))))))))))),10,TRUE))</f>
        <v/>
      </c>
      <c r="L177" s="48"/>
      <c r="M177" s="104"/>
      <c r="N177" s="48"/>
      <c r="O177" s="48"/>
      <c r="P177" s="69" t="str">
        <f>IF(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11,TRUE)=0,"",VLOOKUP($B177,IF($B177&lt;11,STOUT0[],IF($B177&lt;21,STOUT1[],IF($B177&lt;31,STOUT2[],IF($B177&lt;41,STOUT3[],IF($B177&lt;51,STOUT4[],IF($B177&lt;61,STOUT5[],IF($B177&lt;71,STOUT6[],IF($B177&lt;81,STOUT7[],IF($B177&lt;91,STOUT8[],IF($B177&lt;101,STOUT9[],IF($B177&lt;111,STOUT10[],IF($B177&lt;121,STOUT11[],IF($B177&lt;131,STOUT12[],IF($B177&lt;141,STOUT13[],IF($B177&lt;151,STOUT14[],IF($B177&lt;161,STOUT15[],IF($B177&lt;171,STOUT16[],IF($B177&lt;181,STOUT17[],IF($B177&lt;191,STOUT18[],IF($B177&lt;201,STOUT19[],"TABLE ERROR")))))))))))))))))))),11,TRUE))</f>
        <v/>
      </c>
    </row>
    <row r="178" spans="1:16" ht="15" customHeight="1" x14ac:dyDescent="0.25">
      <c r="A178" s="107">
        <v>19</v>
      </c>
      <c r="B178" s="70">
        <v>176</v>
      </c>
      <c r="C178" s="46" t="str">
        <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ERROR")))))))))))))))))))),2,TRUE)</f>
        <v>Essential Services</v>
      </c>
      <c r="D178" s="47"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3,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ERROR")))))))))))))))))))),3,TRUE))</f>
        <v/>
      </c>
      <c r="E178" s="47"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4,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ERROR")))))))))))))))))))),4,TRUE))</f>
        <v/>
      </c>
      <c r="F178" s="47"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5,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ERROR")))))))))))))))))))),5,TRUE))</f>
        <v/>
      </c>
      <c r="G178" s="46"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6,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ERROR")))))))))))))))))))),6,TRUE))</f>
        <v/>
      </c>
      <c r="H178" s="46"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7,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ERROR")))))))))))))))))))),7,TRUE))</f>
        <v/>
      </c>
      <c r="I178" s="48"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8,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ERROR")))))))))))))))))))),8,TRUE))</f>
        <v/>
      </c>
      <c r="J178" s="49"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9,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ERROR")))))))))))))))))))),9,TRUE))</f>
        <v/>
      </c>
      <c r="K178" s="48"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10,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ERROR")))))))))))))))))))),10,TRUE))</f>
        <v/>
      </c>
      <c r="L178" s="48"/>
      <c r="M178" s="104"/>
      <c r="N178" s="48"/>
      <c r="O178" s="48"/>
      <c r="P178" s="69" t="str">
        <f>IF(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11,TRUE)=0,"",VLOOKUP($B178,IF($B178&lt;11,STOUT0[],IF($B178&lt;21,STOUT1[],IF($B178&lt;31,STOUT2[],IF($B178&lt;41,STOUT3[],IF($B178&lt;51,STOUT4[],IF($B178&lt;61,STOUT5[],IF($B178&lt;71,STOUT6[],IF($B178&lt;81,STOUT7[],IF($B178&lt;91,STOUT8[],IF($B178&lt;101,STOUT9[],IF($B178&lt;111,STOUT10[],IF($B178&lt;121,STOUT11[],IF($B178&lt;131,STOUT12[],IF($B178&lt;141,STOUT13[],IF($B178&lt;151,STOUT14[],IF($B178&lt;161,STOUT15[],IF($B178&lt;171,STOUT16[],IF($B178&lt;181,STOUT17[],IF($B178&lt;191,STOUT18[],IF($B178&lt;201,STOUT19[],"TABLE ERROR")))))))))))))))))))),11,TRUE))</f>
        <v/>
      </c>
    </row>
    <row r="179" spans="1:16" ht="15" customHeight="1" x14ac:dyDescent="0.25">
      <c r="A179" s="107">
        <v>19</v>
      </c>
      <c r="B179" s="70">
        <v>177</v>
      </c>
      <c r="C179" s="46" t="str">
        <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ERROR")))))))))))))))))))),2,TRUE)</f>
        <v>Essential Services</v>
      </c>
      <c r="D179" s="47"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3,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ERROR")))))))))))))))))))),3,TRUE))</f>
        <v/>
      </c>
      <c r="E179" s="47"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4,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ERROR")))))))))))))))))))),4,TRUE))</f>
        <v/>
      </c>
      <c r="F179" s="47"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5,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ERROR")))))))))))))))))))),5,TRUE))</f>
        <v/>
      </c>
      <c r="G179" s="46"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6,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ERROR")))))))))))))))))))),6,TRUE))</f>
        <v/>
      </c>
      <c r="H179" s="46"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7,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ERROR")))))))))))))))))))),7,TRUE))</f>
        <v/>
      </c>
      <c r="I179" s="48"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8,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ERROR")))))))))))))))))))),8,TRUE))</f>
        <v/>
      </c>
      <c r="J179" s="49"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9,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ERROR")))))))))))))))))))),9,TRUE))</f>
        <v/>
      </c>
      <c r="K179" s="48"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10,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ERROR")))))))))))))))))))),10,TRUE))</f>
        <v/>
      </c>
      <c r="L179" s="48"/>
      <c r="M179" s="104"/>
      <c r="N179" s="48"/>
      <c r="O179" s="48"/>
      <c r="P179" s="69" t="str">
        <f>IF(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11,TRUE)=0,"",VLOOKUP($B179,IF($B179&lt;11,STOUT0[],IF($B179&lt;21,STOUT1[],IF($B179&lt;31,STOUT2[],IF($B179&lt;41,STOUT3[],IF($B179&lt;51,STOUT4[],IF($B179&lt;61,STOUT5[],IF($B179&lt;71,STOUT6[],IF($B179&lt;81,STOUT7[],IF($B179&lt;91,STOUT8[],IF($B179&lt;101,STOUT9[],IF($B179&lt;111,STOUT10[],IF($B179&lt;121,STOUT11[],IF($B179&lt;131,STOUT12[],IF($B179&lt;141,STOUT13[],IF($B179&lt;151,STOUT14[],IF($B179&lt;161,STOUT15[],IF($B179&lt;171,STOUT16[],IF($B179&lt;181,STOUT17[],IF($B179&lt;191,STOUT18[],IF($B179&lt;201,STOUT19[],"TABLE ERROR")))))))))))))))))))),11,TRUE))</f>
        <v/>
      </c>
    </row>
    <row r="180" spans="1:16" ht="15" customHeight="1" x14ac:dyDescent="0.25">
      <c r="A180" s="107">
        <v>19</v>
      </c>
      <c r="B180" s="70">
        <v>178</v>
      </c>
      <c r="C180" s="46" t="str">
        <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ERROR")))))))))))))))))))),2,TRUE)</f>
        <v>Essential Services</v>
      </c>
      <c r="D180" s="47"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3,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ERROR")))))))))))))))))))),3,TRUE))</f>
        <v/>
      </c>
      <c r="E180" s="47"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4,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ERROR")))))))))))))))))))),4,TRUE))</f>
        <v/>
      </c>
      <c r="F180" s="47"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5,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ERROR")))))))))))))))))))),5,TRUE))</f>
        <v/>
      </c>
      <c r="G180" s="46"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6,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ERROR")))))))))))))))))))),6,TRUE))</f>
        <v/>
      </c>
      <c r="H180" s="46"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7,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ERROR")))))))))))))))))))),7,TRUE))</f>
        <v/>
      </c>
      <c r="I180" s="48"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8,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ERROR")))))))))))))))))))),8,TRUE))</f>
        <v/>
      </c>
      <c r="J180" s="49"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9,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ERROR")))))))))))))))))))),9,TRUE))</f>
        <v/>
      </c>
      <c r="K180" s="48"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10,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ERROR")))))))))))))))))))),10,TRUE))</f>
        <v/>
      </c>
      <c r="L180" s="48"/>
      <c r="M180" s="104"/>
      <c r="N180" s="48"/>
      <c r="O180" s="48"/>
      <c r="P180" s="69" t="str">
        <f>IF(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11,TRUE)=0,"",VLOOKUP($B180,IF($B180&lt;11,STOUT0[],IF($B180&lt;21,STOUT1[],IF($B180&lt;31,STOUT2[],IF($B180&lt;41,STOUT3[],IF($B180&lt;51,STOUT4[],IF($B180&lt;61,STOUT5[],IF($B180&lt;71,STOUT6[],IF($B180&lt;81,STOUT7[],IF($B180&lt;91,STOUT8[],IF($B180&lt;101,STOUT9[],IF($B180&lt;111,STOUT10[],IF($B180&lt;121,STOUT11[],IF($B180&lt;131,STOUT12[],IF($B180&lt;141,STOUT13[],IF($B180&lt;151,STOUT14[],IF($B180&lt;161,STOUT15[],IF($B180&lt;171,STOUT16[],IF($B180&lt;181,STOUT17[],IF($B180&lt;191,STOUT18[],IF($B180&lt;201,STOUT19[],"TABLE ERROR")))))))))))))))))))),11,TRUE))</f>
        <v/>
      </c>
    </row>
    <row r="181" spans="1:16" ht="15" customHeight="1" x14ac:dyDescent="0.25">
      <c r="A181" s="107">
        <v>19</v>
      </c>
      <c r="B181" s="70">
        <v>179</v>
      </c>
      <c r="C181" s="46" t="str">
        <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ERROR")))))))))))))))))))),2,TRUE)</f>
        <v>Essential Services</v>
      </c>
      <c r="D181" s="47"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3,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ERROR")))))))))))))))))))),3,TRUE))</f>
        <v/>
      </c>
      <c r="E181" s="47"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4,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ERROR")))))))))))))))))))),4,TRUE))</f>
        <v/>
      </c>
      <c r="F181" s="47"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5,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ERROR")))))))))))))))))))),5,TRUE))</f>
        <v/>
      </c>
      <c r="G181" s="46"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6,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ERROR")))))))))))))))))))),6,TRUE))</f>
        <v/>
      </c>
      <c r="H181" s="46"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7,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ERROR")))))))))))))))))))),7,TRUE))</f>
        <v/>
      </c>
      <c r="I181" s="48"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8,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ERROR")))))))))))))))))))),8,TRUE))</f>
        <v/>
      </c>
      <c r="J181" s="49"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9,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ERROR")))))))))))))))))))),9,TRUE))</f>
        <v/>
      </c>
      <c r="K181" s="48"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10,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ERROR")))))))))))))))))))),10,TRUE))</f>
        <v/>
      </c>
      <c r="L181" s="48"/>
      <c r="M181" s="104"/>
      <c r="N181" s="48"/>
      <c r="O181" s="48"/>
      <c r="P181" s="69" t="str">
        <f>IF(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11,TRUE)=0,"",VLOOKUP($B181,IF($B181&lt;11,STOUT0[],IF($B181&lt;21,STOUT1[],IF($B181&lt;31,STOUT2[],IF($B181&lt;41,STOUT3[],IF($B181&lt;51,STOUT4[],IF($B181&lt;61,STOUT5[],IF($B181&lt;71,STOUT6[],IF($B181&lt;81,STOUT7[],IF($B181&lt;91,STOUT8[],IF($B181&lt;101,STOUT9[],IF($B181&lt;111,STOUT10[],IF($B181&lt;121,STOUT11[],IF($B181&lt;131,STOUT12[],IF($B181&lt;141,STOUT13[],IF($B181&lt;151,STOUT14[],IF($B181&lt;161,STOUT15[],IF($B181&lt;171,STOUT16[],IF($B181&lt;181,STOUT17[],IF($B181&lt;191,STOUT18[],IF($B181&lt;201,STOUT19[],"TABLE ERROR")))))))))))))))))))),11,TRUE))</f>
        <v/>
      </c>
    </row>
    <row r="182" spans="1:16" ht="15.75" customHeight="1" x14ac:dyDescent="0.25">
      <c r="A182" s="107">
        <v>19</v>
      </c>
      <c r="B182" s="70">
        <v>180</v>
      </c>
      <c r="C182" s="46" t="str">
        <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ERROR")))))))))))))))))))),2,TRUE)</f>
        <v>Essential Services</v>
      </c>
      <c r="D182" s="47"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3,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ERROR")))))))))))))))))))),3,TRUE))</f>
        <v/>
      </c>
      <c r="E182" s="47"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4,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ERROR")))))))))))))))))))),4,TRUE))</f>
        <v/>
      </c>
      <c r="F182" s="47"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5,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ERROR")))))))))))))))))))),5,TRUE))</f>
        <v/>
      </c>
      <c r="G182" s="46"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6,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ERROR")))))))))))))))))))),6,TRUE))</f>
        <v/>
      </c>
      <c r="H182" s="46"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7,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ERROR")))))))))))))))))))),7,TRUE))</f>
        <v/>
      </c>
      <c r="I182" s="48"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8,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ERROR")))))))))))))))))))),8,TRUE))</f>
        <v/>
      </c>
      <c r="J182" s="49"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9,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ERROR")))))))))))))))))))),9,TRUE))</f>
        <v/>
      </c>
      <c r="K182" s="48"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10,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ERROR")))))))))))))))))))),10,TRUE))</f>
        <v/>
      </c>
      <c r="L182" s="48"/>
      <c r="M182" s="104"/>
      <c r="N182" s="48"/>
      <c r="O182" s="48"/>
      <c r="P182" s="69" t="str">
        <f>IF(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11,TRUE)=0,"",VLOOKUP($B182,IF($B182&lt;11,STOUT0[],IF($B182&lt;21,STOUT1[],IF($B182&lt;31,STOUT2[],IF($B182&lt;41,STOUT3[],IF($B182&lt;51,STOUT4[],IF($B182&lt;61,STOUT5[],IF($B182&lt;71,STOUT6[],IF($B182&lt;81,STOUT7[],IF($B182&lt;91,STOUT8[],IF($B182&lt;101,STOUT9[],IF($B182&lt;111,STOUT10[],IF($B182&lt;121,STOUT11[],IF($B182&lt;131,STOUT12[],IF($B182&lt;141,STOUT13[],IF($B182&lt;151,STOUT14[],IF($B182&lt;161,STOUT15[],IF($B182&lt;171,STOUT16[],IF($B182&lt;181,STOUT17[],IF($B182&lt;191,STOUT18[],IF($B182&lt;201,STOUT19[],"TABLE ERROR")))))))))))))))))))),11,TRUE))</f>
        <v/>
      </c>
    </row>
    <row r="183" spans="1:16" ht="15" customHeight="1" x14ac:dyDescent="0.25">
      <c r="A183" s="107">
        <v>20</v>
      </c>
      <c r="B183" s="70">
        <v>181</v>
      </c>
      <c r="C183" s="46" t="str">
        <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ERROR")))))))))))))))))))),2,TRUE)</f>
        <v>Essential Services</v>
      </c>
      <c r="D183" s="47"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3,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ERROR")))))))))))))))))))),3,TRUE))</f>
        <v/>
      </c>
      <c r="E183" s="47"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4,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ERROR")))))))))))))))))))),4,TRUE))</f>
        <v/>
      </c>
      <c r="F183" s="47"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5,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ERROR")))))))))))))))))))),5,TRUE))</f>
        <v/>
      </c>
      <c r="G183" s="46"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6,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ERROR")))))))))))))))))))),6,TRUE))</f>
        <v/>
      </c>
      <c r="H183" s="46"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7,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ERROR")))))))))))))))))))),7,TRUE))</f>
        <v/>
      </c>
      <c r="I183" s="48"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8,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ERROR")))))))))))))))))))),8,TRUE))</f>
        <v/>
      </c>
      <c r="J183" s="49"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9,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ERROR")))))))))))))))))))),9,TRUE))</f>
        <v/>
      </c>
      <c r="K183" s="48"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10,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ERROR")))))))))))))))))))),10,TRUE))</f>
        <v/>
      </c>
      <c r="L183" s="48"/>
      <c r="M183" s="104"/>
      <c r="N183" s="48"/>
      <c r="O183" s="48"/>
      <c r="P183" s="69" t="str">
        <f>IF(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11,TRUE)=0,"",VLOOKUP($B183,IF($B183&lt;11,STOUT0[],IF($B183&lt;21,STOUT1[],IF($B183&lt;31,STOUT2[],IF($B183&lt;41,STOUT3[],IF($B183&lt;51,STOUT4[],IF($B183&lt;61,STOUT5[],IF($B183&lt;71,STOUT6[],IF($B183&lt;81,STOUT7[],IF($B183&lt;91,STOUT8[],IF($B183&lt;101,STOUT9[],IF($B183&lt;111,STOUT10[],IF($B183&lt;121,STOUT11[],IF($B183&lt;131,STOUT12[],IF($B183&lt;141,STOUT13[],IF($B183&lt;151,STOUT14[],IF($B183&lt;161,STOUT15[],IF($B183&lt;171,STOUT16[],IF($B183&lt;181,STOUT17[],IF($B183&lt;191,STOUT18[],IF($B183&lt;201,STOUT19[],"TABLE ERROR")))))))))))))))))))),11,TRUE))</f>
        <v/>
      </c>
    </row>
    <row r="184" spans="1:16" ht="15" customHeight="1" x14ac:dyDescent="0.25">
      <c r="A184" s="107">
        <v>20</v>
      </c>
      <c r="B184" s="70">
        <v>182</v>
      </c>
      <c r="C184" s="46" t="str">
        <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ERROR")))))))))))))))))))),2,TRUE)</f>
        <v>Essential Services</v>
      </c>
      <c r="D184" s="47"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3,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ERROR")))))))))))))))))))),3,TRUE))</f>
        <v/>
      </c>
      <c r="E184" s="47"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4,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ERROR")))))))))))))))))))),4,TRUE))</f>
        <v/>
      </c>
      <c r="F184" s="47"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5,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ERROR")))))))))))))))))))),5,TRUE))</f>
        <v/>
      </c>
      <c r="G184" s="46"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6,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ERROR")))))))))))))))))))),6,TRUE))</f>
        <v/>
      </c>
      <c r="H184" s="46"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7,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ERROR")))))))))))))))))))),7,TRUE))</f>
        <v/>
      </c>
      <c r="I184" s="48"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8,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ERROR")))))))))))))))))))),8,TRUE))</f>
        <v/>
      </c>
      <c r="J184" s="49"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9,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ERROR")))))))))))))))))))),9,TRUE))</f>
        <v/>
      </c>
      <c r="K184" s="48"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10,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ERROR")))))))))))))))))))),10,TRUE))</f>
        <v/>
      </c>
      <c r="L184" s="48"/>
      <c r="M184" s="104"/>
      <c r="N184" s="48"/>
      <c r="O184" s="48"/>
      <c r="P184" s="69" t="str">
        <f>IF(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11,TRUE)=0,"",VLOOKUP($B184,IF($B184&lt;11,STOUT0[],IF($B184&lt;21,STOUT1[],IF($B184&lt;31,STOUT2[],IF($B184&lt;41,STOUT3[],IF($B184&lt;51,STOUT4[],IF($B184&lt;61,STOUT5[],IF($B184&lt;71,STOUT6[],IF($B184&lt;81,STOUT7[],IF($B184&lt;91,STOUT8[],IF($B184&lt;101,STOUT9[],IF($B184&lt;111,STOUT10[],IF($B184&lt;121,STOUT11[],IF($B184&lt;131,STOUT12[],IF($B184&lt;141,STOUT13[],IF($B184&lt;151,STOUT14[],IF($B184&lt;161,STOUT15[],IF($B184&lt;171,STOUT16[],IF($B184&lt;181,STOUT17[],IF($B184&lt;191,STOUT18[],IF($B184&lt;201,STOUT19[],"TABLE ERROR")))))))))))))))))))),11,TRUE))</f>
        <v/>
      </c>
    </row>
    <row r="185" spans="1:16" ht="15" customHeight="1" x14ac:dyDescent="0.25">
      <c r="A185" s="107">
        <v>20</v>
      </c>
      <c r="B185" s="70">
        <v>183</v>
      </c>
      <c r="C185" s="46" t="str">
        <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ERROR")))))))))))))))))))),2,TRUE)</f>
        <v>Essential Services</v>
      </c>
      <c r="D185" s="47"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3,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ERROR")))))))))))))))))))),3,TRUE))</f>
        <v/>
      </c>
      <c r="E185" s="47"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4,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ERROR")))))))))))))))))))),4,TRUE))</f>
        <v/>
      </c>
      <c r="F185" s="47"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5,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ERROR")))))))))))))))))))),5,TRUE))</f>
        <v/>
      </c>
      <c r="G185" s="46"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6,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ERROR")))))))))))))))))))),6,TRUE))</f>
        <v/>
      </c>
      <c r="H185" s="46"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7,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ERROR")))))))))))))))))))),7,TRUE))</f>
        <v/>
      </c>
      <c r="I185" s="48"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8,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ERROR")))))))))))))))))))),8,TRUE))</f>
        <v/>
      </c>
      <c r="J185" s="49"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9,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ERROR")))))))))))))))))))),9,TRUE))</f>
        <v/>
      </c>
      <c r="K185" s="48"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10,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ERROR")))))))))))))))))))),10,TRUE))</f>
        <v/>
      </c>
      <c r="L185" s="48"/>
      <c r="M185" s="104"/>
      <c r="N185" s="48"/>
      <c r="O185" s="48"/>
      <c r="P185" s="69" t="str">
        <f>IF(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11,TRUE)=0,"",VLOOKUP($B185,IF($B185&lt;11,STOUT0[],IF($B185&lt;21,STOUT1[],IF($B185&lt;31,STOUT2[],IF($B185&lt;41,STOUT3[],IF($B185&lt;51,STOUT4[],IF($B185&lt;61,STOUT5[],IF($B185&lt;71,STOUT6[],IF($B185&lt;81,STOUT7[],IF($B185&lt;91,STOUT8[],IF($B185&lt;101,STOUT9[],IF($B185&lt;111,STOUT10[],IF($B185&lt;121,STOUT11[],IF($B185&lt;131,STOUT12[],IF($B185&lt;141,STOUT13[],IF($B185&lt;151,STOUT14[],IF($B185&lt;161,STOUT15[],IF($B185&lt;171,STOUT16[],IF($B185&lt;181,STOUT17[],IF($B185&lt;191,STOUT18[],IF($B185&lt;201,STOUT19[],"TABLE ERROR")))))))))))))))))))),11,TRUE))</f>
        <v/>
      </c>
    </row>
    <row r="186" spans="1:16" ht="15" customHeight="1" x14ac:dyDescent="0.25">
      <c r="A186" s="107">
        <v>20</v>
      </c>
      <c r="B186" s="70">
        <v>184</v>
      </c>
      <c r="C186" s="46" t="str">
        <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ERROR")))))))))))))))))))),2,TRUE)</f>
        <v>Essential Services</v>
      </c>
      <c r="D186" s="47"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3,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ERROR")))))))))))))))))))),3,TRUE))</f>
        <v/>
      </c>
      <c r="E186" s="47"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4,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ERROR")))))))))))))))))))),4,TRUE))</f>
        <v/>
      </c>
      <c r="F186" s="47"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5,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ERROR")))))))))))))))))))),5,TRUE))</f>
        <v/>
      </c>
      <c r="G186" s="46"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6,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ERROR")))))))))))))))))))),6,TRUE))</f>
        <v/>
      </c>
      <c r="H186" s="46"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7,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ERROR")))))))))))))))))))),7,TRUE))</f>
        <v/>
      </c>
      <c r="I186" s="48"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8,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ERROR")))))))))))))))))))),8,TRUE))</f>
        <v/>
      </c>
      <c r="J186" s="49"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9,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ERROR")))))))))))))))))))),9,TRUE))</f>
        <v/>
      </c>
      <c r="K186" s="48"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10,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ERROR")))))))))))))))))))),10,TRUE))</f>
        <v/>
      </c>
      <c r="L186" s="48"/>
      <c r="M186" s="104"/>
      <c r="N186" s="48"/>
      <c r="O186" s="48"/>
      <c r="P186" s="69" t="str">
        <f>IF(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11,TRUE)=0,"",VLOOKUP($B186,IF($B186&lt;11,STOUT0[],IF($B186&lt;21,STOUT1[],IF($B186&lt;31,STOUT2[],IF($B186&lt;41,STOUT3[],IF($B186&lt;51,STOUT4[],IF($B186&lt;61,STOUT5[],IF($B186&lt;71,STOUT6[],IF($B186&lt;81,STOUT7[],IF($B186&lt;91,STOUT8[],IF($B186&lt;101,STOUT9[],IF($B186&lt;111,STOUT10[],IF($B186&lt;121,STOUT11[],IF($B186&lt;131,STOUT12[],IF($B186&lt;141,STOUT13[],IF($B186&lt;151,STOUT14[],IF($B186&lt;161,STOUT15[],IF($B186&lt;171,STOUT16[],IF($B186&lt;181,STOUT17[],IF($B186&lt;191,STOUT18[],IF($B186&lt;201,STOUT19[],"TABLE ERROR")))))))))))))))))))),11,TRUE))</f>
        <v/>
      </c>
    </row>
    <row r="187" spans="1:16" ht="15" customHeight="1" x14ac:dyDescent="0.25">
      <c r="A187" s="107">
        <v>20</v>
      </c>
      <c r="B187" s="70">
        <v>185</v>
      </c>
      <c r="C187" s="46" t="str">
        <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ERROR")))))))))))))))))))),2,TRUE)</f>
        <v>Essential Services</v>
      </c>
      <c r="D187" s="47"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3,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ERROR")))))))))))))))))))),3,TRUE))</f>
        <v/>
      </c>
      <c r="E187" s="47"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4,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ERROR")))))))))))))))))))),4,TRUE))</f>
        <v/>
      </c>
      <c r="F187" s="47"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5,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ERROR")))))))))))))))))))),5,TRUE))</f>
        <v/>
      </c>
      <c r="G187" s="46"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6,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ERROR")))))))))))))))))))),6,TRUE))</f>
        <v/>
      </c>
      <c r="H187" s="46"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7,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ERROR")))))))))))))))))))),7,TRUE))</f>
        <v/>
      </c>
      <c r="I187" s="48"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8,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ERROR")))))))))))))))))))),8,TRUE))</f>
        <v/>
      </c>
      <c r="J187" s="49"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9,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ERROR")))))))))))))))))))),9,TRUE))</f>
        <v/>
      </c>
      <c r="K187" s="48"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10,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ERROR")))))))))))))))))))),10,TRUE))</f>
        <v/>
      </c>
      <c r="L187" s="48"/>
      <c r="M187" s="104"/>
      <c r="N187" s="48"/>
      <c r="O187" s="48"/>
      <c r="P187" s="69" t="str">
        <f>IF(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11,TRUE)=0,"",VLOOKUP($B187,IF($B187&lt;11,STOUT0[],IF($B187&lt;21,STOUT1[],IF($B187&lt;31,STOUT2[],IF($B187&lt;41,STOUT3[],IF($B187&lt;51,STOUT4[],IF($B187&lt;61,STOUT5[],IF($B187&lt;71,STOUT6[],IF($B187&lt;81,STOUT7[],IF($B187&lt;91,STOUT8[],IF($B187&lt;101,STOUT9[],IF($B187&lt;111,STOUT10[],IF($B187&lt;121,STOUT11[],IF($B187&lt;131,STOUT12[],IF($B187&lt;141,STOUT13[],IF($B187&lt;151,STOUT14[],IF($B187&lt;161,STOUT15[],IF($B187&lt;171,STOUT16[],IF($B187&lt;181,STOUT17[],IF($B187&lt;191,STOUT18[],IF($B187&lt;201,STOUT19[],"TABLE ERROR")))))))))))))))))))),11,TRUE))</f>
        <v/>
      </c>
    </row>
    <row r="188" spans="1:16" ht="15" customHeight="1" x14ac:dyDescent="0.25">
      <c r="A188" s="107">
        <v>20</v>
      </c>
      <c r="B188" s="70">
        <v>186</v>
      </c>
      <c r="C188" s="46" t="str">
        <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ERROR")))))))))))))))))))),2,TRUE)</f>
        <v>Essential Services</v>
      </c>
      <c r="D188" s="47"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3,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ERROR")))))))))))))))))))),3,TRUE))</f>
        <v/>
      </c>
      <c r="E188" s="47"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4,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ERROR")))))))))))))))))))),4,TRUE))</f>
        <v/>
      </c>
      <c r="F188" s="47"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5,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ERROR")))))))))))))))))))),5,TRUE))</f>
        <v/>
      </c>
      <c r="G188" s="46"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6,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ERROR")))))))))))))))))))),6,TRUE))</f>
        <v/>
      </c>
      <c r="H188" s="46"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7,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ERROR")))))))))))))))))))),7,TRUE))</f>
        <v/>
      </c>
      <c r="I188" s="48"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8,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ERROR")))))))))))))))))))),8,TRUE))</f>
        <v/>
      </c>
      <c r="J188" s="49"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9,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ERROR")))))))))))))))))))),9,TRUE))</f>
        <v/>
      </c>
      <c r="K188" s="48"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10,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ERROR")))))))))))))))))))),10,TRUE))</f>
        <v/>
      </c>
      <c r="L188" s="48"/>
      <c r="M188" s="104"/>
      <c r="N188" s="48"/>
      <c r="O188" s="48"/>
      <c r="P188" s="69" t="str">
        <f>IF(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11,TRUE)=0,"",VLOOKUP($B188,IF($B188&lt;11,STOUT0[],IF($B188&lt;21,STOUT1[],IF($B188&lt;31,STOUT2[],IF($B188&lt;41,STOUT3[],IF($B188&lt;51,STOUT4[],IF($B188&lt;61,STOUT5[],IF($B188&lt;71,STOUT6[],IF($B188&lt;81,STOUT7[],IF($B188&lt;91,STOUT8[],IF($B188&lt;101,STOUT9[],IF($B188&lt;111,STOUT10[],IF($B188&lt;121,STOUT11[],IF($B188&lt;131,STOUT12[],IF($B188&lt;141,STOUT13[],IF($B188&lt;151,STOUT14[],IF($B188&lt;161,STOUT15[],IF($B188&lt;171,STOUT16[],IF($B188&lt;181,STOUT17[],IF($B188&lt;191,STOUT18[],IF($B188&lt;201,STOUT19[],"TABLE ERROR")))))))))))))))))))),11,TRUE))</f>
        <v/>
      </c>
    </row>
    <row r="189" spans="1:16" ht="15" customHeight="1" x14ac:dyDescent="0.25">
      <c r="A189" s="107">
        <v>20</v>
      </c>
      <c r="B189" s="70">
        <v>187</v>
      </c>
      <c r="C189" s="46" t="str">
        <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ERROR")))))))))))))))))))),2,TRUE)</f>
        <v>Essential Services</v>
      </c>
      <c r="D189" s="47"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3,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ERROR")))))))))))))))))))),3,TRUE))</f>
        <v/>
      </c>
      <c r="E189" s="47"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4,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ERROR")))))))))))))))))))),4,TRUE))</f>
        <v/>
      </c>
      <c r="F189" s="47"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5,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ERROR")))))))))))))))))))),5,TRUE))</f>
        <v/>
      </c>
      <c r="G189" s="46"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6,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ERROR")))))))))))))))))))),6,TRUE))</f>
        <v/>
      </c>
      <c r="H189" s="46"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7,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ERROR")))))))))))))))))))),7,TRUE))</f>
        <v/>
      </c>
      <c r="I189" s="48"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8,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ERROR")))))))))))))))))))),8,TRUE))</f>
        <v/>
      </c>
      <c r="J189" s="49"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9,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ERROR")))))))))))))))))))),9,TRUE))</f>
        <v/>
      </c>
      <c r="K189" s="48"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10,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ERROR")))))))))))))))))))),10,TRUE))</f>
        <v/>
      </c>
      <c r="L189" s="48"/>
      <c r="M189" s="104"/>
      <c r="N189" s="48"/>
      <c r="O189" s="48"/>
      <c r="P189" s="69" t="str">
        <f>IF(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11,TRUE)=0,"",VLOOKUP($B189,IF($B189&lt;11,STOUT0[],IF($B189&lt;21,STOUT1[],IF($B189&lt;31,STOUT2[],IF($B189&lt;41,STOUT3[],IF($B189&lt;51,STOUT4[],IF($B189&lt;61,STOUT5[],IF($B189&lt;71,STOUT6[],IF($B189&lt;81,STOUT7[],IF($B189&lt;91,STOUT8[],IF($B189&lt;101,STOUT9[],IF($B189&lt;111,STOUT10[],IF($B189&lt;121,STOUT11[],IF($B189&lt;131,STOUT12[],IF($B189&lt;141,STOUT13[],IF($B189&lt;151,STOUT14[],IF($B189&lt;161,STOUT15[],IF($B189&lt;171,STOUT16[],IF($B189&lt;181,STOUT17[],IF($B189&lt;191,STOUT18[],IF($B189&lt;201,STOUT19[],"TABLE ERROR")))))))))))))))))))),11,TRUE))</f>
        <v/>
      </c>
    </row>
    <row r="190" spans="1:16" ht="15" customHeight="1" x14ac:dyDescent="0.25">
      <c r="A190" s="107">
        <v>20</v>
      </c>
      <c r="B190" s="70">
        <v>188</v>
      </c>
      <c r="C190" s="46" t="str">
        <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ERROR")))))))))))))))))))),2,TRUE)</f>
        <v>Essential Services</v>
      </c>
      <c r="D190" s="47"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3,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ERROR")))))))))))))))))))),3,TRUE))</f>
        <v/>
      </c>
      <c r="E190" s="47"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4,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ERROR")))))))))))))))))))),4,TRUE))</f>
        <v/>
      </c>
      <c r="F190" s="47"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5,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ERROR")))))))))))))))))))),5,TRUE))</f>
        <v/>
      </c>
      <c r="G190" s="46"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6,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ERROR")))))))))))))))))))),6,TRUE))</f>
        <v/>
      </c>
      <c r="H190" s="46"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7,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ERROR")))))))))))))))))))),7,TRUE))</f>
        <v/>
      </c>
      <c r="I190" s="48"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8,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ERROR")))))))))))))))))))),8,TRUE))</f>
        <v/>
      </c>
      <c r="J190" s="49"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9,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ERROR")))))))))))))))))))),9,TRUE))</f>
        <v/>
      </c>
      <c r="K190" s="48"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10,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ERROR")))))))))))))))))))),10,TRUE))</f>
        <v/>
      </c>
      <c r="L190" s="48"/>
      <c r="M190" s="104"/>
      <c r="N190" s="48"/>
      <c r="O190" s="48"/>
      <c r="P190" s="69" t="str">
        <f>IF(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11,TRUE)=0,"",VLOOKUP($B190,IF($B190&lt;11,STOUT0[],IF($B190&lt;21,STOUT1[],IF($B190&lt;31,STOUT2[],IF($B190&lt;41,STOUT3[],IF($B190&lt;51,STOUT4[],IF($B190&lt;61,STOUT5[],IF($B190&lt;71,STOUT6[],IF($B190&lt;81,STOUT7[],IF($B190&lt;91,STOUT8[],IF($B190&lt;101,STOUT9[],IF($B190&lt;111,STOUT10[],IF($B190&lt;121,STOUT11[],IF($B190&lt;131,STOUT12[],IF($B190&lt;141,STOUT13[],IF($B190&lt;151,STOUT14[],IF($B190&lt;161,STOUT15[],IF($B190&lt;171,STOUT16[],IF($B190&lt;181,STOUT17[],IF($B190&lt;191,STOUT18[],IF($B190&lt;201,STOUT19[],"TABLE ERROR")))))))))))))))))))),11,TRUE))</f>
        <v/>
      </c>
    </row>
    <row r="191" spans="1:16" ht="15" customHeight="1" x14ac:dyDescent="0.25">
      <c r="A191" s="107">
        <v>20</v>
      </c>
      <c r="B191" s="70">
        <v>189</v>
      </c>
      <c r="C191" s="46" t="str">
        <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ERROR")))))))))))))))))))),2,TRUE)</f>
        <v>Essential Services</v>
      </c>
      <c r="D191" s="47"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3,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ERROR")))))))))))))))))))),3,TRUE))</f>
        <v/>
      </c>
      <c r="E191" s="47"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4,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ERROR")))))))))))))))))))),4,TRUE))</f>
        <v/>
      </c>
      <c r="F191" s="47"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5,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ERROR")))))))))))))))))))),5,TRUE))</f>
        <v/>
      </c>
      <c r="G191" s="46"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6,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ERROR")))))))))))))))))))),6,TRUE))</f>
        <v/>
      </c>
      <c r="H191" s="46"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7,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ERROR")))))))))))))))))))),7,TRUE))</f>
        <v/>
      </c>
      <c r="I191" s="48"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8,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ERROR")))))))))))))))))))),8,TRUE))</f>
        <v/>
      </c>
      <c r="J191" s="49"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9,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ERROR")))))))))))))))))))),9,TRUE))</f>
        <v/>
      </c>
      <c r="K191" s="48"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10,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ERROR")))))))))))))))))))),10,TRUE))</f>
        <v/>
      </c>
      <c r="L191" s="48"/>
      <c r="M191" s="104"/>
      <c r="N191" s="48"/>
      <c r="O191" s="48"/>
      <c r="P191" s="69" t="str">
        <f>IF(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11,TRUE)=0,"",VLOOKUP($B191,IF($B191&lt;11,STOUT0[],IF($B191&lt;21,STOUT1[],IF($B191&lt;31,STOUT2[],IF($B191&lt;41,STOUT3[],IF($B191&lt;51,STOUT4[],IF($B191&lt;61,STOUT5[],IF($B191&lt;71,STOUT6[],IF($B191&lt;81,STOUT7[],IF($B191&lt;91,STOUT8[],IF($B191&lt;101,STOUT9[],IF($B191&lt;111,STOUT10[],IF($B191&lt;121,STOUT11[],IF($B191&lt;131,STOUT12[],IF($B191&lt;141,STOUT13[],IF($B191&lt;151,STOUT14[],IF($B191&lt;161,STOUT15[],IF($B191&lt;171,STOUT16[],IF($B191&lt;181,STOUT17[],IF($B191&lt;191,STOUT18[],IF($B191&lt;201,STOUT19[],"TABLE ERROR")))))))))))))))))))),11,TRUE))</f>
        <v/>
      </c>
    </row>
    <row r="192" spans="1:16" ht="15.75" customHeight="1" x14ac:dyDescent="0.25">
      <c r="A192" s="107">
        <v>20</v>
      </c>
      <c r="B192" s="70">
        <v>190</v>
      </c>
      <c r="C192" s="46" t="str">
        <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ERROR")))))))))))))))))))),2,TRUE)</f>
        <v>Essential Services</v>
      </c>
      <c r="D192" s="47"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3,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ERROR")))))))))))))))))))),3,TRUE))</f>
        <v/>
      </c>
      <c r="E192" s="47"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4,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ERROR")))))))))))))))))))),4,TRUE))</f>
        <v/>
      </c>
      <c r="F192" s="47"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5,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ERROR")))))))))))))))))))),5,TRUE))</f>
        <v/>
      </c>
      <c r="G192" s="46"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6,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ERROR")))))))))))))))))))),6,TRUE))</f>
        <v/>
      </c>
      <c r="H192" s="46"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7,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ERROR")))))))))))))))))))),7,TRUE))</f>
        <v/>
      </c>
      <c r="I192" s="48"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8,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ERROR")))))))))))))))))))),8,TRUE))</f>
        <v/>
      </c>
      <c r="J192" s="49"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9,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ERROR")))))))))))))))))))),9,TRUE))</f>
        <v/>
      </c>
      <c r="K192" s="48"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10,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ERROR")))))))))))))))))))),10,TRUE))</f>
        <v/>
      </c>
      <c r="L192" s="48"/>
      <c r="M192" s="104"/>
      <c r="N192" s="48"/>
      <c r="O192" s="48"/>
      <c r="P192" s="69" t="str">
        <f>IF(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11,TRUE)=0,"",VLOOKUP($B192,IF($B192&lt;11,STOUT0[],IF($B192&lt;21,STOUT1[],IF($B192&lt;31,STOUT2[],IF($B192&lt;41,STOUT3[],IF($B192&lt;51,STOUT4[],IF($B192&lt;61,STOUT5[],IF($B192&lt;71,STOUT6[],IF($B192&lt;81,STOUT7[],IF($B192&lt;91,STOUT8[],IF($B192&lt;101,STOUT9[],IF($B192&lt;111,STOUT10[],IF($B192&lt;121,STOUT11[],IF($B192&lt;131,STOUT12[],IF($B192&lt;141,STOUT13[],IF($B192&lt;151,STOUT14[],IF($B192&lt;161,STOUT15[],IF($B192&lt;171,STOUT16[],IF($B192&lt;181,STOUT17[],IF($B192&lt;191,STOUT18[],IF($B192&lt;201,STOUT19[],"TABLE ERROR")))))))))))))))))))),11,TRUE))</f>
        <v/>
      </c>
    </row>
    <row r="193" spans="1:16" ht="15" customHeight="1" x14ac:dyDescent="0.25">
      <c r="A193" s="107">
        <v>21</v>
      </c>
      <c r="B193" s="70">
        <v>191</v>
      </c>
      <c r="C193" s="46" t="str">
        <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ERROR")))))))))))))))))))),2,TRUE)</f>
        <v>Essential Services</v>
      </c>
      <c r="D193" s="47"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3,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ERROR")))))))))))))))))))),3,TRUE))</f>
        <v/>
      </c>
      <c r="E193" s="47"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4,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ERROR")))))))))))))))))))),4,TRUE))</f>
        <v/>
      </c>
      <c r="F193" s="47"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5,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ERROR")))))))))))))))))))),5,TRUE))</f>
        <v/>
      </c>
      <c r="G193" s="46"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6,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ERROR")))))))))))))))))))),6,TRUE))</f>
        <v/>
      </c>
      <c r="H193" s="46"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7,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ERROR")))))))))))))))))))),7,TRUE))</f>
        <v/>
      </c>
      <c r="I193" s="48"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8,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ERROR")))))))))))))))))))),8,TRUE))</f>
        <v/>
      </c>
      <c r="J193" s="49"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9,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ERROR")))))))))))))))))))),9,TRUE))</f>
        <v/>
      </c>
      <c r="K193" s="48"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10,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ERROR")))))))))))))))))))),10,TRUE))</f>
        <v/>
      </c>
      <c r="L193" s="48"/>
      <c r="M193" s="104"/>
      <c r="N193" s="48"/>
      <c r="O193" s="48"/>
      <c r="P193" s="69" t="str">
        <f>IF(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11,TRUE)=0,"",VLOOKUP($B193,IF($B193&lt;11,STOUT0[],IF($B193&lt;21,STOUT1[],IF($B193&lt;31,STOUT2[],IF($B193&lt;41,STOUT3[],IF($B193&lt;51,STOUT4[],IF($B193&lt;61,STOUT5[],IF($B193&lt;71,STOUT6[],IF($B193&lt;81,STOUT7[],IF($B193&lt;91,STOUT8[],IF($B193&lt;101,STOUT9[],IF($B193&lt;111,STOUT10[],IF($B193&lt;121,STOUT11[],IF($B193&lt;131,STOUT12[],IF($B193&lt;141,STOUT13[],IF($B193&lt;151,STOUT14[],IF($B193&lt;161,STOUT15[],IF($B193&lt;171,STOUT16[],IF($B193&lt;181,STOUT17[],IF($B193&lt;191,STOUT18[],IF($B193&lt;201,STOUT19[],"TABLE ERROR")))))))))))))))))))),11,TRUE))</f>
        <v/>
      </c>
    </row>
    <row r="194" spans="1:16" ht="15" customHeight="1" x14ac:dyDescent="0.25">
      <c r="A194" s="107">
        <v>21</v>
      </c>
      <c r="B194" s="70">
        <v>192</v>
      </c>
      <c r="C194" s="46" t="str">
        <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ERROR")))))))))))))))))))),2,TRUE)</f>
        <v>Essential Services</v>
      </c>
      <c r="D194" s="47"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3,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ERROR")))))))))))))))))))),3,TRUE))</f>
        <v/>
      </c>
      <c r="E194" s="47"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4,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ERROR")))))))))))))))))))),4,TRUE))</f>
        <v/>
      </c>
      <c r="F194" s="47"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5,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ERROR")))))))))))))))))))),5,TRUE))</f>
        <v/>
      </c>
      <c r="G194" s="46"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6,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ERROR")))))))))))))))))))),6,TRUE))</f>
        <v/>
      </c>
      <c r="H194" s="46"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7,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ERROR")))))))))))))))))))),7,TRUE))</f>
        <v/>
      </c>
      <c r="I194" s="48"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8,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ERROR")))))))))))))))))))),8,TRUE))</f>
        <v/>
      </c>
      <c r="J194" s="49"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9,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ERROR")))))))))))))))))))),9,TRUE))</f>
        <v/>
      </c>
      <c r="K194" s="48"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10,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ERROR")))))))))))))))))))),10,TRUE))</f>
        <v/>
      </c>
      <c r="L194" s="48"/>
      <c r="M194" s="104"/>
      <c r="N194" s="48"/>
      <c r="O194" s="48"/>
      <c r="P194" s="69" t="str">
        <f>IF(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11,TRUE)=0,"",VLOOKUP($B194,IF($B194&lt;11,STOUT0[],IF($B194&lt;21,STOUT1[],IF($B194&lt;31,STOUT2[],IF($B194&lt;41,STOUT3[],IF($B194&lt;51,STOUT4[],IF($B194&lt;61,STOUT5[],IF($B194&lt;71,STOUT6[],IF($B194&lt;81,STOUT7[],IF($B194&lt;91,STOUT8[],IF($B194&lt;101,STOUT9[],IF($B194&lt;111,STOUT10[],IF($B194&lt;121,STOUT11[],IF($B194&lt;131,STOUT12[],IF($B194&lt;141,STOUT13[],IF($B194&lt;151,STOUT14[],IF($B194&lt;161,STOUT15[],IF($B194&lt;171,STOUT16[],IF($B194&lt;181,STOUT17[],IF($B194&lt;191,STOUT18[],IF($B194&lt;201,STOUT19[],"TABLE ERROR")))))))))))))))))))),11,TRUE))</f>
        <v/>
      </c>
    </row>
    <row r="195" spans="1:16" ht="15" customHeight="1" x14ac:dyDescent="0.25">
      <c r="A195" s="107">
        <v>21</v>
      </c>
      <c r="B195" s="70">
        <v>193</v>
      </c>
      <c r="C195" s="46" t="str">
        <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ERROR")))))))))))))))))))),2,TRUE)</f>
        <v>Essential Services</v>
      </c>
      <c r="D195" s="47"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3,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ERROR")))))))))))))))))))),3,TRUE))</f>
        <v/>
      </c>
      <c r="E195" s="47"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4,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ERROR")))))))))))))))))))),4,TRUE))</f>
        <v/>
      </c>
      <c r="F195" s="47"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5,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ERROR")))))))))))))))))))),5,TRUE))</f>
        <v/>
      </c>
      <c r="G195" s="46"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6,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ERROR")))))))))))))))))))),6,TRUE))</f>
        <v/>
      </c>
      <c r="H195" s="46"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7,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ERROR")))))))))))))))))))),7,TRUE))</f>
        <v/>
      </c>
      <c r="I195" s="48"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8,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ERROR")))))))))))))))))))),8,TRUE))</f>
        <v/>
      </c>
      <c r="J195" s="49"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9,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ERROR")))))))))))))))))))),9,TRUE))</f>
        <v/>
      </c>
      <c r="K195" s="48"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10,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ERROR")))))))))))))))))))),10,TRUE))</f>
        <v/>
      </c>
      <c r="L195" s="48"/>
      <c r="M195" s="104"/>
      <c r="N195" s="48"/>
      <c r="O195" s="48"/>
      <c r="P195" s="69" t="str">
        <f>IF(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11,TRUE)=0,"",VLOOKUP($B195,IF($B195&lt;11,STOUT0[],IF($B195&lt;21,STOUT1[],IF($B195&lt;31,STOUT2[],IF($B195&lt;41,STOUT3[],IF($B195&lt;51,STOUT4[],IF($B195&lt;61,STOUT5[],IF($B195&lt;71,STOUT6[],IF($B195&lt;81,STOUT7[],IF($B195&lt;91,STOUT8[],IF($B195&lt;101,STOUT9[],IF($B195&lt;111,STOUT10[],IF($B195&lt;121,STOUT11[],IF($B195&lt;131,STOUT12[],IF($B195&lt;141,STOUT13[],IF($B195&lt;151,STOUT14[],IF($B195&lt;161,STOUT15[],IF($B195&lt;171,STOUT16[],IF($B195&lt;181,STOUT17[],IF($B195&lt;191,STOUT18[],IF($B195&lt;201,STOUT19[],"TABLE ERROR")))))))))))))))))))),11,TRUE))</f>
        <v/>
      </c>
    </row>
    <row r="196" spans="1:16" ht="15" customHeight="1" x14ac:dyDescent="0.25">
      <c r="A196" s="107">
        <v>21</v>
      </c>
      <c r="B196" s="70">
        <v>194</v>
      </c>
      <c r="C196" s="46" t="str">
        <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ERROR")))))))))))))))))))),2,TRUE)</f>
        <v>Essential Services</v>
      </c>
      <c r="D196" s="47"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3,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ERROR")))))))))))))))))))),3,TRUE))</f>
        <v/>
      </c>
      <c r="E196" s="47"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4,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ERROR")))))))))))))))))))),4,TRUE))</f>
        <v/>
      </c>
      <c r="F196" s="47"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5,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ERROR")))))))))))))))))))),5,TRUE))</f>
        <v/>
      </c>
      <c r="G196" s="46"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6,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ERROR")))))))))))))))))))),6,TRUE))</f>
        <v/>
      </c>
      <c r="H196" s="46"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7,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ERROR")))))))))))))))))))),7,TRUE))</f>
        <v/>
      </c>
      <c r="I196" s="48"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8,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ERROR")))))))))))))))))))),8,TRUE))</f>
        <v/>
      </c>
      <c r="J196" s="49"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9,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ERROR")))))))))))))))))))),9,TRUE))</f>
        <v/>
      </c>
      <c r="K196" s="48"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10,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ERROR")))))))))))))))))))),10,TRUE))</f>
        <v/>
      </c>
      <c r="L196" s="48"/>
      <c r="M196" s="104"/>
      <c r="N196" s="48"/>
      <c r="O196" s="48"/>
      <c r="P196" s="69" t="str">
        <f>IF(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11,TRUE)=0,"",VLOOKUP($B196,IF($B196&lt;11,STOUT0[],IF($B196&lt;21,STOUT1[],IF($B196&lt;31,STOUT2[],IF($B196&lt;41,STOUT3[],IF($B196&lt;51,STOUT4[],IF($B196&lt;61,STOUT5[],IF($B196&lt;71,STOUT6[],IF($B196&lt;81,STOUT7[],IF($B196&lt;91,STOUT8[],IF($B196&lt;101,STOUT9[],IF($B196&lt;111,STOUT10[],IF($B196&lt;121,STOUT11[],IF($B196&lt;131,STOUT12[],IF($B196&lt;141,STOUT13[],IF($B196&lt;151,STOUT14[],IF($B196&lt;161,STOUT15[],IF($B196&lt;171,STOUT16[],IF($B196&lt;181,STOUT17[],IF($B196&lt;191,STOUT18[],IF($B196&lt;201,STOUT19[],"TABLE ERROR")))))))))))))))))))),11,TRUE))</f>
        <v/>
      </c>
    </row>
    <row r="197" spans="1:16" ht="15" customHeight="1" x14ac:dyDescent="0.25">
      <c r="A197" s="107">
        <v>21</v>
      </c>
      <c r="B197" s="70">
        <v>195</v>
      </c>
      <c r="C197" s="46" t="str">
        <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ERROR")))))))))))))))))))),2,TRUE)</f>
        <v>Essential Services</v>
      </c>
      <c r="D197" s="47"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3,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ERROR")))))))))))))))))))),3,TRUE))</f>
        <v/>
      </c>
      <c r="E197" s="47"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4,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ERROR")))))))))))))))))))),4,TRUE))</f>
        <v/>
      </c>
      <c r="F197" s="47"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5,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ERROR")))))))))))))))))))),5,TRUE))</f>
        <v/>
      </c>
      <c r="G197" s="46"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6,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ERROR")))))))))))))))))))),6,TRUE))</f>
        <v/>
      </c>
      <c r="H197" s="46"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7,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ERROR")))))))))))))))))))),7,TRUE))</f>
        <v/>
      </c>
      <c r="I197" s="48"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8,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ERROR")))))))))))))))))))),8,TRUE))</f>
        <v/>
      </c>
      <c r="J197" s="49"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9,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ERROR")))))))))))))))))))),9,TRUE))</f>
        <v/>
      </c>
      <c r="K197" s="48"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10,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ERROR")))))))))))))))))))),10,TRUE))</f>
        <v/>
      </c>
      <c r="L197" s="48"/>
      <c r="M197" s="104"/>
      <c r="N197" s="48"/>
      <c r="O197" s="48"/>
      <c r="P197" s="69" t="str">
        <f>IF(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11,TRUE)=0,"",VLOOKUP($B197,IF($B197&lt;11,STOUT0[],IF($B197&lt;21,STOUT1[],IF($B197&lt;31,STOUT2[],IF($B197&lt;41,STOUT3[],IF($B197&lt;51,STOUT4[],IF($B197&lt;61,STOUT5[],IF($B197&lt;71,STOUT6[],IF($B197&lt;81,STOUT7[],IF($B197&lt;91,STOUT8[],IF($B197&lt;101,STOUT9[],IF($B197&lt;111,STOUT10[],IF($B197&lt;121,STOUT11[],IF($B197&lt;131,STOUT12[],IF($B197&lt;141,STOUT13[],IF($B197&lt;151,STOUT14[],IF($B197&lt;161,STOUT15[],IF($B197&lt;171,STOUT16[],IF($B197&lt;181,STOUT17[],IF($B197&lt;191,STOUT18[],IF($B197&lt;201,STOUT19[],"TABLE ERROR")))))))))))))))))))),11,TRUE))</f>
        <v/>
      </c>
    </row>
    <row r="198" spans="1:16" ht="15" customHeight="1" x14ac:dyDescent="0.25">
      <c r="A198" s="107">
        <v>21</v>
      </c>
      <c r="B198" s="70">
        <v>196</v>
      </c>
      <c r="C198" s="46" t="str">
        <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ERROR")))))))))))))))))))),2,TRUE)</f>
        <v>Essential Services</v>
      </c>
      <c r="D198" s="47"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3,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ERROR")))))))))))))))))))),3,TRUE))</f>
        <v/>
      </c>
      <c r="E198" s="47"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4,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ERROR")))))))))))))))))))),4,TRUE))</f>
        <v/>
      </c>
      <c r="F198" s="47"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5,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ERROR")))))))))))))))))))),5,TRUE))</f>
        <v/>
      </c>
      <c r="G198" s="46"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6,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ERROR")))))))))))))))))))),6,TRUE))</f>
        <v/>
      </c>
      <c r="H198" s="46"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7,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ERROR")))))))))))))))))))),7,TRUE))</f>
        <v/>
      </c>
      <c r="I198" s="48"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8,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ERROR")))))))))))))))))))),8,TRUE))</f>
        <v/>
      </c>
      <c r="J198" s="49"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9,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ERROR")))))))))))))))))))),9,TRUE))</f>
        <v/>
      </c>
      <c r="K198" s="48"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10,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ERROR")))))))))))))))))))),10,TRUE))</f>
        <v/>
      </c>
      <c r="L198" s="48"/>
      <c r="M198" s="104"/>
      <c r="N198" s="48"/>
      <c r="O198" s="48"/>
      <c r="P198" s="69" t="str">
        <f>IF(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11,TRUE)=0,"",VLOOKUP($B198,IF($B198&lt;11,STOUT0[],IF($B198&lt;21,STOUT1[],IF($B198&lt;31,STOUT2[],IF($B198&lt;41,STOUT3[],IF($B198&lt;51,STOUT4[],IF($B198&lt;61,STOUT5[],IF($B198&lt;71,STOUT6[],IF($B198&lt;81,STOUT7[],IF($B198&lt;91,STOUT8[],IF($B198&lt;101,STOUT9[],IF($B198&lt;111,STOUT10[],IF($B198&lt;121,STOUT11[],IF($B198&lt;131,STOUT12[],IF($B198&lt;141,STOUT13[],IF($B198&lt;151,STOUT14[],IF($B198&lt;161,STOUT15[],IF($B198&lt;171,STOUT16[],IF($B198&lt;181,STOUT17[],IF($B198&lt;191,STOUT18[],IF($B198&lt;201,STOUT19[],"TABLE ERROR")))))))))))))))))))),11,TRUE))</f>
        <v/>
      </c>
    </row>
    <row r="199" spans="1:16" ht="15" customHeight="1" x14ac:dyDescent="0.25">
      <c r="A199" s="107">
        <v>21</v>
      </c>
      <c r="B199" s="70">
        <v>197</v>
      </c>
      <c r="C199" s="46" t="str">
        <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ERROR")))))))))))))))))))),2,TRUE)</f>
        <v>Essential Services</v>
      </c>
      <c r="D199" s="47"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3,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ERROR")))))))))))))))))))),3,TRUE))</f>
        <v/>
      </c>
      <c r="E199" s="47"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4,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ERROR")))))))))))))))))))),4,TRUE))</f>
        <v/>
      </c>
      <c r="F199" s="47"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5,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ERROR")))))))))))))))))))),5,TRUE))</f>
        <v/>
      </c>
      <c r="G199" s="46"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6,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ERROR")))))))))))))))))))),6,TRUE))</f>
        <v/>
      </c>
      <c r="H199" s="46"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7,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ERROR")))))))))))))))))))),7,TRUE))</f>
        <v/>
      </c>
      <c r="I199" s="48"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8,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ERROR")))))))))))))))))))),8,TRUE))</f>
        <v/>
      </c>
      <c r="J199" s="49"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9,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ERROR")))))))))))))))))))),9,TRUE))</f>
        <v/>
      </c>
      <c r="K199" s="48"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10,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ERROR")))))))))))))))))))),10,TRUE))</f>
        <v/>
      </c>
      <c r="L199" s="48"/>
      <c r="M199" s="104"/>
      <c r="N199" s="48"/>
      <c r="O199" s="48"/>
      <c r="P199" s="69" t="str">
        <f>IF(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11,TRUE)=0,"",VLOOKUP($B199,IF($B199&lt;11,STOUT0[],IF($B199&lt;21,STOUT1[],IF($B199&lt;31,STOUT2[],IF($B199&lt;41,STOUT3[],IF($B199&lt;51,STOUT4[],IF($B199&lt;61,STOUT5[],IF($B199&lt;71,STOUT6[],IF($B199&lt;81,STOUT7[],IF($B199&lt;91,STOUT8[],IF($B199&lt;101,STOUT9[],IF($B199&lt;111,STOUT10[],IF($B199&lt;121,STOUT11[],IF($B199&lt;131,STOUT12[],IF($B199&lt;141,STOUT13[],IF($B199&lt;151,STOUT14[],IF($B199&lt;161,STOUT15[],IF($B199&lt;171,STOUT16[],IF($B199&lt;181,STOUT17[],IF($B199&lt;191,STOUT18[],IF($B199&lt;201,STOUT19[],"TABLE ERROR")))))))))))))))))))),11,TRUE))</f>
        <v/>
      </c>
    </row>
    <row r="200" spans="1:16" ht="15" customHeight="1" x14ac:dyDescent="0.25">
      <c r="A200" s="107">
        <v>21</v>
      </c>
      <c r="B200" s="70">
        <v>198</v>
      </c>
      <c r="C200" s="46" t="str">
        <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ERROR")))))))))))))))))))),2,TRUE)</f>
        <v>Essential Services</v>
      </c>
      <c r="D200" s="47"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3,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ERROR")))))))))))))))))))),3,TRUE))</f>
        <v/>
      </c>
      <c r="E200" s="47"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4,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ERROR")))))))))))))))))))),4,TRUE))</f>
        <v/>
      </c>
      <c r="F200" s="47"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5,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ERROR")))))))))))))))))))),5,TRUE))</f>
        <v/>
      </c>
      <c r="G200" s="46"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6,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ERROR")))))))))))))))))))),6,TRUE))</f>
        <v/>
      </c>
      <c r="H200" s="46"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7,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ERROR")))))))))))))))))))),7,TRUE))</f>
        <v/>
      </c>
      <c r="I200" s="48"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8,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ERROR")))))))))))))))))))),8,TRUE))</f>
        <v/>
      </c>
      <c r="J200" s="49"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9,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ERROR")))))))))))))))))))),9,TRUE))</f>
        <v/>
      </c>
      <c r="K200" s="48"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10,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ERROR")))))))))))))))))))),10,TRUE))</f>
        <v/>
      </c>
      <c r="L200" s="48"/>
      <c r="M200" s="104"/>
      <c r="N200" s="48"/>
      <c r="O200" s="48"/>
      <c r="P200" s="69" t="str">
        <f>IF(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11,TRUE)=0,"",VLOOKUP($B200,IF($B200&lt;11,STOUT0[],IF($B200&lt;21,STOUT1[],IF($B200&lt;31,STOUT2[],IF($B200&lt;41,STOUT3[],IF($B200&lt;51,STOUT4[],IF($B200&lt;61,STOUT5[],IF($B200&lt;71,STOUT6[],IF($B200&lt;81,STOUT7[],IF($B200&lt;91,STOUT8[],IF($B200&lt;101,STOUT9[],IF($B200&lt;111,STOUT10[],IF($B200&lt;121,STOUT11[],IF($B200&lt;131,STOUT12[],IF($B200&lt;141,STOUT13[],IF($B200&lt;151,STOUT14[],IF($B200&lt;161,STOUT15[],IF($B200&lt;171,STOUT16[],IF($B200&lt;181,STOUT17[],IF($B200&lt;191,STOUT18[],IF($B200&lt;201,STOUT19[],"TABLE ERROR")))))))))))))))))))),11,TRUE))</f>
        <v/>
      </c>
    </row>
    <row r="201" spans="1:16" ht="15" customHeight="1" x14ac:dyDescent="0.25">
      <c r="A201" s="107">
        <v>21</v>
      </c>
      <c r="B201" s="70">
        <v>199</v>
      </c>
      <c r="C201" s="46" t="str">
        <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ERROR")))))))))))))))))))),2,TRUE)</f>
        <v>Essential Services</v>
      </c>
      <c r="D201" s="47"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3,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ERROR")))))))))))))))))))),3,TRUE))</f>
        <v/>
      </c>
      <c r="E201" s="47"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4,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ERROR")))))))))))))))))))),4,TRUE))</f>
        <v/>
      </c>
      <c r="F201" s="47"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5,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ERROR")))))))))))))))))))),5,TRUE))</f>
        <v/>
      </c>
      <c r="G201" s="46"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6,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ERROR")))))))))))))))))))),6,TRUE))</f>
        <v/>
      </c>
      <c r="H201" s="46"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7,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ERROR")))))))))))))))))))),7,TRUE))</f>
        <v/>
      </c>
      <c r="I201" s="48"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8,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ERROR")))))))))))))))))))),8,TRUE))</f>
        <v/>
      </c>
      <c r="J201" s="49"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9,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ERROR")))))))))))))))))))),9,TRUE))</f>
        <v/>
      </c>
      <c r="K201" s="48"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10,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ERROR")))))))))))))))))))),10,TRUE))</f>
        <v/>
      </c>
      <c r="L201" s="48"/>
      <c r="M201" s="104"/>
      <c r="N201" s="48"/>
      <c r="O201" s="48"/>
      <c r="P201" s="69" t="str">
        <f>IF(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11,TRUE)=0,"",VLOOKUP($B201,IF($B201&lt;11,STOUT0[],IF($B201&lt;21,STOUT1[],IF($B201&lt;31,STOUT2[],IF($B201&lt;41,STOUT3[],IF($B201&lt;51,STOUT4[],IF($B201&lt;61,STOUT5[],IF($B201&lt;71,STOUT6[],IF($B201&lt;81,STOUT7[],IF($B201&lt;91,STOUT8[],IF($B201&lt;101,STOUT9[],IF($B201&lt;111,STOUT10[],IF($B201&lt;121,STOUT11[],IF($B201&lt;131,STOUT12[],IF($B201&lt;141,STOUT13[],IF($B201&lt;151,STOUT14[],IF($B201&lt;161,STOUT15[],IF($B201&lt;171,STOUT16[],IF($B201&lt;181,STOUT17[],IF($B201&lt;191,STOUT18[],IF($B201&lt;201,STOUT19[],"TABLE ERROR")))))))))))))))))))),11,TRUE))</f>
        <v/>
      </c>
    </row>
    <row r="202" spans="1:16" ht="15.75" customHeight="1" thickBot="1" x14ac:dyDescent="0.3">
      <c r="A202" s="108">
        <v>21</v>
      </c>
      <c r="B202" s="77">
        <v>200</v>
      </c>
      <c r="C202" s="54" t="str">
        <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ERROR")))))))))))))))))))),2,TRUE)</f>
        <v>Essential Services</v>
      </c>
      <c r="D202" s="55"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3,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ERROR")))))))))))))))))))),3,TRUE))</f>
        <v/>
      </c>
      <c r="E202" s="55"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4,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ERROR")))))))))))))))))))),4,TRUE))</f>
        <v/>
      </c>
      <c r="F202" s="55"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5,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ERROR")))))))))))))))))))),5,TRUE))</f>
        <v/>
      </c>
      <c r="G202" s="54"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6,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ERROR")))))))))))))))))))),6,TRUE))</f>
        <v/>
      </c>
      <c r="H202" s="54"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7,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ERROR")))))))))))))))))))),7,TRUE))</f>
        <v/>
      </c>
      <c r="I202" s="56"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8,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ERROR")))))))))))))))))))),8,TRUE))</f>
        <v/>
      </c>
      <c r="J202" s="57"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9,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ERROR")))))))))))))))))))),9,TRUE))</f>
        <v/>
      </c>
      <c r="K202" s="56"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10,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ERROR")))))))))))))))))))),10,TRUE))</f>
        <v/>
      </c>
      <c r="L202" s="56"/>
      <c r="M202" s="105"/>
      <c r="N202" s="56"/>
      <c r="O202" s="56"/>
      <c r="P202" s="78" t="str">
        <f>IF(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11,TRUE)=0,"",VLOOKUP($B202,IF($B202&lt;11,STOUT0[],IF($B202&lt;21,STOUT1[],IF($B202&lt;31,STOUT2[],IF($B202&lt;41,STOUT3[],IF($B202&lt;51,STOUT4[],IF($B202&lt;61,STOUT5[],IF($B202&lt;71,STOUT6[],IF($B202&lt;81,STOUT7[],IF($B202&lt;91,STOUT8[],IF($B202&lt;101,STOUT9[],IF($B202&lt;111,STOUT10[],IF($B202&lt;121,STOUT11[],IF($B202&lt;131,STOUT12[],IF($B202&lt;141,STOUT13[],IF($B202&lt;151,STOUT14[],IF($B202&lt;161,STOUT15[],IF($B202&lt;171,STOUT16[],IF($B202&lt;181,STOUT17[],IF($B202&lt;191,STOUT18[],IF($B202&lt;201,STOUT19[],"TABLE ERROR")))))))))))))))))))),11,TRUE))</f>
        <v/>
      </c>
    </row>
  </sheetData>
  <mergeCells count="1">
    <mergeCell ref="A1:P1"/>
  </mergeCells>
  <conditionalFormatting sqref="N3:O202">
    <cfRule type="cellIs" dxfId="19" priority="2" operator="equal">
      <formula>"yes"</formula>
    </cfRule>
    <cfRule type="cellIs" dxfId="18" priority="3" operator="equal">
      <formula>"no"</formula>
    </cfRule>
  </conditionalFormatting>
  <conditionalFormatting sqref="B3:P202">
    <cfRule type="expression" dxfId="17" priority="4">
      <formula>$M3="yes"</formula>
    </cfRule>
  </conditionalFormatting>
  <conditionalFormatting sqref="A3:A202">
    <cfRule type="expression" dxfId="16" priority="1">
      <formula>$M3="yes"</formula>
    </cfRule>
  </conditionalFormatting>
  <pageMargins left="0.7" right="0.7" top="0.75" bottom="0.75" header="0.3" footer="0.3"/>
  <pageSetup orientation="portrait" r:id="rId1"/>
  <ignoredErrors>
    <ignoredError sqref="C3:P202" calculatedColumn="1"/>
  </ignoredError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zoomScale="70" zoomScaleNormal="70" workbookViewId="0">
      <selection sqref="A1:XFD1"/>
    </sheetView>
  </sheetViews>
  <sheetFormatPr defaultRowHeight="15" x14ac:dyDescent="0.25"/>
  <cols>
    <col min="1" max="1" width="18.5703125" bestFit="1" customWidth="1"/>
    <col min="2" max="2" width="15" customWidth="1"/>
    <col min="3" max="3" width="19.140625" customWidth="1"/>
    <col min="4" max="4" width="32.85546875" customWidth="1"/>
    <col min="5" max="5" width="31.5703125" customWidth="1"/>
    <col min="6" max="6" width="15" customWidth="1"/>
    <col min="7" max="7" width="19.85546875" customWidth="1"/>
    <col min="8" max="8" width="15" customWidth="1"/>
    <col min="9" max="9" width="18.42578125" customWidth="1"/>
    <col min="10" max="10" width="15.5703125" customWidth="1"/>
    <col min="11" max="11" width="31" customWidth="1"/>
    <col min="12" max="12" width="33.7109375" customWidth="1"/>
    <col min="13" max="13" width="14.28515625" customWidth="1"/>
    <col min="14" max="14" width="19" customWidth="1"/>
    <col min="15" max="15" width="22.85546875" customWidth="1"/>
    <col min="16" max="16" width="29" customWidth="1"/>
  </cols>
  <sheetData>
    <row r="1" spans="1:16" ht="51.75" customHeight="1" thickBot="1" x14ac:dyDescent="0.3">
      <c r="A1" s="218" t="s">
        <v>72</v>
      </c>
      <c r="B1" s="219"/>
      <c r="C1" s="219"/>
      <c r="D1" s="219"/>
      <c r="E1" s="219"/>
      <c r="F1" s="219"/>
      <c r="G1" s="219"/>
      <c r="H1" s="219"/>
      <c r="I1" s="219"/>
      <c r="J1" s="219"/>
      <c r="K1" s="219"/>
      <c r="L1" s="219"/>
      <c r="M1" s="219"/>
      <c r="N1" s="219"/>
      <c r="O1" s="219"/>
      <c r="P1" s="220"/>
    </row>
    <row r="2" spans="1:16" ht="51" customHeight="1" thickBot="1" x14ac:dyDescent="0.3">
      <c r="A2" s="71" t="s">
        <v>74</v>
      </c>
      <c r="B2" s="99" t="s">
        <v>32</v>
      </c>
      <c r="C2" s="72" t="s">
        <v>20</v>
      </c>
      <c r="D2" s="72" t="s">
        <v>21</v>
      </c>
      <c r="E2" s="72" t="s">
        <v>22</v>
      </c>
      <c r="F2" s="72" t="s">
        <v>23</v>
      </c>
      <c r="G2" s="72" t="s">
        <v>24</v>
      </c>
      <c r="H2" s="72" t="s">
        <v>25</v>
      </c>
      <c r="I2" s="72" t="s">
        <v>26</v>
      </c>
      <c r="J2" s="73" t="s">
        <v>31</v>
      </c>
      <c r="K2" s="72" t="s">
        <v>27</v>
      </c>
      <c r="L2" s="74" t="s">
        <v>28</v>
      </c>
      <c r="M2" s="101" t="s">
        <v>63</v>
      </c>
      <c r="N2" s="100" t="s">
        <v>61</v>
      </c>
      <c r="O2" s="100" t="s">
        <v>62</v>
      </c>
      <c r="P2" s="74" t="s">
        <v>64</v>
      </c>
    </row>
    <row r="3" spans="1:16" ht="15" customHeight="1" x14ac:dyDescent="0.25">
      <c r="A3" s="98">
        <v>2</v>
      </c>
      <c r="B3" s="97">
        <v>1</v>
      </c>
      <c r="C3" s="50" t="str">
        <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ERROR")))))))))))))))))))),2,TRUE)</f>
        <v>Operations</v>
      </c>
      <c r="D3" s="51"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3,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ERROR")))))))))))))))))))),3,TRUE))</f>
        <v/>
      </c>
      <c r="E3" s="51"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4,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ERROR")))))))))))))))))))),4,TRUE))</f>
        <v/>
      </c>
      <c r="F3" s="51"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5,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ERROR")))))))))))))))))))),5,TRUE))</f>
        <v/>
      </c>
      <c r="G3" s="50"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6,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ERROR")))))))))))))))))))),6,TRUE))</f>
        <v/>
      </c>
      <c r="H3" s="50"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7,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ERROR")))))))))))))))))))),7,TRUE))</f>
        <v/>
      </c>
      <c r="I3" s="52"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8,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ERROR")))))))))))))))))))),8,TRUE))</f>
        <v/>
      </c>
      <c r="J3" s="53"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9,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ERROR")))))))))))))))))))),9,TRUE))</f>
        <v/>
      </c>
      <c r="K3" s="52"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10,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ERROR")))))))))))))))))))),10,TRUE))</f>
        <v/>
      </c>
      <c r="L3" s="52"/>
      <c r="M3" s="102" t="s">
        <v>65</v>
      </c>
      <c r="N3" s="52" t="s">
        <v>65</v>
      </c>
      <c r="O3" s="52" t="s">
        <v>65</v>
      </c>
      <c r="P3" s="103" t="str">
        <f>IF(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11,TRUE)=0,"",VLOOKUP($B3,IF($B3&lt;11,STAND0[],IF($B3&lt;21,STAND1[],IF($B3&lt;31,STAND2[],IF($B3&lt;41,STAND3[],IF($B3&lt;51,STAND4[],IF($B3&lt;61,STAND5[],IF($B3&lt;71,STAND6[],IF($B3&lt;81,STAND7[],IF($B3&lt;91,STAND8[],IF($B3&lt;101,STAND9[],IF($B3&lt;111,STAND10[],IF($B3&lt;121,STAND11[],IF($B3&lt;131,STAND12[],IF($B3&lt;141,STAND13[],IF($B3&lt;151,STAND14[],IF($B3&lt;161,STAND15[],IF($B3&lt;171,STAND16[],IF($B3&lt;181,STAND17[],IF($B3&lt;191,STAND18[],IF($B3&lt;201,STAND19[],"TABLE ERROR")))))))))))))))))))),11,TRUE))</f>
        <v/>
      </c>
    </row>
    <row r="4" spans="1:16" ht="15" customHeight="1" x14ac:dyDescent="0.25">
      <c r="A4" s="94">
        <v>2</v>
      </c>
      <c r="B4" s="70">
        <v>2</v>
      </c>
      <c r="C4" s="46" t="str">
        <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ERROR")))))))))))))))))))),2,TRUE)</f>
        <v>Operations</v>
      </c>
      <c r="D4" s="47"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3,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ERROR")))))))))))))))))))),3,TRUE))</f>
        <v/>
      </c>
      <c r="E4" s="47"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4,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ERROR")))))))))))))))))))),4,TRUE))</f>
        <v/>
      </c>
      <c r="F4" s="47"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5,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ERROR")))))))))))))))))))),5,TRUE))</f>
        <v/>
      </c>
      <c r="G4" s="46"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6,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ERROR")))))))))))))))))))),6,TRUE))</f>
        <v/>
      </c>
      <c r="H4" s="46"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7,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ERROR")))))))))))))))))))),7,TRUE))</f>
        <v/>
      </c>
      <c r="I4" s="48"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8,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ERROR")))))))))))))))))))),8,TRUE))</f>
        <v/>
      </c>
      <c r="J4" s="49"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9,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ERROR")))))))))))))))))))),9,TRUE))</f>
        <v/>
      </c>
      <c r="K4" s="48"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10,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ERROR")))))))))))))))))))),10,TRUE))</f>
        <v/>
      </c>
      <c r="L4" s="48"/>
      <c r="M4" s="104" t="s">
        <v>66</v>
      </c>
      <c r="N4" s="48" t="s">
        <v>66</v>
      </c>
      <c r="O4" s="48" t="s">
        <v>66</v>
      </c>
      <c r="P4" s="69" t="str">
        <f>IF(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11,TRUE)=0,"",VLOOKUP($B4,IF($B4&lt;11,STAND0[],IF($B4&lt;21,STAND1[],IF($B4&lt;31,STAND2[],IF($B4&lt;41,STAND3[],IF($B4&lt;51,STAND4[],IF($B4&lt;61,STAND5[],IF($B4&lt;71,STAND6[],IF($B4&lt;81,STAND7[],IF($B4&lt;91,STAND8[],IF($B4&lt;101,STAND9[],IF($B4&lt;111,STAND10[],IF($B4&lt;121,STAND11[],IF($B4&lt;131,STAND12[],IF($B4&lt;141,STAND13[],IF($B4&lt;151,STAND14[],IF($B4&lt;161,STAND15[],IF($B4&lt;171,STAND16[],IF($B4&lt;181,STAND17[],IF($B4&lt;191,STAND18[],IF($B4&lt;201,STAND19[],"TABLE ERROR")))))))))))))))))))),11,TRUE))</f>
        <v/>
      </c>
    </row>
    <row r="5" spans="1:16" ht="15" customHeight="1" x14ac:dyDescent="0.25">
      <c r="A5" s="94">
        <v>2</v>
      </c>
      <c r="B5" s="70">
        <v>3</v>
      </c>
      <c r="C5" s="46" t="str">
        <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ERROR")))))))))))))))))))),2,TRUE)</f>
        <v>Operations</v>
      </c>
      <c r="D5" s="47"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3,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ERROR")))))))))))))))))))),3,TRUE))</f>
        <v/>
      </c>
      <c r="E5" s="47"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4,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ERROR")))))))))))))))))))),4,TRUE))</f>
        <v/>
      </c>
      <c r="F5" s="47"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5,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ERROR")))))))))))))))))))),5,TRUE))</f>
        <v/>
      </c>
      <c r="G5" s="46"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6,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ERROR")))))))))))))))))))),6,TRUE))</f>
        <v/>
      </c>
      <c r="H5" s="46"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7,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ERROR")))))))))))))))))))),7,TRUE))</f>
        <v/>
      </c>
      <c r="I5" s="48"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8,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ERROR")))))))))))))))))))),8,TRUE))</f>
        <v/>
      </c>
      <c r="J5" s="49"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9,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ERROR")))))))))))))))))))),9,TRUE))</f>
        <v/>
      </c>
      <c r="K5" s="48"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10,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ERROR")))))))))))))))))))),10,TRUE))</f>
        <v/>
      </c>
      <c r="L5" s="48"/>
      <c r="M5" s="104"/>
      <c r="N5" s="48"/>
      <c r="O5" s="48"/>
      <c r="P5" s="69" t="str">
        <f>IF(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11,TRUE)=0,"",VLOOKUP($B5,IF($B5&lt;11,STAND0[],IF($B5&lt;21,STAND1[],IF($B5&lt;31,STAND2[],IF($B5&lt;41,STAND3[],IF($B5&lt;51,STAND4[],IF($B5&lt;61,STAND5[],IF($B5&lt;71,STAND6[],IF($B5&lt;81,STAND7[],IF($B5&lt;91,STAND8[],IF($B5&lt;101,STAND9[],IF($B5&lt;111,STAND10[],IF($B5&lt;121,STAND11[],IF($B5&lt;131,STAND12[],IF($B5&lt;141,STAND13[],IF($B5&lt;151,STAND14[],IF($B5&lt;161,STAND15[],IF($B5&lt;171,STAND16[],IF($B5&lt;181,STAND17[],IF($B5&lt;191,STAND18[],IF($B5&lt;201,STAND19[],"TABLE ERROR")))))))))))))))))))),11,TRUE))</f>
        <v/>
      </c>
    </row>
    <row r="6" spans="1:16" ht="15" customHeight="1" x14ac:dyDescent="0.25">
      <c r="A6" s="94">
        <v>2</v>
      </c>
      <c r="B6" s="70">
        <v>4</v>
      </c>
      <c r="C6" s="46" t="str">
        <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ERROR")))))))))))))))))))),2,TRUE)</f>
        <v>Operations</v>
      </c>
      <c r="D6" s="47"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3,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ERROR")))))))))))))))))))),3,TRUE))</f>
        <v/>
      </c>
      <c r="E6" s="47"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4,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ERROR")))))))))))))))))))),4,TRUE))</f>
        <v/>
      </c>
      <c r="F6" s="47"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5,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ERROR")))))))))))))))))))),5,TRUE))</f>
        <v/>
      </c>
      <c r="G6" s="46"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6,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ERROR")))))))))))))))))))),6,TRUE))</f>
        <v/>
      </c>
      <c r="H6" s="46"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7,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ERROR")))))))))))))))))))),7,TRUE))</f>
        <v/>
      </c>
      <c r="I6" s="48"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8,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ERROR")))))))))))))))))))),8,TRUE))</f>
        <v/>
      </c>
      <c r="J6" s="49"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9,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ERROR")))))))))))))))))))),9,TRUE))</f>
        <v/>
      </c>
      <c r="K6" s="48"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10,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ERROR")))))))))))))))))))),10,TRUE))</f>
        <v/>
      </c>
      <c r="L6" s="48"/>
      <c r="M6" s="104"/>
      <c r="N6" s="48"/>
      <c r="O6" s="48"/>
      <c r="P6" s="69" t="str">
        <f>IF(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11,TRUE)=0,"",VLOOKUP($B6,IF($B6&lt;11,STAND0[],IF($B6&lt;21,STAND1[],IF($B6&lt;31,STAND2[],IF($B6&lt;41,STAND3[],IF($B6&lt;51,STAND4[],IF($B6&lt;61,STAND5[],IF($B6&lt;71,STAND6[],IF($B6&lt;81,STAND7[],IF($B6&lt;91,STAND8[],IF($B6&lt;101,STAND9[],IF($B6&lt;111,STAND10[],IF($B6&lt;121,STAND11[],IF($B6&lt;131,STAND12[],IF($B6&lt;141,STAND13[],IF($B6&lt;151,STAND14[],IF($B6&lt;161,STAND15[],IF($B6&lt;171,STAND16[],IF($B6&lt;181,STAND17[],IF($B6&lt;191,STAND18[],IF($B6&lt;201,STAND19[],"TABLE ERROR")))))))))))))))))))),11,TRUE))</f>
        <v/>
      </c>
    </row>
    <row r="7" spans="1:16" ht="15" customHeight="1" x14ac:dyDescent="0.25">
      <c r="A7" s="94">
        <v>2</v>
      </c>
      <c r="B7" s="70">
        <v>5</v>
      </c>
      <c r="C7" s="46" t="str">
        <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ERROR")))))))))))))))))))),2,TRUE)</f>
        <v>Operations</v>
      </c>
      <c r="D7" s="47"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3,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ERROR")))))))))))))))))))),3,TRUE))</f>
        <v/>
      </c>
      <c r="E7" s="47"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4,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ERROR")))))))))))))))))))),4,TRUE))</f>
        <v/>
      </c>
      <c r="F7" s="47"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5,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ERROR")))))))))))))))))))),5,TRUE))</f>
        <v/>
      </c>
      <c r="G7" s="46"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6,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ERROR")))))))))))))))))))),6,TRUE))</f>
        <v/>
      </c>
      <c r="H7" s="46"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7,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ERROR")))))))))))))))))))),7,TRUE))</f>
        <v/>
      </c>
      <c r="I7" s="48"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8,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ERROR")))))))))))))))))))),8,TRUE))</f>
        <v/>
      </c>
      <c r="J7" s="49"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9,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ERROR")))))))))))))))))))),9,TRUE))</f>
        <v/>
      </c>
      <c r="K7" s="48"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10,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ERROR")))))))))))))))))))),10,TRUE))</f>
        <v/>
      </c>
      <c r="L7" s="48"/>
      <c r="M7" s="104"/>
      <c r="N7" s="48"/>
      <c r="O7" s="48"/>
      <c r="P7" s="69" t="str">
        <f>IF(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11,TRUE)=0,"",VLOOKUP($B7,IF($B7&lt;11,STAND0[],IF($B7&lt;21,STAND1[],IF($B7&lt;31,STAND2[],IF($B7&lt;41,STAND3[],IF($B7&lt;51,STAND4[],IF($B7&lt;61,STAND5[],IF($B7&lt;71,STAND6[],IF($B7&lt;81,STAND7[],IF($B7&lt;91,STAND8[],IF($B7&lt;101,STAND9[],IF($B7&lt;111,STAND10[],IF($B7&lt;121,STAND11[],IF($B7&lt;131,STAND12[],IF($B7&lt;141,STAND13[],IF($B7&lt;151,STAND14[],IF($B7&lt;161,STAND15[],IF($B7&lt;171,STAND16[],IF($B7&lt;181,STAND17[],IF($B7&lt;191,STAND18[],IF($B7&lt;201,STAND19[],"TABLE ERROR")))))))))))))))))))),11,TRUE))</f>
        <v/>
      </c>
    </row>
    <row r="8" spans="1:16" ht="15" customHeight="1" x14ac:dyDescent="0.25">
      <c r="A8" s="94">
        <v>2</v>
      </c>
      <c r="B8" s="70">
        <v>6</v>
      </c>
      <c r="C8" s="46" t="str">
        <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ERROR")))))))))))))))))))),2,TRUE)</f>
        <v>Operations</v>
      </c>
      <c r="D8" s="47"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3,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ERROR")))))))))))))))))))),3,TRUE))</f>
        <v/>
      </c>
      <c r="E8" s="47"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4,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ERROR")))))))))))))))))))),4,TRUE))</f>
        <v/>
      </c>
      <c r="F8" s="47"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5,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ERROR")))))))))))))))))))),5,TRUE))</f>
        <v/>
      </c>
      <c r="G8" s="46"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6,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ERROR")))))))))))))))))))),6,TRUE))</f>
        <v/>
      </c>
      <c r="H8" s="46"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7,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ERROR")))))))))))))))))))),7,TRUE))</f>
        <v/>
      </c>
      <c r="I8" s="48"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8,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ERROR")))))))))))))))))))),8,TRUE))</f>
        <v/>
      </c>
      <c r="J8" s="49"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9,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ERROR")))))))))))))))))))),9,TRUE))</f>
        <v/>
      </c>
      <c r="K8" s="48"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10,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ERROR")))))))))))))))))))),10,TRUE))</f>
        <v/>
      </c>
      <c r="L8" s="48"/>
      <c r="M8" s="104"/>
      <c r="N8" s="48"/>
      <c r="O8" s="48"/>
      <c r="P8" s="69" t="str">
        <f>IF(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11,TRUE)=0,"",VLOOKUP($B8,IF($B8&lt;11,STAND0[],IF($B8&lt;21,STAND1[],IF($B8&lt;31,STAND2[],IF($B8&lt;41,STAND3[],IF($B8&lt;51,STAND4[],IF($B8&lt;61,STAND5[],IF($B8&lt;71,STAND6[],IF($B8&lt;81,STAND7[],IF($B8&lt;91,STAND8[],IF($B8&lt;101,STAND9[],IF($B8&lt;111,STAND10[],IF($B8&lt;121,STAND11[],IF($B8&lt;131,STAND12[],IF($B8&lt;141,STAND13[],IF($B8&lt;151,STAND14[],IF($B8&lt;161,STAND15[],IF($B8&lt;171,STAND16[],IF($B8&lt;181,STAND17[],IF($B8&lt;191,STAND18[],IF($B8&lt;201,STAND19[],"TABLE ERROR")))))))))))))))))))),11,TRUE))</f>
        <v/>
      </c>
    </row>
    <row r="9" spans="1:16" ht="15" customHeight="1" x14ac:dyDescent="0.25">
      <c r="A9" s="94">
        <v>2</v>
      </c>
      <c r="B9" s="70">
        <v>7</v>
      </c>
      <c r="C9" s="46" t="str">
        <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ERROR")))))))))))))))))))),2,TRUE)</f>
        <v>Operations</v>
      </c>
      <c r="D9" s="47"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3,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ERROR")))))))))))))))))))),3,TRUE))</f>
        <v/>
      </c>
      <c r="E9" s="47"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4,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ERROR")))))))))))))))))))),4,TRUE))</f>
        <v/>
      </c>
      <c r="F9" s="47"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5,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ERROR")))))))))))))))))))),5,TRUE))</f>
        <v/>
      </c>
      <c r="G9" s="46"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6,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ERROR")))))))))))))))))))),6,TRUE))</f>
        <v/>
      </c>
      <c r="H9" s="46"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7,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ERROR")))))))))))))))))))),7,TRUE))</f>
        <v/>
      </c>
      <c r="I9" s="48"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8,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ERROR")))))))))))))))))))),8,TRUE))</f>
        <v/>
      </c>
      <c r="J9" s="49"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9,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ERROR")))))))))))))))))))),9,TRUE))</f>
        <v/>
      </c>
      <c r="K9" s="48"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10,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ERROR")))))))))))))))))))),10,TRUE))</f>
        <v/>
      </c>
      <c r="L9" s="48"/>
      <c r="M9" s="104"/>
      <c r="N9" s="48"/>
      <c r="O9" s="48"/>
      <c r="P9" s="69" t="str">
        <f>IF(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11,TRUE)=0,"",VLOOKUP($B9,IF($B9&lt;11,STAND0[],IF($B9&lt;21,STAND1[],IF($B9&lt;31,STAND2[],IF($B9&lt;41,STAND3[],IF($B9&lt;51,STAND4[],IF($B9&lt;61,STAND5[],IF($B9&lt;71,STAND6[],IF($B9&lt;81,STAND7[],IF($B9&lt;91,STAND8[],IF($B9&lt;101,STAND9[],IF($B9&lt;111,STAND10[],IF($B9&lt;121,STAND11[],IF($B9&lt;131,STAND12[],IF($B9&lt;141,STAND13[],IF($B9&lt;151,STAND14[],IF($B9&lt;161,STAND15[],IF($B9&lt;171,STAND16[],IF($B9&lt;181,STAND17[],IF($B9&lt;191,STAND18[],IF($B9&lt;201,STAND19[],"TABLE ERROR")))))))))))))))))))),11,TRUE))</f>
        <v/>
      </c>
    </row>
    <row r="10" spans="1:16" ht="15" customHeight="1" x14ac:dyDescent="0.25">
      <c r="A10" s="94">
        <v>2</v>
      </c>
      <c r="B10" s="70">
        <v>8</v>
      </c>
      <c r="C10" s="46" t="str">
        <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ERROR")))))))))))))))))))),2,TRUE)</f>
        <v>Operations</v>
      </c>
      <c r="D10" s="47"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3,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ERROR")))))))))))))))))))),3,TRUE))</f>
        <v/>
      </c>
      <c r="E10" s="47"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4,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ERROR")))))))))))))))))))),4,TRUE))</f>
        <v/>
      </c>
      <c r="F10" s="47"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5,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ERROR")))))))))))))))))))),5,TRUE))</f>
        <v/>
      </c>
      <c r="G10" s="46"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6,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ERROR")))))))))))))))))))),6,TRUE))</f>
        <v/>
      </c>
      <c r="H10" s="46"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7,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ERROR")))))))))))))))))))),7,TRUE))</f>
        <v/>
      </c>
      <c r="I10" s="48"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8,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ERROR")))))))))))))))))))),8,TRUE))</f>
        <v/>
      </c>
      <c r="J10" s="49"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9,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ERROR")))))))))))))))))))),9,TRUE))</f>
        <v/>
      </c>
      <c r="K10" s="48"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10,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ERROR")))))))))))))))))))),10,TRUE))</f>
        <v/>
      </c>
      <c r="L10" s="48"/>
      <c r="M10" s="104"/>
      <c r="N10" s="48"/>
      <c r="O10" s="48"/>
      <c r="P10" s="69" t="str">
        <f>IF(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11,TRUE)=0,"",VLOOKUP($B10,IF($B10&lt;11,STAND0[],IF($B10&lt;21,STAND1[],IF($B10&lt;31,STAND2[],IF($B10&lt;41,STAND3[],IF($B10&lt;51,STAND4[],IF($B10&lt;61,STAND5[],IF($B10&lt;71,STAND6[],IF($B10&lt;81,STAND7[],IF($B10&lt;91,STAND8[],IF($B10&lt;101,STAND9[],IF($B10&lt;111,STAND10[],IF($B10&lt;121,STAND11[],IF($B10&lt;131,STAND12[],IF($B10&lt;141,STAND13[],IF($B10&lt;151,STAND14[],IF($B10&lt;161,STAND15[],IF($B10&lt;171,STAND16[],IF($B10&lt;181,STAND17[],IF($B10&lt;191,STAND18[],IF($B10&lt;201,STAND19[],"TABLE ERROR")))))))))))))))))))),11,TRUE))</f>
        <v/>
      </c>
    </row>
    <row r="11" spans="1:16" ht="15" customHeight="1" x14ac:dyDescent="0.25">
      <c r="A11" s="94">
        <v>2</v>
      </c>
      <c r="B11" s="70">
        <v>9</v>
      </c>
      <c r="C11" s="46" t="str">
        <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ERROR")))))))))))))))))))),2,TRUE)</f>
        <v>Operations</v>
      </c>
      <c r="D11" s="47"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3,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ERROR")))))))))))))))))))),3,TRUE))</f>
        <v/>
      </c>
      <c r="E11" s="47"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4,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ERROR")))))))))))))))))))),4,TRUE))</f>
        <v/>
      </c>
      <c r="F11" s="47"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5,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ERROR")))))))))))))))))))),5,TRUE))</f>
        <v/>
      </c>
      <c r="G11" s="46"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6,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ERROR")))))))))))))))))))),6,TRUE))</f>
        <v/>
      </c>
      <c r="H11" s="46"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7,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ERROR")))))))))))))))))))),7,TRUE))</f>
        <v/>
      </c>
      <c r="I11" s="48"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8,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ERROR")))))))))))))))))))),8,TRUE))</f>
        <v/>
      </c>
      <c r="J11" s="49"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9,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ERROR")))))))))))))))))))),9,TRUE))</f>
        <v/>
      </c>
      <c r="K11" s="48"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10,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ERROR")))))))))))))))))))),10,TRUE))</f>
        <v/>
      </c>
      <c r="L11" s="48"/>
      <c r="M11" s="104"/>
      <c r="N11" s="48"/>
      <c r="O11" s="48"/>
      <c r="P11" s="69" t="str">
        <f>IF(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11,TRUE)=0,"",VLOOKUP($B11,IF($B11&lt;11,STAND0[],IF($B11&lt;21,STAND1[],IF($B11&lt;31,STAND2[],IF($B11&lt;41,STAND3[],IF($B11&lt;51,STAND4[],IF($B11&lt;61,STAND5[],IF($B11&lt;71,STAND6[],IF($B11&lt;81,STAND7[],IF($B11&lt;91,STAND8[],IF($B11&lt;101,STAND9[],IF($B11&lt;111,STAND10[],IF($B11&lt;121,STAND11[],IF($B11&lt;131,STAND12[],IF($B11&lt;141,STAND13[],IF($B11&lt;151,STAND14[],IF($B11&lt;161,STAND15[],IF($B11&lt;171,STAND16[],IF($B11&lt;181,STAND17[],IF($B11&lt;191,STAND18[],IF($B11&lt;201,STAND19[],"TABLE ERROR")))))))))))))))))))),11,TRUE))</f>
        <v/>
      </c>
    </row>
    <row r="12" spans="1:16" ht="15.75" customHeight="1" x14ac:dyDescent="0.25">
      <c r="A12" s="94">
        <v>2</v>
      </c>
      <c r="B12" s="70">
        <v>10</v>
      </c>
      <c r="C12" s="46" t="str">
        <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ERROR")))))))))))))))))))),2,TRUE)</f>
        <v>Operations</v>
      </c>
      <c r="D12" s="47"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3,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ERROR")))))))))))))))))))),3,TRUE))</f>
        <v/>
      </c>
      <c r="E12" s="47"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4,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ERROR")))))))))))))))))))),4,TRUE))</f>
        <v/>
      </c>
      <c r="F12" s="47"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5,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ERROR")))))))))))))))))))),5,TRUE))</f>
        <v/>
      </c>
      <c r="G12" s="46"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6,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ERROR")))))))))))))))))))),6,TRUE))</f>
        <v/>
      </c>
      <c r="H12" s="46"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7,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ERROR")))))))))))))))))))),7,TRUE))</f>
        <v/>
      </c>
      <c r="I12" s="48"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8,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ERROR")))))))))))))))))))),8,TRUE))</f>
        <v/>
      </c>
      <c r="J12" s="49"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9,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ERROR")))))))))))))))))))),9,TRUE))</f>
        <v/>
      </c>
      <c r="K12" s="48"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10,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ERROR")))))))))))))))))))),10,TRUE))</f>
        <v/>
      </c>
      <c r="L12" s="48"/>
      <c r="M12" s="104"/>
      <c r="N12" s="48"/>
      <c r="O12" s="48"/>
      <c r="P12" s="69" t="str">
        <f>IF(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11,TRUE)=0,"",VLOOKUP($B12,IF($B12&lt;11,STAND0[],IF($B12&lt;21,STAND1[],IF($B12&lt;31,STAND2[],IF($B12&lt;41,STAND3[],IF($B12&lt;51,STAND4[],IF($B12&lt;61,STAND5[],IF($B12&lt;71,STAND6[],IF($B12&lt;81,STAND7[],IF($B12&lt;91,STAND8[],IF($B12&lt;101,STAND9[],IF($B12&lt;111,STAND10[],IF($B12&lt;121,STAND11[],IF($B12&lt;131,STAND12[],IF($B12&lt;141,STAND13[],IF($B12&lt;151,STAND14[],IF($B12&lt;161,STAND15[],IF($B12&lt;171,STAND16[],IF($B12&lt;181,STAND17[],IF($B12&lt;191,STAND18[],IF($B12&lt;201,STAND19[],"TABLE ERROR")))))))))))))))))))),11,TRUE))</f>
        <v/>
      </c>
    </row>
    <row r="13" spans="1:16" ht="15" customHeight="1" x14ac:dyDescent="0.25">
      <c r="A13" s="94">
        <v>3</v>
      </c>
      <c r="B13" s="70">
        <v>11</v>
      </c>
      <c r="C13" s="46" t="str">
        <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ERROR")))))))))))))))))))),2,TRUE)</f>
        <v>Operations</v>
      </c>
      <c r="D13" s="47"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3,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ERROR")))))))))))))))))))),3,TRUE))</f>
        <v/>
      </c>
      <c r="E13" s="47"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4,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ERROR")))))))))))))))))))),4,TRUE))</f>
        <v/>
      </c>
      <c r="F13" s="47"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5,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ERROR")))))))))))))))))))),5,TRUE))</f>
        <v/>
      </c>
      <c r="G13" s="46"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6,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ERROR")))))))))))))))))))),6,TRUE))</f>
        <v/>
      </c>
      <c r="H13" s="46"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7,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ERROR")))))))))))))))))))),7,TRUE))</f>
        <v/>
      </c>
      <c r="I13" s="48"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8,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ERROR")))))))))))))))))))),8,TRUE))</f>
        <v/>
      </c>
      <c r="J13" s="49"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9,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ERROR")))))))))))))))))))),9,TRUE))</f>
        <v/>
      </c>
      <c r="K13" s="48"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10,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ERROR")))))))))))))))))))),10,TRUE))</f>
        <v/>
      </c>
      <c r="L13" s="48"/>
      <c r="M13" s="104"/>
      <c r="N13" s="48"/>
      <c r="O13" s="48"/>
      <c r="P13" s="69" t="str">
        <f>IF(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11,TRUE)=0,"",VLOOKUP($B13,IF($B13&lt;11,STAND0[],IF($B13&lt;21,STAND1[],IF($B13&lt;31,STAND2[],IF($B13&lt;41,STAND3[],IF($B13&lt;51,STAND4[],IF($B13&lt;61,STAND5[],IF($B13&lt;71,STAND6[],IF($B13&lt;81,STAND7[],IF($B13&lt;91,STAND8[],IF($B13&lt;101,STAND9[],IF($B13&lt;111,STAND10[],IF($B13&lt;121,STAND11[],IF($B13&lt;131,STAND12[],IF($B13&lt;141,STAND13[],IF($B13&lt;151,STAND14[],IF($B13&lt;161,STAND15[],IF($B13&lt;171,STAND16[],IF($B13&lt;181,STAND17[],IF($B13&lt;191,STAND18[],IF($B13&lt;201,STAND19[],"TABLE ERROR")))))))))))))))))))),11,TRUE))</f>
        <v/>
      </c>
    </row>
    <row r="14" spans="1:16" ht="15" customHeight="1" x14ac:dyDescent="0.25">
      <c r="A14" s="94">
        <v>3</v>
      </c>
      <c r="B14" s="70">
        <v>12</v>
      </c>
      <c r="C14" s="46" t="str">
        <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ERROR")))))))))))))))))))),2,TRUE)</f>
        <v>Operations</v>
      </c>
      <c r="D14" s="47"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3,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ERROR")))))))))))))))))))),3,TRUE))</f>
        <v/>
      </c>
      <c r="E14" s="47"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4,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ERROR")))))))))))))))))))),4,TRUE))</f>
        <v/>
      </c>
      <c r="F14" s="47"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5,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ERROR")))))))))))))))))))),5,TRUE))</f>
        <v/>
      </c>
      <c r="G14" s="46"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6,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ERROR")))))))))))))))))))),6,TRUE))</f>
        <v/>
      </c>
      <c r="H14" s="46"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7,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ERROR")))))))))))))))))))),7,TRUE))</f>
        <v/>
      </c>
      <c r="I14" s="48"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8,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ERROR")))))))))))))))))))),8,TRUE))</f>
        <v/>
      </c>
      <c r="J14" s="49"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9,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ERROR")))))))))))))))))))),9,TRUE))</f>
        <v/>
      </c>
      <c r="K14" s="48"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10,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ERROR")))))))))))))))))))),10,TRUE))</f>
        <v/>
      </c>
      <c r="L14" s="48"/>
      <c r="M14" s="104"/>
      <c r="N14" s="48"/>
      <c r="O14" s="48"/>
      <c r="P14" s="69" t="str">
        <f>IF(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11,TRUE)=0,"",VLOOKUP($B14,IF($B14&lt;11,STAND0[],IF($B14&lt;21,STAND1[],IF($B14&lt;31,STAND2[],IF($B14&lt;41,STAND3[],IF($B14&lt;51,STAND4[],IF($B14&lt;61,STAND5[],IF($B14&lt;71,STAND6[],IF($B14&lt;81,STAND7[],IF($B14&lt;91,STAND8[],IF($B14&lt;101,STAND9[],IF($B14&lt;111,STAND10[],IF($B14&lt;121,STAND11[],IF($B14&lt;131,STAND12[],IF($B14&lt;141,STAND13[],IF($B14&lt;151,STAND14[],IF($B14&lt;161,STAND15[],IF($B14&lt;171,STAND16[],IF($B14&lt;181,STAND17[],IF($B14&lt;191,STAND18[],IF($B14&lt;201,STAND19[],"TABLE ERROR")))))))))))))))))))),11,TRUE))</f>
        <v/>
      </c>
    </row>
    <row r="15" spans="1:16" ht="15" customHeight="1" x14ac:dyDescent="0.25">
      <c r="A15" s="94">
        <v>3</v>
      </c>
      <c r="B15" s="70">
        <v>13</v>
      </c>
      <c r="C15" s="46" t="str">
        <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ERROR")))))))))))))))))))),2,TRUE)</f>
        <v>Operations</v>
      </c>
      <c r="D15" s="47"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3,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ERROR")))))))))))))))))))),3,TRUE))</f>
        <v/>
      </c>
      <c r="E15" s="47"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4,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ERROR")))))))))))))))))))),4,TRUE))</f>
        <v/>
      </c>
      <c r="F15" s="47"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5,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ERROR")))))))))))))))))))),5,TRUE))</f>
        <v/>
      </c>
      <c r="G15" s="46"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6,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ERROR")))))))))))))))))))),6,TRUE))</f>
        <v/>
      </c>
      <c r="H15" s="46"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7,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ERROR")))))))))))))))))))),7,TRUE))</f>
        <v/>
      </c>
      <c r="I15" s="48"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8,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ERROR")))))))))))))))))))),8,TRUE))</f>
        <v/>
      </c>
      <c r="J15" s="49"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9,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ERROR")))))))))))))))))))),9,TRUE))</f>
        <v/>
      </c>
      <c r="K15" s="48"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10,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ERROR")))))))))))))))))))),10,TRUE))</f>
        <v/>
      </c>
      <c r="L15" s="48"/>
      <c r="M15" s="104"/>
      <c r="N15" s="48"/>
      <c r="O15" s="48"/>
      <c r="P15" s="69" t="str">
        <f>IF(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11,TRUE)=0,"",VLOOKUP($B15,IF($B15&lt;11,STAND0[],IF($B15&lt;21,STAND1[],IF($B15&lt;31,STAND2[],IF($B15&lt;41,STAND3[],IF($B15&lt;51,STAND4[],IF($B15&lt;61,STAND5[],IF($B15&lt;71,STAND6[],IF($B15&lt;81,STAND7[],IF($B15&lt;91,STAND8[],IF($B15&lt;101,STAND9[],IF($B15&lt;111,STAND10[],IF($B15&lt;121,STAND11[],IF($B15&lt;131,STAND12[],IF($B15&lt;141,STAND13[],IF($B15&lt;151,STAND14[],IF($B15&lt;161,STAND15[],IF($B15&lt;171,STAND16[],IF($B15&lt;181,STAND17[],IF($B15&lt;191,STAND18[],IF($B15&lt;201,STAND19[],"TABLE ERROR")))))))))))))))))))),11,TRUE))</f>
        <v/>
      </c>
    </row>
    <row r="16" spans="1:16" ht="15" customHeight="1" x14ac:dyDescent="0.25">
      <c r="A16" s="94">
        <v>3</v>
      </c>
      <c r="B16" s="70">
        <v>14</v>
      </c>
      <c r="C16" s="46" t="str">
        <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ERROR")))))))))))))))))))),2,TRUE)</f>
        <v>Operations</v>
      </c>
      <c r="D16" s="47"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3,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ERROR")))))))))))))))))))),3,TRUE))</f>
        <v/>
      </c>
      <c r="E16" s="47"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4,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ERROR")))))))))))))))))))),4,TRUE))</f>
        <v/>
      </c>
      <c r="F16" s="47"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5,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ERROR")))))))))))))))))))),5,TRUE))</f>
        <v/>
      </c>
      <c r="G16" s="46"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6,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ERROR")))))))))))))))))))),6,TRUE))</f>
        <v/>
      </c>
      <c r="H16" s="46"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7,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ERROR")))))))))))))))))))),7,TRUE))</f>
        <v/>
      </c>
      <c r="I16" s="48"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8,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ERROR")))))))))))))))))))),8,TRUE))</f>
        <v/>
      </c>
      <c r="J16" s="49"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9,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ERROR")))))))))))))))))))),9,TRUE))</f>
        <v/>
      </c>
      <c r="K16" s="48"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10,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ERROR")))))))))))))))))))),10,TRUE))</f>
        <v/>
      </c>
      <c r="L16" s="48"/>
      <c r="M16" s="104"/>
      <c r="N16" s="48"/>
      <c r="O16" s="48"/>
      <c r="P16" s="69" t="str">
        <f>IF(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11,TRUE)=0,"",VLOOKUP($B16,IF($B16&lt;11,STAND0[],IF($B16&lt;21,STAND1[],IF($B16&lt;31,STAND2[],IF($B16&lt;41,STAND3[],IF($B16&lt;51,STAND4[],IF($B16&lt;61,STAND5[],IF($B16&lt;71,STAND6[],IF($B16&lt;81,STAND7[],IF($B16&lt;91,STAND8[],IF($B16&lt;101,STAND9[],IF($B16&lt;111,STAND10[],IF($B16&lt;121,STAND11[],IF($B16&lt;131,STAND12[],IF($B16&lt;141,STAND13[],IF($B16&lt;151,STAND14[],IF($B16&lt;161,STAND15[],IF($B16&lt;171,STAND16[],IF($B16&lt;181,STAND17[],IF($B16&lt;191,STAND18[],IF($B16&lt;201,STAND19[],"TABLE ERROR")))))))))))))))))))),11,TRUE))</f>
        <v/>
      </c>
    </row>
    <row r="17" spans="1:16" ht="15" customHeight="1" x14ac:dyDescent="0.25">
      <c r="A17" s="94">
        <v>3</v>
      </c>
      <c r="B17" s="70">
        <v>15</v>
      </c>
      <c r="C17" s="46" t="str">
        <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ERROR")))))))))))))))))))),2,TRUE)</f>
        <v>Operations</v>
      </c>
      <c r="D17" s="47"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3,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ERROR")))))))))))))))))))),3,TRUE))</f>
        <v/>
      </c>
      <c r="E17" s="47"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4,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ERROR")))))))))))))))))))),4,TRUE))</f>
        <v/>
      </c>
      <c r="F17" s="47"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5,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ERROR")))))))))))))))))))),5,TRUE))</f>
        <v/>
      </c>
      <c r="G17" s="46"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6,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ERROR")))))))))))))))))))),6,TRUE))</f>
        <v/>
      </c>
      <c r="H17" s="46"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7,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ERROR")))))))))))))))))))),7,TRUE))</f>
        <v/>
      </c>
      <c r="I17" s="48"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8,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ERROR")))))))))))))))))))),8,TRUE))</f>
        <v/>
      </c>
      <c r="J17" s="49"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9,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ERROR")))))))))))))))))))),9,TRUE))</f>
        <v/>
      </c>
      <c r="K17" s="48"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10,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ERROR")))))))))))))))))))),10,TRUE))</f>
        <v/>
      </c>
      <c r="L17" s="48"/>
      <c r="M17" s="104"/>
      <c r="N17" s="48"/>
      <c r="O17" s="48"/>
      <c r="P17" s="69" t="str">
        <f>IF(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11,TRUE)=0,"",VLOOKUP($B17,IF($B17&lt;11,STAND0[],IF($B17&lt;21,STAND1[],IF($B17&lt;31,STAND2[],IF($B17&lt;41,STAND3[],IF($B17&lt;51,STAND4[],IF($B17&lt;61,STAND5[],IF($B17&lt;71,STAND6[],IF($B17&lt;81,STAND7[],IF($B17&lt;91,STAND8[],IF($B17&lt;101,STAND9[],IF($B17&lt;111,STAND10[],IF($B17&lt;121,STAND11[],IF($B17&lt;131,STAND12[],IF($B17&lt;141,STAND13[],IF($B17&lt;151,STAND14[],IF($B17&lt;161,STAND15[],IF($B17&lt;171,STAND16[],IF($B17&lt;181,STAND17[],IF($B17&lt;191,STAND18[],IF($B17&lt;201,STAND19[],"TABLE ERROR")))))))))))))))))))),11,TRUE))</f>
        <v/>
      </c>
    </row>
    <row r="18" spans="1:16" ht="15" customHeight="1" x14ac:dyDescent="0.25">
      <c r="A18" s="94">
        <v>3</v>
      </c>
      <c r="B18" s="70">
        <v>16</v>
      </c>
      <c r="C18" s="46" t="str">
        <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ERROR")))))))))))))))))))),2,TRUE)</f>
        <v>Operations</v>
      </c>
      <c r="D18" s="47"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3,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ERROR")))))))))))))))))))),3,TRUE))</f>
        <v/>
      </c>
      <c r="E18" s="47"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4,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ERROR")))))))))))))))))))),4,TRUE))</f>
        <v/>
      </c>
      <c r="F18" s="47"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5,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ERROR")))))))))))))))))))),5,TRUE))</f>
        <v/>
      </c>
      <c r="G18" s="46"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6,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ERROR")))))))))))))))))))),6,TRUE))</f>
        <v/>
      </c>
      <c r="H18" s="46"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7,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ERROR")))))))))))))))))))),7,TRUE))</f>
        <v/>
      </c>
      <c r="I18" s="48"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8,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ERROR")))))))))))))))))))),8,TRUE))</f>
        <v/>
      </c>
      <c r="J18" s="49"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9,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ERROR")))))))))))))))))))),9,TRUE))</f>
        <v/>
      </c>
      <c r="K18" s="48"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10,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ERROR")))))))))))))))))))),10,TRUE))</f>
        <v/>
      </c>
      <c r="L18" s="48"/>
      <c r="M18" s="104"/>
      <c r="N18" s="48"/>
      <c r="O18" s="48"/>
      <c r="P18" s="69" t="str">
        <f>IF(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11,TRUE)=0,"",VLOOKUP($B18,IF($B18&lt;11,STAND0[],IF($B18&lt;21,STAND1[],IF($B18&lt;31,STAND2[],IF($B18&lt;41,STAND3[],IF($B18&lt;51,STAND4[],IF($B18&lt;61,STAND5[],IF($B18&lt;71,STAND6[],IF($B18&lt;81,STAND7[],IF($B18&lt;91,STAND8[],IF($B18&lt;101,STAND9[],IF($B18&lt;111,STAND10[],IF($B18&lt;121,STAND11[],IF($B18&lt;131,STAND12[],IF($B18&lt;141,STAND13[],IF($B18&lt;151,STAND14[],IF($B18&lt;161,STAND15[],IF($B18&lt;171,STAND16[],IF($B18&lt;181,STAND17[],IF($B18&lt;191,STAND18[],IF($B18&lt;201,STAND19[],"TABLE ERROR")))))))))))))))))))),11,TRUE))</f>
        <v/>
      </c>
    </row>
    <row r="19" spans="1:16" ht="15" customHeight="1" x14ac:dyDescent="0.25">
      <c r="A19" s="94">
        <v>3</v>
      </c>
      <c r="B19" s="70">
        <v>17</v>
      </c>
      <c r="C19" s="46" t="str">
        <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ERROR")))))))))))))))))))),2,TRUE)</f>
        <v>Operations</v>
      </c>
      <c r="D19" s="47"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3,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ERROR")))))))))))))))))))),3,TRUE))</f>
        <v/>
      </c>
      <c r="E19" s="47"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4,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ERROR")))))))))))))))))))),4,TRUE))</f>
        <v/>
      </c>
      <c r="F19" s="47"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5,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ERROR")))))))))))))))))))),5,TRUE))</f>
        <v/>
      </c>
      <c r="G19" s="46"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6,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ERROR")))))))))))))))))))),6,TRUE))</f>
        <v/>
      </c>
      <c r="H19" s="46"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7,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ERROR")))))))))))))))))))),7,TRUE))</f>
        <v/>
      </c>
      <c r="I19" s="48"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8,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ERROR")))))))))))))))))))),8,TRUE))</f>
        <v/>
      </c>
      <c r="J19" s="49"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9,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ERROR")))))))))))))))))))),9,TRUE))</f>
        <v/>
      </c>
      <c r="K19" s="48"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10,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ERROR")))))))))))))))))))),10,TRUE))</f>
        <v/>
      </c>
      <c r="L19" s="48"/>
      <c r="M19" s="104"/>
      <c r="N19" s="48"/>
      <c r="O19" s="48"/>
      <c r="P19" s="69" t="str">
        <f>IF(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11,TRUE)=0,"",VLOOKUP($B19,IF($B19&lt;11,STAND0[],IF($B19&lt;21,STAND1[],IF($B19&lt;31,STAND2[],IF($B19&lt;41,STAND3[],IF($B19&lt;51,STAND4[],IF($B19&lt;61,STAND5[],IF($B19&lt;71,STAND6[],IF($B19&lt;81,STAND7[],IF($B19&lt;91,STAND8[],IF($B19&lt;101,STAND9[],IF($B19&lt;111,STAND10[],IF($B19&lt;121,STAND11[],IF($B19&lt;131,STAND12[],IF($B19&lt;141,STAND13[],IF($B19&lt;151,STAND14[],IF($B19&lt;161,STAND15[],IF($B19&lt;171,STAND16[],IF($B19&lt;181,STAND17[],IF($B19&lt;191,STAND18[],IF($B19&lt;201,STAND19[],"TABLE ERROR")))))))))))))))))))),11,TRUE))</f>
        <v/>
      </c>
    </row>
    <row r="20" spans="1:16" ht="15" customHeight="1" x14ac:dyDescent="0.25">
      <c r="A20" s="94">
        <v>3</v>
      </c>
      <c r="B20" s="70">
        <v>18</v>
      </c>
      <c r="C20" s="46" t="str">
        <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ERROR")))))))))))))))))))),2,TRUE)</f>
        <v>Operations</v>
      </c>
      <c r="D20" s="47"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3,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ERROR")))))))))))))))))))),3,TRUE))</f>
        <v/>
      </c>
      <c r="E20" s="47"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4,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ERROR")))))))))))))))))))),4,TRUE))</f>
        <v/>
      </c>
      <c r="F20" s="47"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5,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ERROR")))))))))))))))))))),5,TRUE))</f>
        <v/>
      </c>
      <c r="G20" s="46"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6,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ERROR")))))))))))))))))))),6,TRUE))</f>
        <v/>
      </c>
      <c r="H20" s="46"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7,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ERROR")))))))))))))))))))),7,TRUE))</f>
        <v/>
      </c>
      <c r="I20" s="48"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8,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ERROR")))))))))))))))))))),8,TRUE))</f>
        <v/>
      </c>
      <c r="J20" s="49"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9,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ERROR")))))))))))))))))))),9,TRUE))</f>
        <v/>
      </c>
      <c r="K20" s="48"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10,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ERROR")))))))))))))))))))),10,TRUE))</f>
        <v/>
      </c>
      <c r="L20" s="48"/>
      <c r="M20" s="104"/>
      <c r="N20" s="48"/>
      <c r="O20" s="48"/>
      <c r="P20" s="69" t="str">
        <f>IF(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11,TRUE)=0,"",VLOOKUP($B20,IF($B20&lt;11,STAND0[],IF($B20&lt;21,STAND1[],IF($B20&lt;31,STAND2[],IF($B20&lt;41,STAND3[],IF($B20&lt;51,STAND4[],IF($B20&lt;61,STAND5[],IF($B20&lt;71,STAND6[],IF($B20&lt;81,STAND7[],IF($B20&lt;91,STAND8[],IF($B20&lt;101,STAND9[],IF($B20&lt;111,STAND10[],IF($B20&lt;121,STAND11[],IF($B20&lt;131,STAND12[],IF($B20&lt;141,STAND13[],IF($B20&lt;151,STAND14[],IF($B20&lt;161,STAND15[],IF($B20&lt;171,STAND16[],IF($B20&lt;181,STAND17[],IF($B20&lt;191,STAND18[],IF($B20&lt;201,STAND19[],"TABLE ERROR")))))))))))))))))))),11,TRUE))</f>
        <v/>
      </c>
    </row>
    <row r="21" spans="1:16" ht="15" customHeight="1" x14ac:dyDescent="0.25">
      <c r="A21" s="94">
        <v>3</v>
      </c>
      <c r="B21" s="70">
        <v>19</v>
      </c>
      <c r="C21" s="46" t="str">
        <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ERROR")))))))))))))))))))),2,TRUE)</f>
        <v>Operations</v>
      </c>
      <c r="D21" s="47"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3,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ERROR")))))))))))))))))))),3,TRUE))</f>
        <v/>
      </c>
      <c r="E21" s="47"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4,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ERROR")))))))))))))))))))),4,TRUE))</f>
        <v/>
      </c>
      <c r="F21" s="47"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5,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ERROR")))))))))))))))))))),5,TRUE))</f>
        <v/>
      </c>
      <c r="G21" s="46"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6,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ERROR")))))))))))))))))))),6,TRUE))</f>
        <v/>
      </c>
      <c r="H21" s="46"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7,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ERROR")))))))))))))))))))),7,TRUE))</f>
        <v/>
      </c>
      <c r="I21" s="48"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8,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ERROR")))))))))))))))))))),8,TRUE))</f>
        <v/>
      </c>
      <c r="J21" s="49"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9,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ERROR")))))))))))))))))))),9,TRUE))</f>
        <v/>
      </c>
      <c r="K21" s="48"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10,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ERROR")))))))))))))))))))),10,TRUE))</f>
        <v/>
      </c>
      <c r="L21" s="48"/>
      <c r="M21" s="104"/>
      <c r="N21" s="48"/>
      <c r="O21" s="48"/>
      <c r="P21" s="69" t="str">
        <f>IF(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11,TRUE)=0,"",VLOOKUP($B21,IF($B21&lt;11,STAND0[],IF($B21&lt;21,STAND1[],IF($B21&lt;31,STAND2[],IF($B21&lt;41,STAND3[],IF($B21&lt;51,STAND4[],IF($B21&lt;61,STAND5[],IF($B21&lt;71,STAND6[],IF($B21&lt;81,STAND7[],IF($B21&lt;91,STAND8[],IF($B21&lt;101,STAND9[],IF($B21&lt;111,STAND10[],IF($B21&lt;121,STAND11[],IF($B21&lt;131,STAND12[],IF($B21&lt;141,STAND13[],IF($B21&lt;151,STAND14[],IF($B21&lt;161,STAND15[],IF($B21&lt;171,STAND16[],IF($B21&lt;181,STAND17[],IF($B21&lt;191,STAND18[],IF($B21&lt;201,STAND19[],"TABLE ERROR")))))))))))))))))))),11,TRUE))</f>
        <v/>
      </c>
    </row>
    <row r="22" spans="1:16" ht="15.75" customHeight="1" x14ac:dyDescent="0.25">
      <c r="A22" s="94">
        <v>3</v>
      </c>
      <c r="B22" s="70">
        <v>20</v>
      </c>
      <c r="C22" s="46" t="str">
        <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ERROR")))))))))))))))))))),2,TRUE)</f>
        <v>Operations</v>
      </c>
      <c r="D22" s="47"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3,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ERROR")))))))))))))))))))),3,TRUE))</f>
        <v/>
      </c>
      <c r="E22" s="47"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4,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ERROR")))))))))))))))))))),4,TRUE))</f>
        <v/>
      </c>
      <c r="F22" s="47"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5,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ERROR")))))))))))))))))))),5,TRUE))</f>
        <v/>
      </c>
      <c r="G22" s="46"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6,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ERROR")))))))))))))))))))),6,TRUE))</f>
        <v/>
      </c>
      <c r="H22" s="46"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7,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ERROR")))))))))))))))))))),7,TRUE))</f>
        <v/>
      </c>
      <c r="I22" s="48"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8,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ERROR")))))))))))))))))))),8,TRUE))</f>
        <v/>
      </c>
      <c r="J22" s="49"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9,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ERROR")))))))))))))))))))),9,TRUE))</f>
        <v/>
      </c>
      <c r="K22" s="48"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10,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ERROR")))))))))))))))))))),10,TRUE))</f>
        <v/>
      </c>
      <c r="L22" s="48"/>
      <c r="M22" s="104"/>
      <c r="N22" s="48"/>
      <c r="O22" s="48"/>
      <c r="P22" s="69" t="str">
        <f>IF(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11,TRUE)=0,"",VLOOKUP($B22,IF($B22&lt;11,STAND0[],IF($B22&lt;21,STAND1[],IF($B22&lt;31,STAND2[],IF($B22&lt;41,STAND3[],IF($B22&lt;51,STAND4[],IF($B22&lt;61,STAND5[],IF($B22&lt;71,STAND6[],IF($B22&lt;81,STAND7[],IF($B22&lt;91,STAND8[],IF($B22&lt;101,STAND9[],IF($B22&lt;111,STAND10[],IF($B22&lt;121,STAND11[],IF($B22&lt;131,STAND12[],IF($B22&lt;141,STAND13[],IF($B22&lt;151,STAND14[],IF($B22&lt;161,STAND15[],IF($B22&lt;171,STAND16[],IF($B22&lt;181,STAND17[],IF($B22&lt;191,STAND18[],IF($B22&lt;201,STAND19[],"TABLE ERROR")))))))))))))))))))),11,TRUE))</f>
        <v/>
      </c>
    </row>
    <row r="23" spans="1:16" ht="15" customHeight="1" x14ac:dyDescent="0.25">
      <c r="A23" s="94">
        <v>4</v>
      </c>
      <c r="B23" s="70">
        <v>21</v>
      </c>
      <c r="C23" s="46" t="str">
        <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ERROR")))))))))))))))))))),2,TRUE)</f>
        <v>Operations</v>
      </c>
      <c r="D23" s="47"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3,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ERROR")))))))))))))))))))),3,TRUE))</f>
        <v/>
      </c>
      <c r="E23" s="47"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4,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ERROR")))))))))))))))))))),4,TRUE))</f>
        <v/>
      </c>
      <c r="F23" s="47"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5,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ERROR")))))))))))))))))))),5,TRUE))</f>
        <v/>
      </c>
      <c r="G23" s="46"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6,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ERROR")))))))))))))))))))),6,TRUE))</f>
        <v/>
      </c>
      <c r="H23" s="46"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7,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ERROR")))))))))))))))))))),7,TRUE))</f>
        <v/>
      </c>
      <c r="I23" s="48"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8,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ERROR")))))))))))))))))))),8,TRUE))</f>
        <v/>
      </c>
      <c r="J23" s="49"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9,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ERROR")))))))))))))))))))),9,TRUE))</f>
        <v/>
      </c>
      <c r="K23" s="48"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10,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ERROR")))))))))))))))))))),10,TRUE))</f>
        <v/>
      </c>
      <c r="L23" s="48"/>
      <c r="M23" s="104"/>
      <c r="N23" s="48"/>
      <c r="O23" s="48"/>
      <c r="P23" s="69" t="str">
        <f>IF(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11,TRUE)=0,"",VLOOKUP($B23,IF($B23&lt;11,STAND0[],IF($B23&lt;21,STAND1[],IF($B23&lt;31,STAND2[],IF($B23&lt;41,STAND3[],IF($B23&lt;51,STAND4[],IF($B23&lt;61,STAND5[],IF($B23&lt;71,STAND6[],IF($B23&lt;81,STAND7[],IF($B23&lt;91,STAND8[],IF($B23&lt;101,STAND9[],IF($B23&lt;111,STAND10[],IF($B23&lt;121,STAND11[],IF($B23&lt;131,STAND12[],IF($B23&lt;141,STAND13[],IF($B23&lt;151,STAND14[],IF($B23&lt;161,STAND15[],IF($B23&lt;171,STAND16[],IF($B23&lt;181,STAND17[],IF($B23&lt;191,STAND18[],IF($B23&lt;201,STAND19[],"TABLE ERROR")))))))))))))))))))),11,TRUE))</f>
        <v/>
      </c>
    </row>
    <row r="24" spans="1:16" ht="15" customHeight="1" x14ac:dyDescent="0.25">
      <c r="A24" s="94">
        <v>4</v>
      </c>
      <c r="B24" s="70">
        <v>22</v>
      </c>
      <c r="C24" s="46" t="str">
        <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ERROR")))))))))))))))))))),2,TRUE)</f>
        <v>Operations</v>
      </c>
      <c r="D24" s="47"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3,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ERROR")))))))))))))))))))),3,TRUE))</f>
        <v/>
      </c>
      <c r="E24" s="47"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4,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ERROR")))))))))))))))))))),4,TRUE))</f>
        <v/>
      </c>
      <c r="F24" s="47"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5,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ERROR")))))))))))))))))))),5,TRUE))</f>
        <v/>
      </c>
      <c r="G24" s="46"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6,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ERROR")))))))))))))))))))),6,TRUE))</f>
        <v/>
      </c>
      <c r="H24" s="46"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7,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ERROR")))))))))))))))))))),7,TRUE))</f>
        <v/>
      </c>
      <c r="I24" s="48"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8,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ERROR")))))))))))))))))))),8,TRUE))</f>
        <v/>
      </c>
      <c r="J24" s="49"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9,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ERROR")))))))))))))))))))),9,TRUE))</f>
        <v/>
      </c>
      <c r="K24" s="48"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10,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ERROR")))))))))))))))))))),10,TRUE))</f>
        <v/>
      </c>
      <c r="L24" s="48"/>
      <c r="M24" s="104"/>
      <c r="N24" s="48"/>
      <c r="O24" s="48"/>
      <c r="P24" s="69" t="str">
        <f>IF(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11,TRUE)=0,"",VLOOKUP($B24,IF($B24&lt;11,STAND0[],IF($B24&lt;21,STAND1[],IF($B24&lt;31,STAND2[],IF($B24&lt;41,STAND3[],IF($B24&lt;51,STAND4[],IF($B24&lt;61,STAND5[],IF($B24&lt;71,STAND6[],IF($B24&lt;81,STAND7[],IF($B24&lt;91,STAND8[],IF($B24&lt;101,STAND9[],IF($B24&lt;111,STAND10[],IF($B24&lt;121,STAND11[],IF($B24&lt;131,STAND12[],IF($B24&lt;141,STAND13[],IF($B24&lt;151,STAND14[],IF($B24&lt;161,STAND15[],IF($B24&lt;171,STAND16[],IF($B24&lt;181,STAND17[],IF($B24&lt;191,STAND18[],IF($B24&lt;201,STAND19[],"TABLE ERROR")))))))))))))))))))),11,TRUE))</f>
        <v/>
      </c>
    </row>
    <row r="25" spans="1:16" ht="15" customHeight="1" x14ac:dyDescent="0.25">
      <c r="A25" s="94">
        <v>4</v>
      </c>
      <c r="B25" s="70">
        <v>23</v>
      </c>
      <c r="C25" s="46" t="str">
        <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ERROR")))))))))))))))))))),2,TRUE)</f>
        <v>Operations</v>
      </c>
      <c r="D25" s="47"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3,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ERROR")))))))))))))))))))),3,TRUE))</f>
        <v/>
      </c>
      <c r="E25" s="47"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4,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ERROR")))))))))))))))))))),4,TRUE))</f>
        <v/>
      </c>
      <c r="F25" s="47"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5,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ERROR")))))))))))))))))))),5,TRUE))</f>
        <v/>
      </c>
      <c r="G25" s="46"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6,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ERROR")))))))))))))))))))),6,TRUE))</f>
        <v/>
      </c>
      <c r="H25" s="46"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7,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ERROR")))))))))))))))))))),7,TRUE))</f>
        <v/>
      </c>
      <c r="I25" s="48"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8,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ERROR")))))))))))))))))))),8,TRUE))</f>
        <v/>
      </c>
      <c r="J25" s="49"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9,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ERROR")))))))))))))))))))),9,TRUE))</f>
        <v/>
      </c>
      <c r="K25" s="48"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10,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ERROR")))))))))))))))))))),10,TRUE))</f>
        <v/>
      </c>
      <c r="L25" s="48"/>
      <c r="M25" s="104"/>
      <c r="N25" s="48"/>
      <c r="O25" s="48"/>
      <c r="P25" s="69" t="str">
        <f>IF(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11,TRUE)=0,"",VLOOKUP($B25,IF($B25&lt;11,STAND0[],IF($B25&lt;21,STAND1[],IF($B25&lt;31,STAND2[],IF($B25&lt;41,STAND3[],IF($B25&lt;51,STAND4[],IF($B25&lt;61,STAND5[],IF($B25&lt;71,STAND6[],IF($B25&lt;81,STAND7[],IF($B25&lt;91,STAND8[],IF($B25&lt;101,STAND9[],IF($B25&lt;111,STAND10[],IF($B25&lt;121,STAND11[],IF($B25&lt;131,STAND12[],IF($B25&lt;141,STAND13[],IF($B25&lt;151,STAND14[],IF($B25&lt;161,STAND15[],IF($B25&lt;171,STAND16[],IF($B25&lt;181,STAND17[],IF($B25&lt;191,STAND18[],IF($B25&lt;201,STAND19[],"TABLE ERROR")))))))))))))))))))),11,TRUE))</f>
        <v/>
      </c>
    </row>
    <row r="26" spans="1:16" ht="15" customHeight="1" x14ac:dyDescent="0.25">
      <c r="A26" s="94">
        <v>4</v>
      </c>
      <c r="B26" s="70">
        <v>24</v>
      </c>
      <c r="C26" s="46" t="str">
        <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ERROR")))))))))))))))))))),2,TRUE)</f>
        <v>Operations</v>
      </c>
      <c r="D26" s="47"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3,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ERROR")))))))))))))))))))),3,TRUE))</f>
        <v/>
      </c>
      <c r="E26" s="47"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4,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ERROR")))))))))))))))))))),4,TRUE))</f>
        <v/>
      </c>
      <c r="F26" s="47"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5,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ERROR")))))))))))))))))))),5,TRUE))</f>
        <v/>
      </c>
      <c r="G26" s="46"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6,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ERROR")))))))))))))))))))),6,TRUE))</f>
        <v/>
      </c>
      <c r="H26" s="46"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7,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ERROR")))))))))))))))))))),7,TRUE))</f>
        <v/>
      </c>
      <c r="I26" s="48"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8,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ERROR")))))))))))))))))))),8,TRUE))</f>
        <v/>
      </c>
      <c r="J26" s="49"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9,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ERROR")))))))))))))))))))),9,TRUE))</f>
        <v/>
      </c>
      <c r="K26" s="48"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10,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ERROR")))))))))))))))))))),10,TRUE))</f>
        <v/>
      </c>
      <c r="L26" s="48"/>
      <c r="M26" s="104"/>
      <c r="N26" s="48"/>
      <c r="O26" s="48"/>
      <c r="P26" s="69" t="str">
        <f>IF(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11,TRUE)=0,"",VLOOKUP($B26,IF($B26&lt;11,STAND0[],IF($B26&lt;21,STAND1[],IF($B26&lt;31,STAND2[],IF($B26&lt;41,STAND3[],IF($B26&lt;51,STAND4[],IF($B26&lt;61,STAND5[],IF($B26&lt;71,STAND6[],IF($B26&lt;81,STAND7[],IF($B26&lt;91,STAND8[],IF($B26&lt;101,STAND9[],IF($B26&lt;111,STAND10[],IF($B26&lt;121,STAND11[],IF($B26&lt;131,STAND12[],IF($B26&lt;141,STAND13[],IF($B26&lt;151,STAND14[],IF($B26&lt;161,STAND15[],IF($B26&lt;171,STAND16[],IF($B26&lt;181,STAND17[],IF($B26&lt;191,STAND18[],IF($B26&lt;201,STAND19[],"TABLE ERROR")))))))))))))))))))),11,TRUE))</f>
        <v/>
      </c>
    </row>
    <row r="27" spans="1:16" ht="15" customHeight="1" x14ac:dyDescent="0.25">
      <c r="A27" s="94">
        <v>4</v>
      </c>
      <c r="B27" s="70">
        <v>25</v>
      </c>
      <c r="C27" s="46" t="str">
        <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ERROR")))))))))))))))))))),2,TRUE)</f>
        <v>Operations</v>
      </c>
      <c r="D27" s="47"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3,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ERROR")))))))))))))))))))),3,TRUE))</f>
        <v/>
      </c>
      <c r="E27" s="47"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4,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ERROR")))))))))))))))))))),4,TRUE))</f>
        <v/>
      </c>
      <c r="F27" s="47"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5,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ERROR")))))))))))))))))))),5,TRUE))</f>
        <v/>
      </c>
      <c r="G27" s="46"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6,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ERROR")))))))))))))))))))),6,TRUE))</f>
        <v/>
      </c>
      <c r="H27" s="46"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7,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ERROR")))))))))))))))))))),7,TRUE))</f>
        <v/>
      </c>
      <c r="I27" s="48"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8,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ERROR")))))))))))))))))))),8,TRUE))</f>
        <v/>
      </c>
      <c r="J27" s="49"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9,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ERROR")))))))))))))))))))),9,TRUE))</f>
        <v/>
      </c>
      <c r="K27" s="48"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10,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ERROR")))))))))))))))))))),10,TRUE))</f>
        <v/>
      </c>
      <c r="L27" s="48"/>
      <c r="M27" s="104"/>
      <c r="N27" s="48"/>
      <c r="O27" s="48"/>
      <c r="P27" s="69" t="str">
        <f>IF(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11,TRUE)=0,"",VLOOKUP($B27,IF($B27&lt;11,STAND0[],IF($B27&lt;21,STAND1[],IF($B27&lt;31,STAND2[],IF($B27&lt;41,STAND3[],IF($B27&lt;51,STAND4[],IF($B27&lt;61,STAND5[],IF($B27&lt;71,STAND6[],IF($B27&lt;81,STAND7[],IF($B27&lt;91,STAND8[],IF($B27&lt;101,STAND9[],IF($B27&lt;111,STAND10[],IF($B27&lt;121,STAND11[],IF($B27&lt;131,STAND12[],IF($B27&lt;141,STAND13[],IF($B27&lt;151,STAND14[],IF($B27&lt;161,STAND15[],IF($B27&lt;171,STAND16[],IF($B27&lt;181,STAND17[],IF($B27&lt;191,STAND18[],IF($B27&lt;201,STAND19[],"TABLE ERROR")))))))))))))))))))),11,TRUE))</f>
        <v/>
      </c>
    </row>
    <row r="28" spans="1:16" ht="15" customHeight="1" x14ac:dyDescent="0.25">
      <c r="A28" s="94">
        <v>4</v>
      </c>
      <c r="B28" s="70">
        <v>26</v>
      </c>
      <c r="C28" s="46" t="str">
        <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ERROR")))))))))))))))))))),2,TRUE)</f>
        <v>Operations</v>
      </c>
      <c r="D28" s="47"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3,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ERROR")))))))))))))))))))),3,TRUE))</f>
        <v/>
      </c>
      <c r="E28" s="47"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4,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ERROR")))))))))))))))))))),4,TRUE))</f>
        <v/>
      </c>
      <c r="F28" s="47"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5,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ERROR")))))))))))))))))))),5,TRUE))</f>
        <v/>
      </c>
      <c r="G28" s="46"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6,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ERROR")))))))))))))))))))),6,TRUE))</f>
        <v/>
      </c>
      <c r="H28" s="46"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7,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ERROR")))))))))))))))))))),7,TRUE))</f>
        <v/>
      </c>
      <c r="I28" s="48"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8,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ERROR")))))))))))))))))))),8,TRUE))</f>
        <v/>
      </c>
      <c r="J28" s="49"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9,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ERROR")))))))))))))))))))),9,TRUE))</f>
        <v/>
      </c>
      <c r="K28" s="48"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10,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ERROR")))))))))))))))))))),10,TRUE))</f>
        <v/>
      </c>
      <c r="L28" s="48"/>
      <c r="M28" s="104"/>
      <c r="N28" s="48"/>
      <c r="O28" s="48"/>
      <c r="P28" s="69" t="str">
        <f>IF(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11,TRUE)=0,"",VLOOKUP($B28,IF($B28&lt;11,STAND0[],IF($B28&lt;21,STAND1[],IF($B28&lt;31,STAND2[],IF($B28&lt;41,STAND3[],IF($B28&lt;51,STAND4[],IF($B28&lt;61,STAND5[],IF($B28&lt;71,STAND6[],IF($B28&lt;81,STAND7[],IF($B28&lt;91,STAND8[],IF($B28&lt;101,STAND9[],IF($B28&lt;111,STAND10[],IF($B28&lt;121,STAND11[],IF($B28&lt;131,STAND12[],IF($B28&lt;141,STAND13[],IF($B28&lt;151,STAND14[],IF($B28&lt;161,STAND15[],IF($B28&lt;171,STAND16[],IF($B28&lt;181,STAND17[],IF($B28&lt;191,STAND18[],IF($B28&lt;201,STAND19[],"TABLE ERROR")))))))))))))))))))),11,TRUE))</f>
        <v/>
      </c>
    </row>
    <row r="29" spans="1:16" ht="15" customHeight="1" x14ac:dyDescent="0.25">
      <c r="A29" s="94">
        <v>4</v>
      </c>
      <c r="B29" s="70">
        <v>27</v>
      </c>
      <c r="C29" s="46" t="str">
        <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ERROR")))))))))))))))))))),2,TRUE)</f>
        <v>Operations</v>
      </c>
      <c r="D29" s="47"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3,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ERROR")))))))))))))))))))),3,TRUE))</f>
        <v/>
      </c>
      <c r="E29" s="47"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4,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ERROR")))))))))))))))))))),4,TRUE))</f>
        <v/>
      </c>
      <c r="F29" s="47"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5,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ERROR")))))))))))))))))))),5,TRUE))</f>
        <v/>
      </c>
      <c r="G29" s="46"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6,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ERROR")))))))))))))))))))),6,TRUE))</f>
        <v/>
      </c>
      <c r="H29" s="46"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7,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ERROR")))))))))))))))))))),7,TRUE))</f>
        <v/>
      </c>
      <c r="I29" s="48"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8,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ERROR")))))))))))))))))))),8,TRUE))</f>
        <v/>
      </c>
      <c r="J29" s="49"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9,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ERROR")))))))))))))))))))),9,TRUE))</f>
        <v/>
      </c>
      <c r="K29" s="48"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10,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ERROR")))))))))))))))))))),10,TRUE))</f>
        <v/>
      </c>
      <c r="L29" s="48"/>
      <c r="M29" s="104"/>
      <c r="N29" s="48"/>
      <c r="O29" s="48"/>
      <c r="P29" s="69" t="str">
        <f>IF(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11,TRUE)=0,"",VLOOKUP($B29,IF($B29&lt;11,STAND0[],IF($B29&lt;21,STAND1[],IF($B29&lt;31,STAND2[],IF($B29&lt;41,STAND3[],IF($B29&lt;51,STAND4[],IF($B29&lt;61,STAND5[],IF($B29&lt;71,STAND6[],IF($B29&lt;81,STAND7[],IF($B29&lt;91,STAND8[],IF($B29&lt;101,STAND9[],IF($B29&lt;111,STAND10[],IF($B29&lt;121,STAND11[],IF($B29&lt;131,STAND12[],IF($B29&lt;141,STAND13[],IF($B29&lt;151,STAND14[],IF($B29&lt;161,STAND15[],IF($B29&lt;171,STAND16[],IF($B29&lt;181,STAND17[],IF($B29&lt;191,STAND18[],IF($B29&lt;201,STAND19[],"TABLE ERROR")))))))))))))))))))),11,TRUE))</f>
        <v/>
      </c>
    </row>
    <row r="30" spans="1:16" ht="15" customHeight="1" x14ac:dyDescent="0.25">
      <c r="A30" s="94">
        <v>4</v>
      </c>
      <c r="B30" s="70">
        <v>28</v>
      </c>
      <c r="C30" s="46" t="str">
        <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ERROR")))))))))))))))))))),2,TRUE)</f>
        <v>Operations</v>
      </c>
      <c r="D30" s="47"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3,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ERROR")))))))))))))))))))),3,TRUE))</f>
        <v/>
      </c>
      <c r="E30" s="47"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4,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ERROR")))))))))))))))))))),4,TRUE))</f>
        <v/>
      </c>
      <c r="F30" s="47"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5,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ERROR")))))))))))))))))))),5,TRUE))</f>
        <v/>
      </c>
      <c r="G30" s="46"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6,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ERROR")))))))))))))))))))),6,TRUE))</f>
        <v/>
      </c>
      <c r="H30" s="46"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7,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ERROR")))))))))))))))))))),7,TRUE))</f>
        <v/>
      </c>
      <c r="I30" s="48"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8,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ERROR")))))))))))))))))))),8,TRUE))</f>
        <v/>
      </c>
      <c r="J30" s="49"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9,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ERROR")))))))))))))))))))),9,TRUE))</f>
        <v/>
      </c>
      <c r="K30" s="48"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10,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ERROR")))))))))))))))))))),10,TRUE))</f>
        <v/>
      </c>
      <c r="L30" s="48"/>
      <c r="M30" s="104"/>
      <c r="N30" s="48"/>
      <c r="O30" s="48"/>
      <c r="P30" s="69" t="str">
        <f>IF(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11,TRUE)=0,"",VLOOKUP($B30,IF($B30&lt;11,STAND0[],IF($B30&lt;21,STAND1[],IF($B30&lt;31,STAND2[],IF($B30&lt;41,STAND3[],IF($B30&lt;51,STAND4[],IF($B30&lt;61,STAND5[],IF($B30&lt;71,STAND6[],IF($B30&lt;81,STAND7[],IF($B30&lt;91,STAND8[],IF($B30&lt;101,STAND9[],IF($B30&lt;111,STAND10[],IF($B30&lt;121,STAND11[],IF($B30&lt;131,STAND12[],IF($B30&lt;141,STAND13[],IF($B30&lt;151,STAND14[],IF($B30&lt;161,STAND15[],IF($B30&lt;171,STAND16[],IF($B30&lt;181,STAND17[],IF($B30&lt;191,STAND18[],IF($B30&lt;201,STAND19[],"TABLE ERROR")))))))))))))))))))),11,TRUE))</f>
        <v/>
      </c>
    </row>
    <row r="31" spans="1:16" ht="15" customHeight="1" x14ac:dyDescent="0.25">
      <c r="A31" s="94">
        <v>4</v>
      </c>
      <c r="B31" s="70">
        <v>29</v>
      </c>
      <c r="C31" s="46" t="str">
        <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ERROR")))))))))))))))))))),2,TRUE)</f>
        <v>Operations</v>
      </c>
      <c r="D31" s="47"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3,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ERROR")))))))))))))))))))),3,TRUE))</f>
        <v/>
      </c>
      <c r="E31" s="47"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4,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ERROR")))))))))))))))))))),4,TRUE))</f>
        <v/>
      </c>
      <c r="F31" s="47"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5,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ERROR")))))))))))))))))))),5,TRUE))</f>
        <v/>
      </c>
      <c r="G31" s="46"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6,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ERROR")))))))))))))))))))),6,TRUE))</f>
        <v/>
      </c>
      <c r="H31" s="46"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7,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ERROR")))))))))))))))))))),7,TRUE))</f>
        <v/>
      </c>
      <c r="I31" s="48"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8,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ERROR")))))))))))))))))))),8,TRUE))</f>
        <v/>
      </c>
      <c r="J31" s="49"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9,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ERROR")))))))))))))))))))),9,TRUE))</f>
        <v/>
      </c>
      <c r="K31" s="48"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10,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ERROR")))))))))))))))))))),10,TRUE))</f>
        <v/>
      </c>
      <c r="L31" s="48"/>
      <c r="M31" s="104"/>
      <c r="N31" s="48"/>
      <c r="O31" s="48"/>
      <c r="P31" s="69" t="str">
        <f>IF(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11,TRUE)=0,"",VLOOKUP($B31,IF($B31&lt;11,STAND0[],IF($B31&lt;21,STAND1[],IF($B31&lt;31,STAND2[],IF($B31&lt;41,STAND3[],IF($B31&lt;51,STAND4[],IF($B31&lt;61,STAND5[],IF($B31&lt;71,STAND6[],IF($B31&lt;81,STAND7[],IF($B31&lt;91,STAND8[],IF($B31&lt;101,STAND9[],IF($B31&lt;111,STAND10[],IF($B31&lt;121,STAND11[],IF($B31&lt;131,STAND12[],IF($B31&lt;141,STAND13[],IF($B31&lt;151,STAND14[],IF($B31&lt;161,STAND15[],IF($B31&lt;171,STAND16[],IF($B31&lt;181,STAND17[],IF($B31&lt;191,STAND18[],IF($B31&lt;201,STAND19[],"TABLE ERROR")))))))))))))))))))),11,TRUE))</f>
        <v/>
      </c>
    </row>
    <row r="32" spans="1:16" ht="15.75" customHeight="1" x14ac:dyDescent="0.25">
      <c r="A32" s="94">
        <v>4</v>
      </c>
      <c r="B32" s="70">
        <v>30</v>
      </c>
      <c r="C32" s="46" t="str">
        <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ERROR")))))))))))))))))))),2,TRUE)</f>
        <v>Operations</v>
      </c>
      <c r="D32" s="47"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3,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ERROR")))))))))))))))))))),3,TRUE))</f>
        <v/>
      </c>
      <c r="E32" s="47"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4,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ERROR")))))))))))))))))))),4,TRUE))</f>
        <v/>
      </c>
      <c r="F32" s="47"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5,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ERROR")))))))))))))))))))),5,TRUE))</f>
        <v/>
      </c>
      <c r="G32" s="46"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6,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ERROR")))))))))))))))))))),6,TRUE))</f>
        <v/>
      </c>
      <c r="H32" s="46"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7,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ERROR")))))))))))))))))))),7,TRUE))</f>
        <v/>
      </c>
      <c r="I32" s="48"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8,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ERROR")))))))))))))))))))),8,TRUE))</f>
        <v/>
      </c>
      <c r="J32" s="49"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9,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ERROR")))))))))))))))))))),9,TRUE))</f>
        <v/>
      </c>
      <c r="K32" s="48"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10,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ERROR")))))))))))))))))))),10,TRUE))</f>
        <v/>
      </c>
      <c r="L32" s="48"/>
      <c r="M32" s="104"/>
      <c r="N32" s="48"/>
      <c r="O32" s="48"/>
      <c r="P32" s="69" t="str">
        <f>IF(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11,TRUE)=0,"",VLOOKUP($B32,IF($B32&lt;11,STAND0[],IF($B32&lt;21,STAND1[],IF($B32&lt;31,STAND2[],IF($B32&lt;41,STAND3[],IF($B32&lt;51,STAND4[],IF($B32&lt;61,STAND5[],IF($B32&lt;71,STAND6[],IF($B32&lt;81,STAND7[],IF($B32&lt;91,STAND8[],IF($B32&lt;101,STAND9[],IF($B32&lt;111,STAND10[],IF($B32&lt;121,STAND11[],IF($B32&lt;131,STAND12[],IF($B32&lt;141,STAND13[],IF($B32&lt;151,STAND14[],IF($B32&lt;161,STAND15[],IF($B32&lt;171,STAND16[],IF($B32&lt;181,STAND17[],IF($B32&lt;191,STAND18[],IF($B32&lt;201,STAND19[],"TABLE ERROR")))))))))))))))))))),11,TRUE))</f>
        <v/>
      </c>
    </row>
    <row r="33" spans="1:16" ht="15" customHeight="1" x14ac:dyDescent="0.25">
      <c r="A33" s="94">
        <v>5</v>
      </c>
      <c r="B33" s="70">
        <v>31</v>
      </c>
      <c r="C33" s="46" t="str">
        <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ERROR")))))))))))))))))))),2,TRUE)</f>
        <v>Operations</v>
      </c>
      <c r="D33" s="47"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3,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ERROR")))))))))))))))))))),3,TRUE))</f>
        <v/>
      </c>
      <c r="E33" s="47"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4,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ERROR")))))))))))))))))))),4,TRUE))</f>
        <v/>
      </c>
      <c r="F33" s="47"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5,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ERROR")))))))))))))))))))),5,TRUE))</f>
        <v/>
      </c>
      <c r="G33" s="46"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6,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ERROR")))))))))))))))))))),6,TRUE))</f>
        <v/>
      </c>
      <c r="H33" s="46"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7,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ERROR")))))))))))))))))))),7,TRUE))</f>
        <v/>
      </c>
      <c r="I33" s="48"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8,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ERROR")))))))))))))))))))),8,TRUE))</f>
        <v/>
      </c>
      <c r="J33" s="49"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9,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ERROR")))))))))))))))))))),9,TRUE))</f>
        <v/>
      </c>
      <c r="K33" s="48"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10,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ERROR")))))))))))))))))))),10,TRUE))</f>
        <v/>
      </c>
      <c r="L33" s="48"/>
      <c r="M33" s="104"/>
      <c r="N33" s="48"/>
      <c r="O33" s="48"/>
      <c r="P33" s="69" t="str">
        <f>IF(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11,TRUE)=0,"",VLOOKUP($B33,IF($B33&lt;11,STAND0[],IF($B33&lt;21,STAND1[],IF($B33&lt;31,STAND2[],IF($B33&lt;41,STAND3[],IF($B33&lt;51,STAND4[],IF($B33&lt;61,STAND5[],IF($B33&lt;71,STAND6[],IF($B33&lt;81,STAND7[],IF($B33&lt;91,STAND8[],IF($B33&lt;101,STAND9[],IF($B33&lt;111,STAND10[],IF($B33&lt;121,STAND11[],IF($B33&lt;131,STAND12[],IF($B33&lt;141,STAND13[],IF($B33&lt;151,STAND14[],IF($B33&lt;161,STAND15[],IF($B33&lt;171,STAND16[],IF($B33&lt;181,STAND17[],IF($B33&lt;191,STAND18[],IF($B33&lt;201,STAND19[],"TABLE ERROR")))))))))))))))))))),11,TRUE))</f>
        <v/>
      </c>
    </row>
    <row r="34" spans="1:16" ht="15" customHeight="1" x14ac:dyDescent="0.25">
      <c r="A34" s="94">
        <v>5</v>
      </c>
      <c r="B34" s="70">
        <v>32</v>
      </c>
      <c r="C34" s="46" t="str">
        <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ERROR")))))))))))))))))))),2,TRUE)</f>
        <v>Operations</v>
      </c>
      <c r="D34" s="47"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3,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ERROR")))))))))))))))))))),3,TRUE))</f>
        <v/>
      </c>
      <c r="E34" s="47"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4,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ERROR")))))))))))))))))))),4,TRUE))</f>
        <v/>
      </c>
      <c r="F34" s="47"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5,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ERROR")))))))))))))))))))),5,TRUE))</f>
        <v/>
      </c>
      <c r="G34" s="46"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6,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ERROR")))))))))))))))))))),6,TRUE))</f>
        <v/>
      </c>
      <c r="H34" s="46"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7,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ERROR")))))))))))))))))))),7,TRUE))</f>
        <v/>
      </c>
      <c r="I34" s="48"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8,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ERROR")))))))))))))))))))),8,TRUE))</f>
        <v/>
      </c>
      <c r="J34" s="49"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9,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ERROR")))))))))))))))))))),9,TRUE))</f>
        <v/>
      </c>
      <c r="K34" s="48"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10,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ERROR")))))))))))))))))))),10,TRUE))</f>
        <v/>
      </c>
      <c r="L34" s="48"/>
      <c r="M34" s="104"/>
      <c r="N34" s="48"/>
      <c r="O34" s="48"/>
      <c r="P34" s="69" t="str">
        <f>IF(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11,TRUE)=0,"",VLOOKUP($B34,IF($B34&lt;11,STAND0[],IF($B34&lt;21,STAND1[],IF($B34&lt;31,STAND2[],IF($B34&lt;41,STAND3[],IF($B34&lt;51,STAND4[],IF($B34&lt;61,STAND5[],IF($B34&lt;71,STAND6[],IF($B34&lt;81,STAND7[],IF($B34&lt;91,STAND8[],IF($B34&lt;101,STAND9[],IF($B34&lt;111,STAND10[],IF($B34&lt;121,STAND11[],IF($B34&lt;131,STAND12[],IF($B34&lt;141,STAND13[],IF($B34&lt;151,STAND14[],IF($B34&lt;161,STAND15[],IF($B34&lt;171,STAND16[],IF($B34&lt;181,STAND17[],IF($B34&lt;191,STAND18[],IF($B34&lt;201,STAND19[],"TABLE ERROR")))))))))))))))))))),11,TRUE))</f>
        <v/>
      </c>
    </row>
    <row r="35" spans="1:16" ht="15" customHeight="1" x14ac:dyDescent="0.25">
      <c r="A35" s="94">
        <v>5</v>
      </c>
      <c r="B35" s="70">
        <v>33</v>
      </c>
      <c r="C35" s="46" t="str">
        <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ERROR")))))))))))))))))))),2,TRUE)</f>
        <v>Operations</v>
      </c>
      <c r="D35" s="47"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3,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ERROR")))))))))))))))))))),3,TRUE))</f>
        <v/>
      </c>
      <c r="E35" s="47"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4,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ERROR")))))))))))))))))))),4,TRUE))</f>
        <v/>
      </c>
      <c r="F35" s="47"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5,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ERROR")))))))))))))))))))),5,TRUE))</f>
        <v/>
      </c>
      <c r="G35" s="46"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6,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ERROR")))))))))))))))))))),6,TRUE))</f>
        <v/>
      </c>
      <c r="H35" s="46"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7,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ERROR")))))))))))))))))))),7,TRUE))</f>
        <v/>
      </c>
      <c r="I35" s="48"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8,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ERROR")))))))))))))))))))),8,TRUE))</f>
        <v/>
      </c>
      <c r="J35" s="49"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9,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ERROR")))))))))))))))))))),9,TRUE))</f>
        <v/>
      </c>
      <c r="K35" s="48"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10,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ERROR")))))))))))))))))))),10,TRUE))</f>
        <v/>
      </c>
      <c r="L35" s="48"/>
      <c r="M35" s="104"/>
      <c r="N35" s="48"/>
      <c r="O35" s="48"/>
      <c r="P35" s="69" t="str">
        <f>IF(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11,TRUE)=0,"",VLOOKUP($B35,IF($B35&lt;11,STAND0[],IF($B35&lt;21,STAND1[],IF($B35&lt;31,STAND2[],IF($B35&lt;41,STAND3[],IF($B35&lt;51,STAND4[],IF($B35&lt;61,STAND5[],IF($B35&lt;71,STAND6[],IF($B35&lt;81,STAND7[],IF($B35&lt;91,STAND8[],IF($B35&lt;101,STAND9[],IF($B35&lt;111,STAND10[],IF($B35&lt;121,STAND11[],IF($B35&lt;131,STAND12[],IF($B35&lt;141,STAND13[],IF($B35&lt;151,STAND14[],IF($B35&lt;161,STAND15[],IF($B35&lt;171,STAND16[],IF($B35&lt;181,STAND17[],IF($B35&lt;191,STAND18[],IF($B35&lt;201,STAND19[],"TABLE ERROR")))))))))))))))))))),11,TRUE))</f>
        <v/>
      </c>
    </row>
    <row r="36" spans="1:16" ht="15" customHeight="1" x14ac:dyDescent="0.25">
      <c r="A36" s="94">
        <v>5</v>
      </c>
      <c r="B36" s="70">
        <v>34</v>
      </c>
      <c r="C36" s="46" t="str">
        <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ERROR")))))))))))))))))))),2,TRUE)</f>
        <v>Operations</v>
      </c>
      <c r="D36" s="47"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3,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ERROR")))))))))))))))))))),3,TRUE))</f>
        <v/>
      </c>
      <c r="E36" s="47"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4,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ERROR")))))))))))))))))))),4,TRUE))</f>
        <v/>
      </c>
      <c r="F36" s="47"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5,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ERROR")))))))))))))))))))),5,TRUE))</f>
        <v/>
      </c>
      <c r="G36" s="46"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6,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ERROR")))))))))))))))))))),6,TRUE))</f>
        <v/>
      </c>
      <c r="H36" s="46"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7,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ERROR")))))))))))))))))))),7,TRUE))</f>
        <v/>
      </c>
      <c r="I36" s="48"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8,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ERROR")))))))))))))))))))),8,TRUE))</f>
        <v/>
      </c>
      <c r="J36" s="49"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9,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ERROR")))))))))))))))))))),9,TRUE))</f>
        <v/>
      </c>
      <c r="K36" s="48"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10,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ERROR")))))))))))))))))))),10,TRUE))</f>
        <v/>
      </c>
      <c r="L36" s="48"/>
      <c r="M36" s="104"/>
      <c r="N36" s="48"/>
      <c r="O36" s="48"/>
      <c r="P36" s="69" t="str">
        <f>IF(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11,TRUE)=0,"",VLOOKUP($B36,IF($B36&lt;11,STAND0[],IF($B36&lt;21,STAND1[],IF($B36&lt;31,STAND2[],IF($B36&lt;41,STAND3[],IF($B36&lt;51,STAND4[],IF($B36&lt;61,STAND5[],IF($B36&lt;71,STAND6[],IF($B36&lt;81,STAND7[],IF($B36&lt;91,STAND8[],IF($B36&lt;101,STAND9[],IF($B36&lt;111,STAND10[],IF($B36&lt;121,STAND11[],IF($B36&lt;131,STAND12[],IF($B36&lt;141,STAND13[],IF($B36&lt;151,STAND14[],IF($B36&lt;161,STAND15[],IF($B36&lt;171,STAND16[],IF($B36&lt;181,STAND17[],IF($B36&lt;191,STAND18[],IF($B36&lt;201,STAND19[],"TABLE ERROR")))))))))))))))))))),11,TRUE))</f>
        <v/>
      </c>
    </row>
    <row r="37" spans="1:16" ht="15" customHeight="1" x14ac:dyDescent="0.25">
      <c r="A37" s="94">
        <v>5</v>
      </c>
      <c r="B37" s="70">
        <v>35</v>
      </c>
      <c r="C37" s="46" t="str">
        <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ERROR")))))))))))))))))))),2,TRUE)</f>
        <v>Operations</v>
      </c>
      <c r="D37" s="47"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3,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ERROR")))))))))))))))))))),3,TRUE))</f>
        <v/>
      </c>
      <c r="E37" s="47"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4,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ERROR")))))))))))))))))))),4,TRUE))</f>
        <v/>
      </c>
      <c r="F37" s="47"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5,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ERROR")))))))))))))))))))),5,TRUE))</f>
        <v/>
      </c>
      <c r="G37" s="46"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6,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ERROR")))))))))))))))))))),6,TRUE))</f>
        <v/>
      </c>
      <c r="H37" s="46"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7,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ERROR")))))))))))))))))))),7,TRUE))</f>
        <v/>
      </c>
      <c r="I37" s="48"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8,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ERROR")))))))))))))))))))),8,TRUE))</f>
        <v/>
      </c>
      <c r="J37" s="49"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9,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ERROR")))))))))))))))))))),9,TRUE))</f>
        <v/>
      </c>
      <c r="K37" s="48"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10,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ERROR")))))))))))))))))))),10,TRUE))</f>
        <v/>
      </c>
      <c r="L37" s="48"/>
      <c r="M37" s="104"/>
      <c r="N37" s="48"/>
      <c r="O37" s="48"/>
      <c r="P37" s="69" t="str">
        <f>IF(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11,TRUE)=0,"",VLOOKUP($B37,IF($B37&lt;11,STAND0[],IF($B37&lt;21,STAND1[],IF($B37&lt;31,STAND2[],IF($B37&lt;41,STAND3[],IF($B37&lt;51,STAND4[],IF($B37&lt;61,STAND5[],IF($B37&lt;71,STAND6[],IF($B37&lt;81,STAND7[],IF($B37&lt;91,STAND8[],IF($B37&lt;101,STAND9[],IF($B37&lt;111,STAND10[],IF($B37&lt;121,STAND11[],IF($B37&lt;131,STAND12[],IF($B37&lt;141,STAND13[],IF($B37&lt;151,STAND14[],IF($B37&lt;161,STAND15[],IF($B37&lt;171,STAND16[],IF($B37&lt;181,STAND17[],IF($B37&lt;191,STAND18[],IF($B37&lt;201,STAND19[],"TABLE ERROR")))))))))))))))))))),11,TRUE))</f>
        <v/>
      </c>
    </row>
    <row r="38" spans="1:16" ht="15" customHeight="1" x14ac:dyDescent="0.25">
      <c r="A38" s="94">
        <v>5</v>
      </c>
      <c r="B38" s="70">
        <v>36</v>
      </c>
      <c r="C38" s="46" t="str">
        <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ERROR")))))))))))))))))))),2,TRUE)</f>
        <v>Operations</v>
      </c>
      <c r="D38" s="47"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3,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ERROR")))))))))))))))))))),3,TRUE))</f>
        <v/>
      </c>
      <c r="E38" s="47"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4,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ERROR")))))))))))))))))))),4,TRUE))</f>
        <v/>
      </c>
      <c r="F38" s="47"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5,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ERROR")))))))))))))))))))),5,TRUE))</f>
        <v/>
      </c>
      <c r="G38" s="46"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6,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ERROR")))))))))))))))))))),6,TRUE))</f>
        <v/>
      </c>
      <c r="H38" s="46"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7,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ERROR")))))))))))))))))))),7,TRUE))</f>
        <v/>
      </c>
      <c r="I38" s="48"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8,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ERROR")))))))))))))))))))),8,TRUE))</f>
        <v/>
      </c>
      <c r="J38" s="49"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9,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ERROR")))))))))))))))))))),9,TRUE))</f>
        <v/>
      </c>
      <c r="K38" s="48"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10,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ERROR")))))))))))))))))))),10,TRUE))</f>
        <v/>
      </c>
      <c r="L38" s="48"/>
      <c r="M38" s="104"/>
      <c r="N38" s="48"/>
      <c r="O38" s="48"/>
      <c r="P38" s="69" t="str">
        <f>IF(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11,TRUE)=0,"",VLOOKUP($B38,IF($B38&lt;11,STAND0[],IF($B38&lt;21,STAND1[],IF($B38&lt;31,STAND2[],IF($B38&lt;41,STAND3[],IF($B38&lt;51,STAND4[],IF($B38&lt;61,STAND5[],IF($B38&lt;71,STAND6[],IF($B38&lt;81,STAND7[],IF($B38&lt;91,STAND8[],IF($B38&lt;101,STAND9[],IF($B38&lt;111,STAND10[],IF($B38&lt;121,STAND11[],IF($B38&lt;131,STAND12[],IF($B38&lt;141,STAND13[],IF($B38&lt;151,STAND14[],IF($B38&lt;161,STAND15[],IF($B38&lt;171,STAND16[],IF($B38&lt;181,STAND17[],IF($B38&lt;191,STAND18[],IF($B38&lt;201,STAND19[],"TABLE ERROR")))))))))))))))))))),11,TRUE))</f>
        <v/>
      </c>
    </row>
    <row r="39" spans="1:16" ht="15" customHeight="1" x14ac:dyDescent="0.25">
      <c r="A39" s="94">
        <v>5</v>
      </c>
      <c r="B39" s="70">
        <v>37</v>
      </c>
      <c r="C39" s="46" t="str">
        <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ERROR")))))))))))))))))))),2,TRUE)</f>
        <v>Operations</v>
      </c>
      <c r="D39" s="47"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3,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ERROR")))))))))))))))))))),3,TRUE))</f>
        <v/>
      </c>
      <c r="E39" s="47"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4,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ERROR")))))))))))))))))))),4,TRUE))</f>
        <v/>
      </c>
      <c r="F39" s="47"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5,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ERROR")))))))))))))))))))),5,TRUE))</f>
        <v/>
      </c>
      <c r="G39" s="46"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6,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ERROR")))))))))))))))))))),6,TRUE))</f>
        <v/>
      </c>
      <c r="H39" s="46"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7,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ERROR")))))))))))))))))))),7,TRUE))</f>
        <v/>
      </c>
      <c r="I39" s="48"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8,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ERROR")))))))))))))))))))),8,TRUE))</f>
        <v/>
      </c>
      <c r="J39" s="49"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9,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ERROR")))))))))))))))))))),9,TRUE))</f>
        <v/>
      </c>
      <c r="K39" s="48"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10,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ERROR")))))))))))))))))))),10,TRUE))</f>
        <v/>
      </c>
      <c r="L39" s="48"/>
      <c r="M39" s="104"/>
      <c r="N39" s="48"/>
      <c r="O39" s="48"/>
      <c r="P39" s="69" t="str">
        <f>IF(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11,TRUE)=0,"",VLOOKUP($B39,IF($B39&lt;11,STAND0[],IF($B39&lt;21,STAND1[],IF($B39&lt;31,STAND2[],IF($B39&lt;41,STAND3[],IF($B39&lt;51,STAND4[],IF($B39&lt;61,STAND5[],IF($B39&lt;71,STAND6[],IF($B39&lt;81,STAND7[],IF($B39&lt;91,STAND8[],IF($B39&lt;101,STAND9[],IF($B39&lt;111,STAND10[],IF($B39&lt;121,STAND11[],IF($B39&lt;131,STAND12[],IF($B39&lt;141,STAND13[],IF($B39&lt;151,STAND14[],IF($B39&lt;161,STAND15[],IF($B39&lt;171,STAND16[],IF($B39&lt;181,STAND17[],IF($B39&lt;191,STAND18[],IF($B39&lt;201,STAND19[],"TABLE ERROR")))))))))))))))))))),11,TRUE))</f>
        <v/>
      </c>
    </row>
    <row r="40" spans="1:16" ht="15" customHeight="1" x14ac:dyDescent="0.25">
      <c r="A40" s="94">
        <v>5</v>
      </c>
      <c r="B40" s="70">
        <v>38</v>
      </c>
      <c r="C40" s="46" t="str">
        <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ERROR")))))))))))))))))))),2,TRUE)</f>
        <v>Operations</v>
      </c>
      <c r="D40" s="47"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3,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ERROR")))))))))))))))))))),3,TRUE))</f>
        <v/>
      </c>
      <c r="E40" s="47"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4,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ERROR")))))))))))))))))))),4,TRUE))</f>
        <v/>
      </c>
      <c r="F40" s="47"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5,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ERROR")))))))))))))))))))),5,TRUE))</f>
        <v/>
      </c>
      <c r="G40" s="46"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6,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ERROR")))))))))))))))))))),6,TRUE))</f>
        <v/>
      </c>
      <c r="H40" s="46"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7,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ERROR")))))))))))))))))))),7,TRUE))</f>
        <v/>
      </c>
      <c r="I40" s="48"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8,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ERROR")))))))))))))))))))),8,TRUE))</f>
        <v/>
      </c>
      <c r="J40" s="49"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9,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ERROR")))))))))))))))))))),9,TRUE))</f>
        <v/>
      </c>
      <c r="K40" s="48"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10,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ERROR")))))))))))))))))))),10,TRUE))</f>
        <v/>
      </c>
      <c r="L40" s="48"/>
      <c r="M40" s="104"/>
      <c r="N40" s="48"/>
      <c r="O40" s="48"/>
      <c r="P40" s="69" t="str">
        <f>IF(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11,TRUE)=0,"",VLOOKUP($B40,IF($B40&lt;11,STAND0[],IF($B40&lt;21,STAND1[],IF($B40&lt;31,STAND2[],IF($B40&lt;41,STAND3[],IF($B40&lt;51,STAND4[],IF($B40&lt;61,STAND5[],IF($B40&lt;71,STAND6[],IF($B40&lt;81,STAND7[],IF($B40&lt;91,STAND8[],IF($B40&lt;101,STAND9[],IF($B40&lt;111,STAND10[],IF($B40&lt;121,STAND11[],IF($B40&lt;131,STAND12[],IF($B40&lt;141,STAND13[],IF($B40&lt;151,STAND14[],IF($B40&lt;161,STAND15[],IF($B40&lt;171,STAND16[],IF($B40&lt;181,STAND17[],IF($B40&lt;191,STAND18[],IF($B40&lt;201,STAND19[],"TABLE ERROR")))))))))))))))))))),11,TRUE))</f>
        <v/>
      </c>
    </row>
    <row r="41" spans="1:16" ht="15" customHeight="1" x14ac:dyDescent="0.25">
      <c r="A41" s="94">
        <v>5</v>
      </c>
      <c r="B41" s="70">
        <v>39</v>
      </c>
      <c r="C41" s="46" t="str">
        <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ERROR")))))))))))))))))))),2,TRUE)</f>
        <v>Operations</v>
      </c>
      <c r="D41" s="47"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3,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ERROR")))))))))))))))))))),3,TRUE))</f>
        <v/>
      </c>
      <c r="E41" s="47"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4,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ERROR")))))))))))))))))))),4,TRUE))</f>
        <v/>
      </c>
      <c r="F41" s="47"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5,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ERROR")))))))))))))))))))),5,TRUE))</f>
        <v/>
      </c>
      <c r="G41" s="46"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6,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ERROR")))))))))))))))))))),6,TRUE))</f>
        <v/>
      </c>
      <c r="H41" s="46"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7,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ERROR")))))))))))))))))))),7,TRUE))</f>
        <v/>
      </c>
      <c r="I41" s="48"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8,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ERROR")))))))))))))))))))),8,TRUE))</f>
        <v/>
      </c>
      <c r="J41" s="49"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9,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ERROR")))))))))))))))))))),9,TRUE))</f>
        <v/>
      </c>
      <c r="K41" s="48"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10,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ERROR")))))))))))))))))))),10,TRUE))</f>
        <v/>
      </c>
      <c r="L41" s="48"/>
      <c r="M41" s="104"/>
      <c r="N41" s="48"/>
      <c r="O41" s="48"/>
      <c r="P41" s="69" t="str">
        <f>IF(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11,TRUE)=0,"",VLOOKUP($B41,IF($B41&lt;11,STAND0[],IF($B41&lt;21,STAND1[],IF($B41&lt;31,STAND2[],IF($B41&lt;41,STAND3[],IF($B41&lt;51,STAND4[],IF($B41&lt;61,STAND5[],IF($B41&lt;71,STAND6[],IF($B41&lt;81,STAND7[],IF($B41&lt;91,STAND8[],IF($B41&lt;101,STAND9[],IF($B41&lt;111,STAND10[],IF($B41&lt;121,STAND11[],IF($B41&lt;131,STAND12[],IF($B41&lt;141,STAND13[],IF($B41&lt;151,STAND14[],IF($B41&lt;161,STAND15[],IF($B41&lt;171,STAND16[],IF($B41&lt;181,STAND17[],IF($B41&lt;191,STAND18[],IF($B41&lt;201,STAND19[],"TABLE ERROR")))))))))))))))))))),11,TRUE))</f>
        <v/>
      </c>
    </row>
    <row r="42" spans="1:16" ht="15.75" customHeight="1" x14ac:dyDescent="0.25">
      <c r="A42" s="94">
        <v>5</v>
      </c>
      <c r="B42" s="70">
        <v>40</v>
      </c>
      <c r="C42" s="46" t="str">
        <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ERROR")))))))))))))))))))),2,TRUE)</f>
        <v>Operations</v>
      </c>
      <c r="D42" s="47"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3,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ERROR")))))))))))))))))))),3,TRUE))</f>
        <v/>
      </c>
      <c r="E42" s="47"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4,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ERROR")))))))))))))))))))),4,TRUE))</f>
        <v/>
      </c>
      <c r="F42" s="47"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5,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ERROR")))))))))))))))))))),5,TRUE))</f>
        <v/>
      </c>
      <c r="G42" s="46"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6,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ERROR")))))))))))))))))))),6,TRUE))</f>
        <v/>
      </c>
      <c r="H42" s="46"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7,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ERROR")))))))))))))))))))),7,TRUE))</f>
        <v/>
      </c>
      <c r="I42" s="48"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8,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ERROR")))))))))))))))))))),8,TRUE))</f>
        <v/>
      </c>
      <c r="J42" s="49"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9,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ERROR")))))))))))))))))))),9,TRUE))</f>
        <v/>
      </c>
      <c r="K42" s="48"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10,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ERROR")))))))))))))))))))),10,TRUE))</f>
        <v/>
      </c>
      <c r="L42" s="48"/>
      <c r="M42" s="104"/>
      <c r="N42" s="48"/>
      <c r="O42" s="48"/>
      <c r="P42" s="69" t="str">
        <f>IF(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11,TRUE)=0,"",VLOOKUP($B42,IF($B42&lt;11,STAND0[],IF($B42&lt;21,STAND1[],IF($B42&lt;31,STAND2[],IF($B42&lt;41,STAND3[],IF($B42&lt;51,STAND4[],IF($B42&lt;61,STAND5[],IF($B42&lt;71,STAND6[],IF($B42&lt;81,STAND7[],IF($B42&lt;91,STAND8[],IF($B42&lt;101,STAND9[],IF($B42&lt;111,STAND10[],IF($B42&lt;121,STAND11[],IF($B42&lt;131,STAND12[],IF($B42&lt;141,STAND13[],IF($B42&lt;151,STAND14[],IF($B42&lt;161,STAND15[],IF($B42&lt;171,STAND16[],IF($B42&lt;181,STAND17[],IF($B42&lt;191,STAND18[],IF($B42&lt;201,STAND19[],"TABLE ERROR")))))))))))))))))))),11,TRUE))</f>
        <v/>
      </c>
    </row>
    <row r="43" spans="1:16" ht="15" customHeight="1" x14ac:dyDescent="0.25">
      <c r="A43" s="94">
        <v>6</v>
      </c>
      <c r="B43" s="70">
        <v>41</v>
      </c>
      <c r="C43" s="46" t="str">
        <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ERROR")))))))))))))))))))),2,TRUE)</f>
        <v>Operations</v>
      </c>
      <c r="D43" s="47"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3,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ERROR")))))))))))))))))))),3,TRUE))</f>
        <v/>
      </c>
      <c r="E43" s="47"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4,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ERROR")))))))))))))))))))),4,TRUE))</f>
        <v/>
      </c>
      <c r="F43" s="47"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5,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ERROR")))))))))))))))))))),5,TRUE))</f>
        <v/>
      </c>
      <c r="G43" s="46"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6,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ERROR")))))))))))))))))))),6,TRUE))</f>
        <v/>
      </c>
      <c r="H43" s="46"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7,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ERROR")))))))))))))))))))),7,TRUE))</f>
        <v/>
      </c>
      <c r="I43" s="48"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8,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ERROR")))))))))))))))))))),8,TRUE))</f>
        <v/>
      </c>
      <c r="J43" s="49"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9,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ERROR")))))))))))))))))))),9,TRUE))</f>
        <v/>
      </c>
      <c r="K43" s="48"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10,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ERROR")))))))))))))))))))),10,TRUE))</f>
        <v/>
      </c>
      <c r="L43" s="48"/>
      <c r="M43" s="104"/>
      <c r="N43" s="48"/>
      <c r="O43" s="48"/>
      <c r="P43" s="69" t="str">
        <f>IF(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11,TRUE)=0,"",VLOOKUP($B43,IF($B43&lt;11,STAND0[],IF($B43&lt;21,STAND1[],IF($B43&lt;31,STAND2[],IF($B43&lt;41,STAND3[],IF($B43&lt;51,STAND4[],IF($B43&lt;61,STAND5[],IF($B43&lt;71,STAND6[],IF($B43&lt;81,STAND7[],IF($B43&lt;91,STAND8[],IF($B43&lt;101,STAND9[],IF($B43&lt;111,STAND10[],IF($B43&lt;121,STAND11[],IF($B43&lt;131,STAND12[],IF($B43&lt;141,STAND13[],IF($B43&lt;151,STAND14[],IF($B43&lt;161,STAND15[],IF($B43&lt;171,STAND16[],IF($B43&lt;181,STAND17[],IF($B43&lt;191,STAND18[],IF($B43&lt;201,STAND19[],"TABLE ERROR")))))))))))))))))))),11,TRUE))</f>
        <v/>
      </c>
    </row>
    <row r="44" spans="1:16" ht="15" customHeight="1" x14ac:dyDescent="0.25">
      <c r="A44" s="94">
        <v>6</v>
      </c>
      <c r="B44" s="70">
        <v>42</v>
      </c>
      <c r="C44" s="46" t="str">
        <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ERROR")))))))))))))))))))),2,TRUE)</f>
        <v>Operations</v>
      </c>
      <c r="D44" s="47"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3,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ERROR")))))))))))))))))))),3,TRUE))</f>
        <v/>
      </c>
      <c r="E44" s="47"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4,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ERROR")))))))))))))))))))),4,TRUE))</f>
        <v/>
      </c>
      <c r="F44" s="47"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5,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ERROR")))))))))))))))))))),5,TRUE))</f>
        <v/>
      </c>
      <c r="G44" s="46"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6,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ERROR")))))))))))))))))))),6,TRUE))</f>
        <v/>
      </c>
      <c r="H44" s="46"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7,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ERROR")))))))))))))))))))),7,TRUE))</f>
        <v/>
      </c>
      <c r="I44" s="48"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8,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ERROR")))))))))))))))))))),8,TRUE))</f>
        <v/>
      </c>
      <c r="J44" s="49"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9,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ERROR")))))))))))))))))))),9,TRUE))</f>
        <v/>
      </c>
      <c r="K44" s="48"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10,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ERROR")))))))))))))))))))),10,TRUE))</f>
        <v/>
      </c>
      <c r="L44" s="48"/>
      <c r="M44" s="104"/>
      <c r="N44" s="48"/>
      <c r="O44" s="48"/>
      <c r="P44" s="69" t="str">
        <f>IF(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11,TRUE)=0,"",VLOOKUP($B44,IF($B44&lt;11,STAND0[],IF($B44&lt;21,STAND1[],IF($B44&lt;31,STAND2[],IF($B44&lt;41,STAND3[],IF($B44&lt;51,STAND4[],IF($B44&lt;61,STAND5[],IF($B44&lt;71,STAND6[],IF($B44&lt;81,STAND7[],IF($B44&lt;91,STAND8[],IF($B44&lt;101,STAND9[],IF($B44&lt;111,STAND10[],IF($B44&lt;121,STAND11[],IF($B44&lt;131,STAND12[],IF($B44&lt;141,STAND13[],IF($B44&lt;151,STAND14[],IF($B44&lt;161,STAND15[],IF($B44&lt;171,STAND16[],IF($B44&lt;181,STAND17[],IF($B44&lt;191,STAND18[],IF($B44&lt;201,STAND19[],"TABLE ERROR")))))))))))))))))))),11,TRUE))</f>
        <v/>
      </c>
    </row>
    <row r="45" spans="1:16" ht="15" customHeight="1" x14ac:dyDescent="0.25">
      <c r="A45" s="94">
        <v>6</v>
      </c>
      <c r="B45" s="70">
        <v>43</v>
      </c>
      <c r="C45" s="46" t="str">
        <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ERROR")))))))))))))))))))),2,TRUE)</f>
        <v>Operations</v>
      </c>
      <c r="D45" s="47"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3,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ERROR")))))))))))))))))))),3,TRUE))</f>
        <v/>
      </c>
      <c r="E45" s="47"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4,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ERROR")))))))))))))))))))),4,TRUE))</f>
        <v/>
      </c>
      <c r="F45" s="47"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5,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ERROR")))))))))))))))))))),5,TRUE))</f>
        <v/>
      </c>
      <c r="G45" s="46"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6,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ERROR")))))))))))))))))))),6,TRUE))</f>
        <v/>
      </c>
      <c r="H45" s="46"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7,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ERROR")))))))))))))))))))),7,TRUE))</f>
        <v/>
      </c>
      <c r="I45" s="48"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8,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ERROR")))))))))))))))))))),8,TRUE))</f>
        <v/>
      </c>
      <c r="J45" s="49"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9,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ERROR")))))))))))))))))))),9,TRUE))</f>
        <v/>
      </c>
      <c r="K45" s="48"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10,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ERROR")))))))))))))))))))),10,TRUE))</f>
        <v/>
      </c>
      <c r="L45" s="48"/>
      <c r="M45" s="104"/>
      <c r="N45" s="48"/>
      <c r="O45" s="48"/>
      <c r="P45" s="69" t="str">
        <f>IF(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11,TRUE)=0,"",VLOOKUP($B45,IF($B45&lt;11,STAND0[],IF($B45&lt;21,STAND1[],IF($B45&lt;31,STAND2[],IF($B45&lt;41,STAND3[],IF($B45&lt;51,STAND4[],IF($B45&lt;61,STAND5[],IF($B45&lt;71,STAND6[],IF($B45&lt;81,STAND7[],IF($B45&lt;91,STAND8[],IF($B45&lt;101,STAND9[],IF($B45&lt;111,STAND10[],IF($B45&lt;121,STAND11[],IF($B45&lt;131,STAND12[],IF($B45&lt;141,STAND13[],IF($B45&lt;151,STAND14[],IF($B45&lt;161,STAND15[],IF($B45&lt;171,STAND16[],IF($B45&lt;181,STAND17[],IF($B45&lt;191,STAND18[],IF($B45&lt;201,STAND19[],"TABLE ERROR")))))))))))))))))))),11,TRUE))</f>
        <v/>
      </c>
    </row>
    <row r="46" spans="1:16" ht="15" customHeight="1" x14ac:dyDescent="0.25">
      <c r="A46" s="94">
        <v>6</v>
      </c>
      <c r="B46" s="70">
        <v>44</v>
      </c>
      <c r="C46" s="46" t="str">
        <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ERROR")))))))))))))))))))),2,TRUE)</f>
        <v>Operations</v>
      </c>
      <c r="D46" s="47"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3,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ERROR")))))))))))))))))))),3,TRUE))</f>
        <v/>
      </c>
      <c r="E46" s="47"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4,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ERROR")))))))))))))))))))),4,TRUE))</f>
        <v/>
      </c>
      <c r="F46" s="47"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5,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ERROR")))))))))))))))))))),5,TRUE))</f>
        <v/>
      </c>
      <c r="G46" s="46"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6,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ERROR")))))))))))))))))))),6,TRUE))</f>
        <v/>
      </c>
      <c r="H46" s="46"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7,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ERROR")))))))))))))))))))),7,TRUE))</f>
        <v/>
      </c>
      <c r="I46" s="48"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8,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ERROR")))))))))))))))))))),8,TRUE))</f>
        <v/>
      </c>
      <c r="J46" s="49"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9,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ERROR")))))))))))))))))))),9,TRUE))</f>
        <v/>
      </c>
      <c r="K46" s="48"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10,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ERROR")))))))))))))))))))),10,TRUE))</f>
        <v/>
      </c>
      <c r="L46" s="48"/>
      <c r="M46" s="104"/>
      <c r="N46" s="48"/>
      <c r="O46" s="48"/>
      <c r="P46" s="69" t="str">
        <f>IF(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11,TRUE)=0,"",VLOOKUP($B46,IF($B46&lt;11,STAND0[],IF($B46&lt;21,STAND1[],IF($B46&lt;31,STAND2[],IF($B46&lt;41,STAND3[],IF($B46&lt;51,STAND4[],IF($B46&lt;61,STAND5[],IF($B46&lt;71,STAND6[],IF($B46&lt;81,STAND7[],IF($B46&lt;91,STAND8[],IF($B46&lt;101,STAND9[],IF($B46&lt;111,STAND10[],IF($B46&lt;121,STAND11[],IF($B46&lt;131,STAND12[],IF($B46&lt;141,STAND13[],IF($B46&lt;151,STAND14[],IF($B46&lt;161,STAND15[],IF($B46&lt;171,STAND16[],IF($B46&lt;181,STAND17[],IF($B46&lt;191,STAND18[],IF($B46&lt;201,STAND19[],"TABLE ERROR")))))))))))))))))))),11,TRUE))</f>
        <v/>
      </c>
    </row>
    <row r="47" spans="1:16" ht="15" customHeight="1" x14ac:dyDescent="0.25">
      <c r="A47" s="94">
        <v>6</v>
      </c>
      <c r="B47" s="70">
        <v>45</v>
      </c>
      <c r="C47" s="46" t="str">
        <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ERROR")))))))))))))))))))),2,TRUE)</f>
        <v>Operations</v>
      </c>
      <c r="D47" s="47"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3,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ERROR")))))))))))))))))))),3,TRUE))</f>
        <v/>
      </c>
      <c r="E47" s="47"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4,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ERROR")))))))))))))))))))),4,TRUE))</f>
        <v/>
      </c>
      <c r="F47" s="47"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5,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ERROR")))))))))))))))))))),5,TRUE))</f>
        <v/>
      </c>
      <c r="G47" s="46"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6,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ERROR")))))))))))))))))))),6,TRUE))</f>
        <v/>
      </c>
      <c r="H47" s="46"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7,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ERROR")))))))))))))))))))),7,TRUE))</f>
        <v/>
      </c>
      <c r="I47" s="48"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8,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ERROR")))))))))))))))))))),8,TRUE))</f>
        <v/>
      </c>
      <c r="J47" s="49"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9,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ERROR")))))))))))))))))))),9,TRUE))</f>
        <v/>
      </c>
      <c r="K47" s="48"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10,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ERROR")))))))))))))))))))),10,TRUE))</f>
        <v/>
      </c>
      <c r="L47" s="48"/>
      <c r="M47" s="104"/>
      <c r="N47" s="48"/>
      <c r="O47" s="48"/>
      <c r="P47" s="69" t="str">
        <f>IF(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11,TRUE)=0,"",VLOOKUP($B47,IF($B47&lt;11,STAND0[],IF($B47&lt;21,STAND1[],IF($B47&lt;31,STAND2[],IF($B47&lt;41,STAND3[],IF($B47&lt;51,STAND4[],IF($B47&lt;61,STAND5[],IF($B47&lt;71,STAND6[],IF($B47&lt;81,STAND7[],IF($B47&lt;91,STAND8[],IF($B47&lt;101,STAND9[],IF($B47&lt;111,STAND10[],IF($B47&lt;121,STAND11[],IF($B47&lt;131,STAND12[],IF($B47&lt;141,STAND13[],IF($B47&lt;151,STAND14[],IF($B47&lt;161,STAND15[],IF($B47&lt;171,STAND16[],IF($B47&lt;181,STAND17[],IF($B47&lt;191,STAND18[],IF($B47&lt;201,STAND19[],"TABLE ERROR")))))))))))))))))))),11,TRUE))</f>
        <v/>
      </c>
    </row>
    <row r="48" spans="1:16" ht="15" customHeight="1" x14ac:dyDescent="0.25">
      <c r="A48" s="94">
        <v>6</v>
      </c>
      <c r="B48" s="70">
        <v>46</v>
      </c>
      <c r="C48" s="46" t="str">
        <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ERROR")))))))))))))))))))),2,TRUE)</f>
        <v>Operations</v>
      </c>
      <c r="D48" s="47"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3,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ERROR")))))))))))))))))))),3,TRUE))</f>
        <v/>
      </c>
      <c r="E48" s="47"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4,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ERROR")))))))))))))))))))),4,TRUE))</f>
        <v/>
      </c>
      <c r="F48" s="47"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5,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ERROR")))))))))))))))))))),5,TRUE))</f>
        <v/>
      </c>
      <c r="G48" s="46"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6,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ERROR")))))))))))))))))))),6,TRUE))</f>
        <v/>
      </c>
      <c r="H48" s="46"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7,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ERROR")))))))))))))))))))),7,TRUE))</f>
        <v/>
      </c>
      <c r="I48" s="48"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8,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ERROR")))))))))))))))))))),8,TRUE))</f>
        <v/>
      </c>
      <c r="J48" s="49"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9,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ERROR")))))))))))))))))))),9,TRUE))</f>
        <v/>
      </c>
      <c r="K48" s="48"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10,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ERROR")))))))))))))))))))),10,TRUE))</f>
        <v/>
      </c>
      <c r="L48" s="48"/>
      <c r="M48" s="104"/>
      <c r="N48" s="48"/>
      <c r="O48" s="48"/>
      <c r="P48" s="69" t="str">
        <f>IF(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11,TRUE)=0,"",VLOOKUP($B48,IF($B48&lt;11,STAND0[],IF($B48&lt;21,STAND1[],IF($B48&lt;31,STAND2[],IF($B48&lt;41,STAND3[],IF($B48&lt;51,STAND4[],IF($B48&lt;61,STAND5[],IF($B48&lt;71,STAND6[],IF($B48&lt;81,STAND7[],IF($B48&lt;91,STAND8[],IF($B48&lt;101,STAND9[],IF($B48&lt;111,STAND10[],IF($B48&lt;121,STAND11[],IF($B48&lt;131,STAND12[],IF($B48&lt;141,STAND13[],IF($B48&lt;151,STAND14[],IF($B48&lt;161,STAND15[],IF($B48&lt;171,STAND16[],IF($B48&lt;181,STAND17[],IF($B48&lt;191,STAND18[],IF($B48&lt;201,STAND19[],"TABLE ERROR")))))))))))))))))))),11,TRUE))</f>
        <v/>
      </c>
    </row>
    <row r="49" spans="1:16" ht="15" customHeight="1" x14ac:dyDescent="0.25">
      <c r="A49" s="94">
        <v>6</v>
      </c>
      <c r="B49" s="70">
        <v>47</v>
      </c>
      <c r="C49" s="46" t="str">
        <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ERROR")))))))))))))))))))),2,TRUE)</f>
        <v>Operations</v>
      </c>
      <c r="D49" s="47"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3,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ERROR")))))))))))))))))))),3,TRUE))</f>
        <v/>
      </c>
      <c r="E49" s="47"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4,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ERROR")))))))))))))))))))),4,TRUE))</f>
        <v/>
      </c>
      <c r="F49" s="47"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5,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ERROR")))))))))))))))))))),5,TRUE))</f>
        <v/>
      </c>
      <c r="G49" s="46"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6,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ERROR")))))))))))))))))))),6,TRUE))</f>
        <v/>
      </c>
      <c r="H49" s="46"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7,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ERROR")))))))))))))))))))),7,TRUE))</f>
        <v/>
      </c>
      <c r="I49" s="48"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8,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ERROR")))))))))))))))))))),8,TRUE))</f>
        <v/>
      </c>
      <c r="J49" s="49"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9,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ERROR")))))))))))))))))))),9,TRUE))</f>
        <v/>
      </c>
      <c r="K49" s="48"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10,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ERROR")))))))))))))))))))),10,TRUE))</f>
        <v/>
      </c>
      <c r="L49" s="48"/>
      <c r="M49" s="104"/>
      <c r="N49" s="48"/>
      <c r="O49" s="48"/>
      <c r="P49" s="69" t="str">
        <f>IF(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11,TRUE)=0,"",VLOOKUP($B49,IF($B49&lt;11,STAND0[],IF($B49&lt;21,STAND1[],IF($B49&lt;31,STAND2[],IF($B49&lt;41,STAND3[],IF($B49&lt;51,STAND4[],IF($B49&lt;61,STAND5[],IF($B49&lt;71,STAND6[],IF($B49&lt;81,STAND7[],IF($B49&lt;91,STAND8[],IF($B49&lt;101,STAND9[],IF($B49&lt;111,STAND10[],IF($B49&lt;121,STAND11[],IF($B49&lt;131,STAND12[],IF($B49&lt;141,STAND13[],IF($B49&lt;151,STAND14[],IF($B49&lt;161,STAND15[],IF($B49&lt;171,STAND16[],IF($B49&lt;181,STAND17[],IF($B49&lt;191,STAND18[],IF($B49&lt;201,STAND19[],"TABLE ERROR")))))))))))))))))))),11,TRUE))</f>
        <v/>
      </c>
    </row>
    <row r="50" spans="1:16" ht="15" customHeight="1" x14ac:dyDescent="0.25">
      <c r="A50" s="94">
        <v>6</v>
      </c>
      <c r="B50" s="70">
        <v>48</v>
      </c>
      <c r="C50" s="46" t="str">
        <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ERROR")))))))))))))))))))),2,TRUE)</f>
        <v>Operations</v>
      </c>
      <c r="D50" s="47"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3,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ERROR")))))))))))))))))))),3,TRUE))</f>
        <v/>
      </c>
      <c r="E50" s="47"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4,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ERROR")))))))))))))))))))),4,TRUE))</f>
        <v/>
      </c>
      <c r="F50" s="47"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5,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ERROR")))))))))))))))))))),5,TRUE))</f>
        <v/>
      </c>
      <c r="G50" s="46"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6,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ERROR")))))))))))))))))))),6,TRUE))</f>
        <v/>
      </c>
      <c r="H50" s="46"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7,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ERROR")))))))))))))))))))),7,TRUE))</f>
        <v/>
      </c>
      <c r="I50" s="48"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8,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ERROR")))))))))))))))))))),8,TRUE))</f>
        <v/>
      </c>
      <c r="J50" s="49"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9,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ERROR")))))))))))))))))))),9,TRUE))</f>
        <v/>
      </c>
      <c r="K50" s="48"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10,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ERROR")))))))))))))))))))),10,TRUE))</f>
        <v/>
      </c>
      <c r="L50" s="48"/>
      <c r="M50" s="104"/>
      <c r="N50" s="48"/>
      <c r="O50" s="48"/>
      <c r="P50" s="69" t="str">
        <f>IF(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11,TRUE)=0,"",VLOOKUP($B50,IF($B50&lt;11,STAND0[],IF($B50&lt;21,STAND1[],IF($B50&lt;31,STAND2[],IF($B50&lt;41,STAND3[],IF($B50&lt;51,STAND4[],IF($B50&lt;61,STAND5[],IF($B50&lt;71,STAND6[],IF($B50&lt;81,STAND7[],IF($B50&lt;91,STAND8[],IF($B50&lt;101,STAND9[],IF($B50&lt;111,STAND10[],IF($B50&lt;121,STAND11[],IF($B50&lt;131,STAND12[],IF($B50&lt;141,STAND13[],IF($B50&lt;151,STAND14[],IF($B50&lt;161,STAND15[],IF($B50&lt;171,STAND16[],IF($B50&lt;181,STAND17[],IF($B50&lt;191,STAND18[],IF($B50&lt;201,STAND19[],"TABLE ERROR")))))))))))))))))))),11,TRUE))</f>
        <v/>
      </c>
    </row>
    <row r="51" spans="1:16" ht="15" customHeight="1" x14ac:dyDescent="0.25">
      <c r="A51" s="94">
        <v>6</v>
      </c>
      <c r="B51" s="70">
        <v>49</v>
      </c>
      <c r="C51" s="46" t="str">
        <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ERROR")))))))))))))))))))),2,TRUE)</f>
        <v>Operations</v>
      </c>
      <c r="D51" s="47"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3,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ERROR")))))))))))))))))))),3,TRUE))</f>
        <v/>
      </c>
      <c r="E51" s="47"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4,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ERROR")))))))))))))))))))),4,TRUE))</f>
        <v/>
      </c>
      <c r="F51" s="47"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5,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ERROR")))))))))))))))))))),5,TRUE))</f>
        <v/>
      </c>
      <c r="G51" s="46"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6,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ERROR")))))))))))))))))))),6,TRUE))</f>
        <v/>
      </c>
      <c r="H51" s="46"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7,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ERROR")))))))))))))))))))),7,TRUE))</f>
        <v/>
      </c>
      <c r="I51" s="48"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8,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ERROR")))))))))))))))))))),8,TRUE))</f>
        <v/>
      </c>
      <c r="J51" s="49"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9,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ERROR")))))))))))))))))))),9,TRUE))</f>
        <v/>
      </c>
      <c r="K51" s="48"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10,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ERROR")))))))))))))))))))),10,TRUE))</f>
        <v/>
      </c>
      <c r="L51" s="48"/>
      <c r="M51" s="104"/>
      <c r="N51" s="48"/>
      <c r="O51" s="48"/>
      <c r="P51" s="69" t="str">
        <f>IF(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11,TRUE)=0,"",VLOOKUP($B51,IF($B51&lt;11,STAND0[],IF($B51&lt;21,STAND1[],IF($B51&lt;31,STAND2[],IF($B51&lt;41,STAND3[],IF($B51&lt;51,STAND4[],IF($B51&lt;61,STAND5[],IF($B51&lt;71,STAND6[],IF($B51&lt;81,STAND7[],IF($B51&lt;91,STAND8[],IF($B51&lt;101,STAND9[],IF($B51&lt;111,STAND10[],IF($B51&lt;121,STAND11[],IF($B51&lt;131,STAND12[],IF($B51&lt;141,STAND13[],IF($B51&lt;151,STAND14[],IF($B51&lt;161,STAND15[],IF($B51&lt;171,STAND16[],IF($B51&lt;181,STAND17[],IF($B51&lt;191,STAND18[],IF($B51&lt;201,STAND19[],"TABLE ERROR")))))))))))))))))))),11,TRUE))</f>
        <v/>
      </c>
    </row>
    <row r="52" spans="1:16" ht="15.75" customHeight="1" x14ac:dyDescent="0.25">
      <c r="A52" s="94">
        <v>6</v>
      </c>
      <c r="B52" s="70">
        <v>50</v>
      </c>
      <c r="C52" s="46" t="str">
        <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ERROR")))))))))))))))))))),2,TRUE)</f>
        <v>Operations</v>
      </c>
      <c r="D52" s="47"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3,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ERROR")))))))))))))))))))),3,TRUE))</f>
        <v/>
      </c>
      <c r="E52" s="47"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4,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ERROR")))))))))))))))))))),4,TRUE))</f>
        <v/>
      </c>
      <c r="F52" s="47"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5,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ERROR")))))))))))))))))))),5,TRUE))</f>
        <v/>
      </c>
      <c r="G52" s="46"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6,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ERROR")))))))))))))))))))),6,TRUE))</f>
        <v/>
      </c>
      <c r="H52" s="46"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7,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ERROR")))))))))))))))))))),7,TRUE))</f>
        <v/>
      </c>
      <c r="I52" s="48"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8,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ERROR")))))))))))))))))))),8,TRUE))</f>
        <v/>
      </c>
      <c r="J52" s="49"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9,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ERROR")))))))))))))))))))),9,TRUE))</f>
        <v/>
      </c>
      <c r="K52" s="48"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10,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ERROR")))))))))))))))))))),10,TRUE))</f>
        <v/>
      </c>
      <c r="L52" s="48"/>
      <c r="M52" s="104"/>
      <c r="N52" s="48"/>
      <c r="O52" s="48"/>
      <c r="P52" s="69" t="str">
        <f>IF(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11,TRUE)=0,"",VLOOKUP($B52,IF($B52&lt;11,STAND0[],IF($B52&lt;21,STAND1[],IF($B52&lt;31,STAND2[],IF($B52&lt;41,STAND3[],IF($B52&lt;51,STAND4[],IF($B52&lt;61,STAND5[],IF($B52&lt;71,STAND6[],IF($B52&lt;81,STAND7[],IF($B52&lt;91,STAND8[],IF($B52&lt;101,STAND9[],IF($B52&lt;111,STAND10[],IF($B52&lt;121,STAND11[],IF($B52&lt;131,STAND12[],IF($B52&lt;141,STAND13[],IF($B52&lt;151,STAND14[],IF($B52&lt;161,STAND15[],IF($B52&lt;171,STAND16[],IF($B52&lt;181,STAND17[],IF($B52&lt;191,STAND18[],IF($B52&lt;201,STAND19[],"TABLE ERROR")))))))))))))))))))),11,TRUE))</f>
        <v/>
      </c>
    </row>
    <row r="53" spans="1:16" ht="15" customHeight="1" x14ac:dyDescent="0.25">
      <c r="A53" s="94">
        <v>7</v>
      </c>
      <c r="B53" s="70">
        <v>51</v>
      </c>
      <c r="C53" s="46" t="str">
        <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ERROR")))))))))))))))))))),2,TRUE)</f>
        <v>Operations</v>
      </c>
      <c r="D53" s="47"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3,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ERROR")))))))))))))))))))),3,TRUE))</f>
        <v/>
      </c>
      <c r="E53" s="47"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4,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ERROR")))))))))))))))))))),4,TRUE))</f>
        <v/>
      </c>
      <c r="F53" s="47"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5,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ERROR")))))))))))))))))))),5,TRUE))</f>
        <v/>
      </c>
      <c r="G53" s="46"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6,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ERROR")))))))))))))))))))),6,TRUE))</f>
        <v/>
      </c>
      <c r="H53" s="46"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7,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ERROR")))))))))))))))))))),7,TRUE))</f>
        <v/>
      </c>
      <c r="I53" s="48"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8,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ERROR")))))))))))))))))))),8,TRUE))</f>
        <v/>
      </c>
      <c r="J53" s="49"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9,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ERROR")))))))))))))))))))),9,TRUE))</f>
        <v/>
      </c>
      <c r="K53" s="48"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10,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ERROR")))))))))))))))))))),10,TRUE))</f>
        <v/>
      </c>
      <c r="L53" s="48"/>
      <c r="M53" s="104"/>
      <c r="N53" s="48"/>
      <c r="O53" s="48"/>
      <c r="P53" s="69" t="str">
        <f>IF(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11,TRUE)=0,"",VLOOKUP($B53,IF($B53&lt;11,STAND0[],IF($B53&lt;21,STAND1[],IF($B53&lt;31,STAND2[],IF($B53&lt;41,STAND3[],IF($B53&lt;51,STAND4[],IF($B53&lt;61,STAND5[],IF($B53&lt;71,STAND6[],IF($B53&lt;81,STAND7[],IF($B53&lt;91,STAND8[],IF($B53&lt;101,STAND9[],IF($B53&lt;111,STAND10[],IF($B53&lt;121,STAND11[],IF($B53&lt;131,STAND12[],IF($B53&lt;141,STAND13[],IF($B53&lt;151,STAND14[],IF($B53&lt;161,STAND15[],IF($B53&lt;171,STAND16[],IF($B53&lt;181,STAND17[],IF($B53&lt;191,STAND18[],IF($B53&lt;201,STAND19[],"TABLE ERROR")))))))))))))))))))),11,TRUE))</f>
        <v/>
      </c>
    </row>
    <row r="54" spans="1:16" ht="15" customHeight="1" x14ac:dyDescent="0.25">
      <c r="A54" s="94">
        <v>7</v>
      </c>
      <c r="B54" s="70">
        <v>52</v>
      </c>
      <c r="C54" s="46" t="str">
        <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ERROR")))))))))))))))))))),2,TRUE)</f>
        <v>Operations</v>
      </c>
      <c r="D54" s="47"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3,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ERROR")))))))))))))))))))),3,TRUE))</f>
        <v/>
      </c>
      <c r="E54" s="47"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4,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ERROR")))))))))))))))))))),4,TRUE))</f>
        <v/>
      </c>
      <c r="F54" s="47"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5,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ERROR")))))))))))))))))))),5,TRUE))</f>
        <v/>
      </c>
      <c r="G54" s="46"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6,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ERROR")))))))))))))))))))),6,TRUE))</f>
        <v/>
      </c>
      <c r="H54" s="46"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7,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ERROR")))))))))))))))))))),7,TRUE))</f>
        <v/>
      </c>
      <c r="I54" s="48"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8,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ERROR")))))))))))))))))))),8,TRUE))</f>
        <v/>
      </c>
      <c r="J54" s="49"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9,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ERROR")))))))))))))))))))),9,TRUE))</f>
        <v/>
      </c>
      <c r="K54" s="48"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10,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ERROR")))))))))))))))))))),10,TRUE))</f>
        <v/>
      </c>
      <c r="L54" s="48"/>
      <c r="M54" s="104"/>
      <c r="N54" s="48"/>
      <c r="O54" s="48"/>
      <c r="P54" s="69" t="str">
        <f>IF(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11,TRUE)=0,"",VLOOKUP($B54,IF($B54&lt;11,STAND0[],IF($B54&lt;21,STAND1[],IF($B54&lt;31,STAND2[],IF($B54&lt;41,STAND3[],IF($B54&lt;51,STAND4[],IF($B54&lt;61,STAND5[],IF($B54&lt;71,STAND6[],IF($B54&lt;81,STAND7[],IF($B54&lt;91,STAND8[],IF($B54&lt;101,STAND9[],IF($B54&lt;111,STAND10[],IF($B54&lt;121,STAND11[],IF($B54&lt;131,STAND12[],IF($B54&lt;141,STAND13[],IF($B54&lt;151,STAND14[],IF($B54&lt;161,STAND15[],IF($B54&lt;171,STAND16[],IF($B54&lt;181,STAND17[],IF($B54&lt;191,STAND18[],IF($B54&lt;201,STAND19[],"TABLE ERROR")))))))))))))))))))),11,TRUE))</f>
        <v/>
      </c>
    </row>
    <row r="55" spans="1:16" ht="15" customHeight="1" x14ac:dyDescent="0.25">
      <c r="A55" s="94">
        <v>7</v>
      </c>
      <c r="B55" s="70">
        <v>53</v>
      </c>
      <c r="C55" s="46" t="str">
        <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ERROR")))))))))))))))))))),2,TRUE)</f>
        <v>Operations</v>
      </c>
      <c r="D55" s="47"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3,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ERROR")))))))))))))))))))),3,TRUE))</f>
        <v/>
      </c>
      <c r="E55" s="47"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4,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ERROR")))))))))))))))))))),4,TRUE))</f>
        <v/>
      </c>
      <c r="F55" s="47"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5,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ERROR")))))))))))))))))))),5,TRUE))</f>
        <v/>
      </c>
      <c r="G55" s="46"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6,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ERROR")))))))))))))))))))),6,TRUE))</f>
        <v/>
      </c>
      <c r="H55" s="46"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7,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ERROR")))))))))))))))))))),7,TRUE))</f>
        <v/>
      </c>
      <c r="I55" s="48"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8,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ERROR")))))))))))))))))))),8,TRUE))</f>
        <v/>
      </c>
      <c r="J55" s="49"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9,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ERROR")))))))))))))))))))),9,TRUE))</f>
        <v/>
      </c>
      <c r="K55" s="48"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10,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ERROR")))))))))))))))))))),10,TRUE))</f>
        <v/>
      </c>
      <c r="L55" s="48"/>
      <c r="M55" s="104"/>
      <c r="N55" s="48"/>
      <c r="O55" s="48"/>
      <c r="P55" s="69" t="str">
        <f>IF(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11,TRUE)=0,"",VLOOKUP($B55,IF($B55&lt;11,STAND0[],IF($B55&lt;21,STAND1[],IF($B55&lt;31,STAND2[],IF($B55&lt;41,STAND3[],IF($B55&lt;51,STAND4[],IF($B55&lt;61,STAND5[],IF($B55&lt;71,STAND6[],IF($B55&lt;81,STAND7[],IF($B55&lt;91,STAND8[],IF($B55&lt;101,STAND9[],IF($B55&lt;111,STAND10[],IF($B55&lt;121,STAND11[],IF($B55&lt;131,STAND12[],IF($B55&lt;141,STAND13[],IF($B55&lt;151,STAND14[],IF($B55&lt;161,STAND15[],IF($B55&lt;171,STAND16[],IF($B55&lt;181,STAND17[],IF($B55&lt;191,STAND18[],IF($B55&lt;201,STAND19[],"TABLE ERROR")))))))))))))))))))),11,TRUE))</f>
        <v/>
      </c>
    </row>
    <row r="56" spans="1:16" ht="15" customHeight="1" x14ac:dyDescent="0.25">
      <c r="A56" s="94">
        <v>7</v>
      </c>
      <c r="B56" s="70">
        <v>54</v>
      </c>
      <c r="C56" s="46" t="str">
        <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ERROR")))))))))))))))))))),2,TRUE)</f>
        <v>Operations</v>
      </c>
      <c r="D56" s="47"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3,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ERROR")))))))))))))))))))),3,TRUE))</f>
        <v/>
      </c>
      <c r="E56" s="47"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4,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ERROR")))))))))))))))))))),4,TRUE))</f>
        <v/>
      </c>
      <c r="F56" s="47"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5,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ERROR")))))))))))))))))))),5,TRUE))</f>
        <v/>
      </c>
      <c r="G56" s="46"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6,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ERROR")))))))))))))))))))),6,TRUE))</f>
        <v/>
      </c>
      <c r="H56" s="46"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7,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ERROR")))))))))))))))))))),7,TRUE))</f>
        <v/>
      </c>
      <c r="I56" s="48"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8,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ERROR")))))))))))))))))))),8,TRUE))</f>
        <v/>
      </c>
      <c r="J56" s="49"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9,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ERROR")))))))))))))))))))),9,TRUE))</f>
        <v/>
      </c>
      <c r="K56" s="48"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10,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ERROR")))))))))))))))))))),10,TRUE))</f>
        <v/>
      </c>
      <c r="L56" s="48"/>
      <c r="M56" s="104"/>
      <c r="N56" s="48"/>
      <c r="O56" s="48"/>
      <c r="P56" s="69" t="str">
        <f>IF(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11,TRUE)=0,"",VLOOKUP($B56,IF($B56&lt;11,STAND0[],IF($B56&lt;21,STAND1[],IF($B56&lt;31,STAND2[],IF($B56&lt;41,STAND3[],IF($B56&lt;51,STAND4[],IF($B56&lt;61,STAND5[],IF($B56&lt;71,STAND6[],IF($B56&lt;81,STAND7[],IF($B56&lt;91,STAND8[],IF($B56&lt;101,STAND9[],IF($B56&lt;111,STAND10[],IF($B56&lt;121,STAND11[],IF($B56&lt;131,STAND12[],IF($B56&lt;141,STAND13[],IF($B56&lt;151,STAND14[],IF($B56&lt;161,STAND15[],IF($B56&lt;171,STAND16[],IF($B56&lt;181,STAND17[],IF($B56&lt;191,STAND18[],IF($B56&lt;201,STAND19[],"TABLE ERROR")))))))))))))))))))),11,TRUE))</f>
        <v/>
      </c>
    </row>
    <row r="57" spans="1:16" ht="15" customHeight="1" x14ac:dyDescent="0.25">
      <c r="A57" s="94">
        <v>7</v>
      </c>
      <c r="B57" s="70">
        <v>55</v>
      </c>
      <c r="C57" s="46" t="str">
        <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ERROR")))))))))))))))))))),2,TRUE)</f>
        <v>Operations</v>
      </c>
      <c r="D57" s="47"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3,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ERROR")))))))))))))))))))),3,TRUE))</f>
        <v/>
      </c>
      <c r="E57" s="47"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4,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ERROR")))))))))))))))))))),4,TRUE))</f>
        <v/>
      </c>
      <c r="F57" s="47"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5,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ERROR")))))))))))))))))))),5,TRUE))</f>
        <v/>
      </c>
      <c r="G57" s="46"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6,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ERROR")))))))))))))))))))),6,TRUE))</f>
        <v/>
      </c>
      <c r="H57" s="46"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7,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ERROR")))))))))))))))))))),7,TRUE))</f>
        <v/>
      </c>
      <c r="I57" s="48"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8,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ERROR")))))))))))))))))))),8,TRUE))</f>
        <v/>
      </c>
      <c r="J57" s="49"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9,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ERROR")))))))))))))))))))),9,TRUE))</f>
        <v/>
      </c>
      <c r="K57" s="48"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10,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ERROR")))))))))))))))))))),10,TRUE))</f>
        <v/>
      </c>
      <c r="L57" s="48"/>
      <c r="M57" s="104"/>
      <c r="N57" s="48"/>
      <c r="O57" s="48"/>
      <c r="P57" s="69" t="str">
        <f>IF(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11,TRUE)=0,"",VLOOKUP($B57,IF($B57&lt;11,STAND0[],IF($B57&lt;21,STAND1[],IF($B57&lt;31,STAND2[],IF($B57&lt;41,STAND3[],IF($B57&lt;51,STAND4[],IF($B57&lt;61,STAND5[],IF($B57&lt;71,STAND6[],IF($B57&lt;81,STAND7[],IF($B57&lt;91,STAND8[],IF($B57&lt;101,STAND9[],IF($B57&lt;111,STAND10[],IF($B57&lt;121,STAND11[],IF($B57&lt;131,STAND12[],IF($B57&lt;141,STAND13[],IF($B57&lt;151,STAND14[],IF($B57&lt;161,STAND15[],IF($B57&lt;171,STAND16[],IF($B57&lt;181,STAND17[],IF($B57&lt;191,STAND18[],IF($B57&lt;201,STAND19[],"TABLE ERROR")))))))))))))))))))),11,TRUE))</f>
        <v/>
      </c>
    </row>
    <row r="58" spans="1:16" ht="15" customHeight="1" x14ac:dyDescent="0.25">
      <c r="A58" s="94">
        <v>7</v>
      </c>
      <c r="B58" s="70">
        <v>56</v>
      </c>
      <c r="C58" s="46" t="str">
        <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ERROR")))))))))))))))))))),2,TRUE)</f>
        <v>Operations</v>
      </c>
      <c r="D58" s="47"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3,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ERROR")))))))))))))))))))),3,TRUE))</f>
        <v/>
      </c>
      <c r="E58" s="47"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4,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ERROR")))))))))))))))))))),4,TRUE))</f>
        <v/>
      </c>
      <c r="F58" s="47"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5,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ERROR")))))))))))))))))))),5,TRUE))</f>
        <v/>
      </c>
      <c r="G58" s="46"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6,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ERROR")))))))))))))))))))),6,TRUE))</f>
        <v/>
      </c>
      <c r="H58" s="46"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7,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ERROR")))))))))))))))))))),7,TRUE))</f>
        <v/>
      </c>
      <c r="I58" s="48"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8,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ERROR")))))))))))))))))))),8,TRUE))</f>
        <v/>
      </c>
      <c r="J58" s="49"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9,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ERROR")))))))))))))))))))),9,TRUE))</f>
        <v/>
      </c>
      <c r="K58" s="48"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10,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ERROR")))))))))))))))))))),10,TRUE))</f>
        <v/>
      </c>
      <c r="L58" s="48"/>
      <c r="M58" s="104"/>
      <c r="N58" s="48"/>
      <c r="O58" s="48"/>
      <c r="P58" s="69" t="str">
        <f>IF(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11,TRUE)=0,"",VLOOKUP($B58,IF($B58&lt;11,STAND0[],IF($B58&lt;21,STAND1[],IF($B58&lt;31,STAND2[],IF($B58&lt;41,STAND3[],IF($B58&lt;51,STAND4[],IF($B58&lt;61,STAND5[],IF($B58&lt;71,STAND6[],IF($B58&lt;81,STAND7[],IF($B58&lt;91,STAND8[],IF($B58&lt;101,STAND9[],IF($B58&lt;111,STAND10[],IF($B58&lt;121,STAND11[],IF($B58&lt;131,STAND12[],IF($B58&lt;141,STAND13[],IF($B58&lt;151,STAND14[],IF($B58&lt;161,STAND15[],IF($B58&lt;171,STAND16[],IF($B58&lt;181,STAND17[],IF($B58&lt;191,STAND18[],IF($B58&lt;201,STAND19[],"TABLE ERROR")))))))))))))))))))),11,TRUE))</f>
        <v/>
      </c>
    </row>
    <row r="59" spans="1:16" ht="15" customHeight="1" x14ac:dyDescent="0.25">
      <c r="A59" s="94">
        <v>7</v>
      </c>
      <c r="B59" s="70">
        <v>57</v>
      </c>
      <c r="C59" s="46" t="str">
        <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ERROR")))))))))))))))))))),2,TRUE)</f>
        <v>Operations</v>
      </c>
      <c r="D59" s="47"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3,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ERROR")))))))))))))))))))),3,TRUE))</f>
        <v/>
      </c>
      <c r="E59" s="47"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4,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ERROR")))))))))))))))))))),4,TRUE))</f>
        <v/>
      </c>
      <c r="F59" s="47"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5,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ERROR")))))))))))))))))))),5,TRUE))</f>
        <v/>
      </c>
      <c r="G59" s="46"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6,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ERROR")))))))))))))))))))),6,TRUE))</f>
        <v/>
      </c>
      <c r="H59" s="46"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7,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ERROR")))))))))))))))))))),7,TRUE))</f>
        <v/>
      </c>
      <c r="I59" s="48"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8,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ERROR")))))))))))))))))))),8,TRUE))</f>
        <v/>
      </c>
      <c r="J59" s="49"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9,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ERROR")))))))))))))))))))),9,TRUE))</f>
        <v/>
      </c>
      <c r="K59" s="48"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10,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ERROR")))))))))))))))))))),10,TRUE))</f>
        <v/>
      </c>
      <c r="L59" s="48"/>
      <c r="M59" s="104"/>
      <c r="N59" s="48"/>
      <c r="O59" s="48"/>
      <c r="P59" s="69" t="str">
        <f>IF(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11,TRUE)=0,"",VLOOKUP($B59,IF($B59&lt;11,STAND0[],IF($B59&lt;21,STAND1[],IF($B59&lt;31,STAND2[],IF($B59&lt;41,STAND3[],IF($B59&lt;51,STAND4[],IF($B59&lt;61,STAND5[],IF($B59&lt;71,STAND6[],IF($B59&lt;81,STAND7[],IF($B59&lt;91,STAND8[],IF($B59&lt;101,STAND9[],IF($B59&lt;111,STAND10[],IF($B59&lt;121,STAND11[],IF($B59&lt;131,STAND12[],IF($B59&lt;141,STAND13[],IF($B59&lt;151,STAND14[],IF($B59&lt;161,STAND15[],IF($B59&lt;171,STAND16[],IF($B59&lt;181,STAND17[],IF($B59&lt;191,STAND18[],IF($B59&lt;201,STAND19[],"TABLE ERROR")))))))))))))))))))),11,TRUE))</f>
        <v/>
      </c>
    </row>
    <row r="60" spans="1:16" ht="15" customHeight="1" x14ac:dyDescent="0.25">
      <c r="A60" s="94">
        <v>7</v>
      </c>
      <c r="B60" s="70">
        <v>58</v>
      </c>
      <c r="C60" s="46" t="str">
        <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ERROR")))))))))))))))))))),2,TRUE)</f>
        <v>Operations</v>
      </c>
      <c r="D60" s="47"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3,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ERROR")))))))))))))))))))),3,TRUE))</f>
        <v/>
      </c>
      <c r="E60" s="47"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4,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ERROR")))))))))))))))))))),4,TRUE))</f>
        <v/>
      </c>
      <c r="F60" s="47"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5,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ERROR")))))))))))))))))))),5,TRUE))</f>
        <v/>
      </c>
      <c r="G60" s="46"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6,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ERROR")))))))))))))))))))),6,TRUE))</f>
        <v/>
      </c>
      <c r="H60" s="46"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7,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ERROR")))))))))))))))))))),7,TRUE))</f>
        <v/>
      </c>
      <c r="I60" s="48"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8,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ERROR")))))))))))))))))))),8,TRUE))</f>
        <v/>
      </c>
      <c r="J60" s="49"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9,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ERROR")))))))))))))))))))),9,TRUE))</f>
        <v/>
      </c>
      <c r="K60" s="48"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10,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ERROR")))))))))))))))))))),10,TRUE))</f>
        <v/>
      </c>
      <c r="L60" s="48"/>
      <c r="M60" s="104"/>
      <c r="N60" s="48"/>
      <c r="O60" s="48"/>
      <c r="P60" s="69" t="str">
        <f>IF(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11,TRUE)=0,"",VLOOKUP($B60,IF($B60&lt;11,STAND0[],IF($B60&lt;21,STAND1[],IF($B60&lt;31,STAND2[],IF($B60&lt;41,STAND3[],IF($B60&lt;51,STAND4[],IF($B60&lt;61,STAND5[],IF($B60&lt;71,STAND6[],IF($B60&lt;81,STAND7[],IF($B60&lt;91,STAND8[],IF($B60&lt;101,STAND9[],IF($B60&lt;111,STAND10[],IF($B60&lt;121,STAND11[],IF($B60&lt;131,STAND12[],IF($B60&lt;141,STAND13[],IF($B60&lt;151,STAND14[],IF($B60&lt;161,STAND15[],IF($B60&lt;171,STAND16[],IF($B60&lt;181,STAND17[],IF($B60&lt;191,STAND18[],IF($B60&lt;201,STAND19[],"TABLE ERROR")))))))))))))))))))),11,TRUE))</f>
        <v/>
      </c>
    </row>
    <row r="61" spans="1:16" ht="15" customHeight="1" x14ac:dyDescent="0.25">
      <c r="A61" s="94">
        <v>7</v>
      </c>
      <c r="B61" s="70">
        <v>59</v>
      </c>
      <c r="C61" s="46" t="str">
        <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ERROR")))))))))))))))))))),2,TRUE)</f>
        <v>Operations</v>
      </c>
      <c r="D61" s="47"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3,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ERROR")))))))))))))))))))),3,TRUE))</f>
        <v/>
      </c>
      <c r="E61" s="47"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4,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ERROR")))))))))))))))))))),4,TRUE))</f>
        <v/>
      </c>
      <c r="F61" s="47"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5,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ERROR")))))))))))))))))))),5,TRUE))</f>
        <v/>
      </c>
      <c r="G61" s="46"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6,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ERROR")))))))))))))))))))),6,TRUE))</f>
        <v/>
      </c>
      <c r="H61" s="46"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7,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ERROR")))))))))))))))))))),7,TRUE))</f>
        <v/>
      </c>
      <c r="I61" s="48"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8,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ERROR")))))))))))))))))))),8,TRUE))</f>
        <v/>
      </c>
      <c r="J61" s="49"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9,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ERROR")))))))))))))))))))),9,TRUE))</f>
        <v/>
      </c>
      <c r="K61" s="48"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10,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ERROR")))))))))))))))))))),10,TRUE))</f>
        <v/>
      </c>
      <c r="L61" s="48"/>
      <c r="M61" s="104"/>
      <c r="N61" s="48"/>
      <c r="O61" s="48"/>
      <c r="P61" s="69" t="str">
        <f>IF(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11,TRUE)=0,"",VLOOKUP($B61,IF($B61&lt;11,STAND0[],IF($B61&lt;21,STAND1[],IF($B61&lt;31,STAND2[],IF($B61&lt;41,STAND3[],IF($B61&lt;51,STAND4[],IF($B61&lt;61,STAND5[],IF($B61&lt;71,STAND6[],IF($B61&lt;81,STAND7[],IF($B61&lt;91,STAND8[],IF($B61&lt;101,STAND9[],IF($B61&lt;111,STAND10[],IF($B61&lt;121,STAND11[],IF($B61&lt;131,STAND12[],IF($B61&lt;141,STAND13[],IF($B61&lt;151,STAND14[],IF($B61&lt;161,STAND15[],IF($B61&lt;171,STAND16[],IF($B61&lt;181,STAND17[],IF($B61&lt;191,STAND18[],IF($B61&lt;201,STAND19[],"TABLE ERROR")))))))))))))))))))),11,TRUE))</f>
        <v/>
      </c>
    </row>
    <row r="62" spans="1:16" ht="15.75" customHeight="1" x14ac:dyDescent="0.25">
      <c r="A62" s="94">
        <v>7</v>
      </c>
      <c r="B62" s="70">
        <v>60</v>
      </c>
      <c r="C62" s="46" t="str">
        <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ERROR")))))))))))))))))))),2,TRUE)</f>
        <v>Operations</v>
      </c>
      <c r="D62" s="47"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3,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ERROR")))))))))))))))))))),3,TRUE))</f>
        <v/>
      </c>
      <c r="E62" s="47"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4,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ERROR")))))))))))))))))))),4,TRUE))</f>
        <v/>
      </c>
      <c r="F62" s="47"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5,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ERROR")))))))))))))))))))),5,TRUE))</f>
        <v/>
      </c>
      <c r="G62" s="46"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6,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ERROR")))))))))))))))))))),6,TRUE))</f>
        <v/>
      </c>
      <c r="H62" s="46"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7,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ERROR")))))))))))))))))))),7,TRUE))</f>
        <v/>
      </c>
      <c r="I62" s="48"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8,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ERROR")))))))))))))))))))),8,TRUE))</f>
        <v/>
      </c>
      <c r="J62" s="49"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9,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ERROR")))))))))))))))))))),9,TRUE))</f>
        <v/>
      </c>
      <c r="K62" s="48"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10,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ERROR")))))))))))))))))))),10,TRUE))</f>
        <v/>
      </c>
      <c r="L62" s="48"/>
      <c r="M62" s="104"/>
      <c r="N62" s="48"/>
      <c r="O62" s="48"/>
      <c r="P62" s="69" t="str">
        <f>IF(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11,TRUE)=0,"",VLOOKUP($B62,IF($B62&lt;11,STAND0[],IF($B62&lt;21,STAND1[],IF($B62&lt;31,STAND2[],IF($B62&lt;41,STAND3[],IF($B62&lt;51,STAND4[],IF($B62&lt;61,STAND5[],IF($B62&lt;71,STAND6[],IF($B62&lt;81,STAND7[],IF($B62&lt;91,STAND8[],IF($B62&lt;101,STAND9[],IF($B62&lt;111,STAND10[],IF($B62&lt;121,STAND11[],IF($B62&lt;131,STAND12[],IF($B62&lt;141,STAND13[],IF($B62&lt;151,STAND14[],IF($B62&lt;161,STAND15[],IF($B62&lt;171,STAND16[],IF($B62&lt;181,STAND17[],IF($B62&lt;191,STAND18[],IF($B62&lt;201,STAND19[],"TABLE ERROR")))))))))))))))))))),11,TRUE))</f>
        <v/>
      </c>
    </row>
    <row r="63" spans="1:16" ht="15" customHeight="1" x14ac:dyDescent="0.25">
      <c r="A63" s="94">
        <v>8</v>
      </c>
      <c r="B63" s="70">
        <v>61</v>
      </c>
      <c r="C63" s="46" t="str">
        <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ERROR")))))))))))))))))))),2,TRUE)</f>
        <v>Operations</v>
      </c>
      <c r="D63" s="47"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3,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ERROR")))))))))))))))))))),3,TRUE))</f>
        <v/>
      </c>
      <c r="E63" s="47"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4,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ERROR")))))))))))))))))))),4,TRUE))</f>
        <v/>
      </c>
      <c r="F63" s="47"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5,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ERROR")))))))))))))))))))),5,TRUE))</f>
        <v/>
      </c>
      <c r="G63" s="46"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6,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ERROR")))))))))))))))))))),6,TRUE))</f>
        <v/>
      </c>
      <c r="H63" s="46"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7,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ERROR")))))))))))))))))))),7,TRUE))</f>
        <v/>
      </c>
      <c r="I63" s="48"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8,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ERROR")))))))))))))))))))),8,TRUE))</f>
        <v/>
      </c>
      <c r="J63" s="49"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9,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ERROR")))))))))))))))))))),9,TRUE))</f>
        <v/>
      </c>
      <c r="K63" s="48"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10,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ERROR")))))))))))))))))))),10,TRUE))</f>
        <v/>
      </c>
      <c r="L63" s="48"/>
      <c r="M63" s="104"/>
      <c r="N63" s="48"/>
      <c r="O63" s="48"/>
      <c r="P63" s="69" t="str">
        <f>IF(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11,TRUE)=0,"",VLOOKUP($B63,IF($B63&lt;11,STAND0[],IF($B63&lt;21,STAND1[],IF($B63&lt;31,STAND2[],IF($B63&lt;41,STAND3[],IF($B63&lt;51,STAND4[],IF($B63&lt;61,STAND5[],IF($B63&lt;71,STAND6[],IF($B63&lt;81,STAND7[],IF($B63&lt;91,STAND8[],IF($B63&lt;101,STAND9[],IF($B63&lt;111,STAND10[],IF($B63&lt;121,STAND11[],IF($B63&lt;131,STAND12[],IF($B63&lt;141,STAND13[],IF($B63&lt;151,STAND14[],IF($B63&lt;161,STAND15[],IF($B63&lt;171,STAND16[],IF($B63&lt;181,STAND17[],IF($B63&lt;191,STAND18[],IF($B63&lt;201,STAND19[],"TABLE ERROR")))))))))))))))))))),11,TRUE))</f>
        <v/>
      </c>
    </row>
    <row r="64" spans="1:16" ht="15" customHeight="1" x14ac:dyDescent="0.25">
      <c r="A64" s="94">
        <v>8</v>
      </c>
      <c r="B64" s="70">
        <v>62</v>
      </c>
      <c r="C64" s="46" t="str">
        <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ERROR")))))))))))))))))))),2,TRUE)</f>
        <v>Operations</v>
      </c>
      <c r="D64" s="47"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3,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ERROR")))))))))))))))))))),3,TRUE))</f>
        <v/>
      </c>
      <c r="E64" s="47"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4,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ERROR")))))))))))))))))))),4,TRUE))</f>
        <v/>
      </c>
      <c r="F64" s="47"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5,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ERROR")))))))))))))))))))),5,TRUE))</f>
        <v/>
      </c>
      <c r="G64" s="46"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6,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ERROR")))))))))))))))))))),6,TRUE))</f>
        <v/>
      </c>
      <c r="H64" s="46"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7,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ERROR")))))))))))))))))))),7,TRUE))</f>
        <v/>
      </c>
      <c r="I64" s="48"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8,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ERROR")))))))))))))))))))),8,TRUE))</f>
        <v/>
      </c>
      <c r="J64" s="49"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9,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ERROR")))))))))))))))))))),9,TRUE))</f>
        <v/>
      </c>
      <c r="K64" s="48"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10,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ERROR")))))))))))))))))))),10,TRUE))</f>
        <v/>
      </c>
      <c r="L64" s="48"/>
      <c r="M64" s="104"/>
      <c r="N64" s="48"/>
      <c r="O64" s="48"/>
      <c r="P64" s="69" t="str">
        <f>IF(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11,TRUE)=0,"",VLOOKUP($B64,IF($B64&lt;11,STAND0[],IF($B64&lt;21,STAND1[],IF($B64&lt;31,STAND2[],IF($B64&lt;41,STAND3[],IF($B64&lt;51,STAND4[],IF($B64&lt;61,STAND5[],IF($B64&lt;71,STAND6[],IF($B64&lt;81,STAND7[],IF($B64&lt;91,STAND8[],IF($B64&lt;101,STAND9[],IF($B64&lt;111,STAND10[],IF($B64&lt;121,STAND11[],IF($B64&lt;131,STAND12[],IF($B64&lt;141,STAND13[],IF($B64&lt;151,STAND14[],IF($B64&lt;161,STAND15[],IF($B64&lt;171,STAND16[],IF($B64&lt;181,STAND17[],IF($B64&lt;191,STAND18[],IF($B64&lt;201,STAND19[],"TABLE ERROR")))))))))))))))))))),11,TRUE))</f>
        <v/>
      </c>
    </row>
    <row r="65" spans="1:16" ht="15" customHeight="1" x14ac:dyDescent="0.25">
      <c r="A65" s="94">
        <v>8</v>
      </c>
      <c r="B65" s="70">
        <v>63</v>
      </c>
      <c r="C65" s="46" t="str">
        <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ERROR")))))))))))))))))))),2,TRUE)</f>
        <v>Operations</v>
      </c>
      <c r="D65" s="47"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3,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ERROR")))))))))))))))))))),3,TRUE))</f>
        <v/>
      </c>
      <c r="E65" s="47"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4,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ERROR")))))))))))))))))))),4,TRUE))</f>
        <v/>
      </c>
      <c r="F65" s="47"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5,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ERROR")))))))))))))))))))),5,TRUE))</f>
        <v/>
      </c>
      <c r="G65" s="46"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6,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ERROR")))))))))))))))))))),6,TRUE))</f>
        <v/>
      </c>
      <c r="H65" s="46"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7,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ERROR")))))))))))))))))))),7,TRUE))</f>
        <v/>
      </c>
      <c r="I65" s="48"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8,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ERROR")))))))))))))))))))),8,TRUE))</f>
        <v/>
      </c>
      <c r="J65" s="49"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9,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ERROR")))))))))))))))))))),9,TRUE))</f>
        <v/>
      </c>
      <c r="K65" s="48"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10,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ERROR")))))))))))))))))))),10,TRUE))</f>
        <v/>
      </c>
      <c r="L65" s="48"/>
      <c r="M65" s="104"/>
      <c r="N65" s="48"/>
      <c r="O65" s="48"/>
      <c r="P65" s="69" t="str">
        <f>IF(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11,TRUE)=0,"",VLOOKUP($B65,IF($B65&lt;11,STAND0[],IF($B65&lt;21,STAND1[],IF($B65&lt;31,STAND2[],IF($B65&lt;41,STAND3[],IF($B65&lt;51,STAND4[],IF($B65&lt;61,STAND5[],IF($B65&lt;71,STAND6[],IF($B65&lt;81,STAND7[],IF($B65&lt;91,STAND8[],IF($B65&lt;101,STAND9[],IF($B65&lt;111,STAND10[],IF($B65&lt;121,STAND11[],IF($B65&lt;131,STAND12[],IF($B65&lt;141,STAND13[],IF($B65&lt;151,STAND14[],IF($B65&lt;161,STAND15[],IF($B65&lt;171,STAND16[],IF($B65&lt;181,STAND17[],IF($B65&lt;191,STAND18[],IF($B65&lt;201,STAND19[],"TABLE ERROR")))))))))))))))))))),11,TRUE))</f>
        <v/>
      </c>
    </row>
    <row r="66" spans="1:16" ht="15" customHeight="1" x14ac:dyDescent="0.25">
      <c r="A66" s="94">
        <v>8</v>
      </c>
      <c r="B66" s="70">
        <v>64</v>
      </c>
      <c r="C66" s="46" t="str">
        <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ERROR")))))))))))))))))))),2,TRUE)</f>
        <v>Operations</v>
      </c>
      <c r="D66" s="47"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3,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ERROR")))))))))))))))))))),3,TRUE))</f>
        <v/>
      </c>
      <c r="E66" s="47"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4,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ERROR")))))))))))))))))))),4,TRUE))</f>
        <v/>
      </c>
      <c r="F66" s="47"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5,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ERROR")))))))))))))))))))),5,TRUE))</f>
        <v/>
      </c>
      <c r="G66" s="46"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6,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ERROR")))))))))))))))))))),6,TRUE))</f>
        <v/>
      </c>
      <c r="H66" s="46"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7,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ERROR")))))))))))))))))))),7,TRUE))</f>
        <v/>
      </c>
      <c r="I66" s="48"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8,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ERROR")))))))))))))))))))),8,TRUE))</f>
        <v/>
      </c>
      <c r="J66" s="49"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9,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ERROR")))))))))))))))))))),9,TRUE))</f>
        <v/>
      </c>
      <c r="K66" s="48"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10,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ERROR")))))))))))))))))))),10,TRUE))</f>
        <v/>
      </c>
      <c r="L66" s="48"/>
      <c r="M66" s="104"/>
      <c r="N66" s="48"/>
      <c r="O66" s="48"/>
      <c r="P66" s="69" t="str">
        <f>IF(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11,TRUE)=0,"",VLOOKUP($B66,IF($B66&lt;11,STAND0[],IF($B66&lt;21,STAND1[],IF($B66&lt;31,STAND2[],IF($B66&lt;41,STAND3[],IF($B66&lt;51,STAND4[],IF($B66&lt;61,STAND5[],IF($B66&lt;71,STAND6[],IF($B66&lt;81,STAND7[],IF($B66&lt;91,STAND8[],IF($B66&lt;101,STAND9[],IF($B66&lt;111,STAND10[],IF($B66&lt;121,STAND11[],IF($B66&lt;131,STAND12[],IF($B66&lt;141,STAND13[],IF($B66&lt;151,STAND14[],IF($B66&lt;161,STAND15[],IF($B66&lt;171,STAND16[],IF($B66&lt;181,STAND17[],IF($B66&lt;191,STAND18[],IF($B66&lt;201,STAND19[],"TABLE ERROR")))))))))))))))))))),11,TRUE))</f>
        <v/>
      </c>
    </row>
    <row r="67" spans="1:16" ht="15" customHeight="1" x14ac:dyDescent="0.25">
      <c r="A67" s="94">
        <v>8</v>
      </c>
      <c r="B67" s="70">
        <v>65</v>
      </c>
      <c r="C67" s="46" t="str">
        <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ERROR")))))))))))))))))))),2,TRUE)</f>
        <v>Operations</v>
      </c>
      <c r="D67" s="47"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3,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ERROR")))))))))))))))))))),3,TRUE))</f>
        <v/>
      </c>
      <c r="E67" s="47"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4,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ERROR")))))))))))))))))))),4,TRUE))</f>
        <v/>
      </c>
      <c r="F67" s="47"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5,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ERROR")))))))))))))))))))),5,TRUE))</f>
        <v/>
      </c>
      <c r="G67" s="46"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6,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ERROR")))))))))))))))))))),6,TRUE))</f>
        <v/>
      </c>
      <c r="H67" s="46"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7,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ERROR")))))))))))))))))))),7,TRUE))</f>
        <v/>
      </c>
      <c r="I67" s="48"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8,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ERROR")))))))))))))))))))),8,TRUE))</f>
        <v/>
      </c>
      <c r="J67" s="49"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9,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ERROR")))))))))))))))))))),9,TRUE))</f>
        <v/>
      </c>
      <c r="K67" s="48"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10,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ERROR")))))))))))))))))))),10,TRUE))</f>
        <v/>
      </c>
      <c r="L67" s="48"/>
      <c r="M67" s="104"/>
      <c r="N67" s="48"/>
      <c r="O67" s="48"/>
      <c r="P67" s="69" t="str">
        <f>IF(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11,TRUE)=0,"",VLOOKUP($B67,IF($B67&lt;11,STAND0[],IF($B67&lt;21,STAND1[],IF($B67&lt;31,STAND2[],IF($B67&lt;41,STAND3[],IF($B67&lt;51,STAND4[],IF($B67&lt;61,STAND5[],IF($B67&lt;71,STAND6[],IF($B67&lt;81,STAND7[],IF($B67&lt;91,STAND8[],IF($B67&lt;101,STAND9[],IF($B67&lt;111,STAND10[],IF($B67&lt;121,STAND11[],IF($B67&lt;131,STAND12[],IF($B67&lt;141,STAND13[],IF($B67&lt;151,STAND14[],IF($B67&lt;161,STAND15[],IF($B67&lt;171,STAND16[],IF($B67&lt;181,STAND17[],IF($B67&lt;191,STAND18[],IF($B67&lt;201,STAND19[],"TABLE ERROR")))))))))))))))))))),11,TRUE))</f>
        <v/>
      </c>
    </row>
    <row r="68" spans="1:16" ht="15" customHeight="1" x14ac:dyDescent="0.25">
      <c r="A68" s="94">
        <v>8</v>
      </c>
      <c r="B68" s="70">
        <v>66</v>
      </c>
      <c r="C68" s="46" t="str">
        <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ERROR")))))))))))))))))))),2,TRUE)</f>
        <v>Operations</v>
      </c>
      <c r="D68" s="47"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3,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ERROR")))))))))))))))))))),3,TRUE))</f>
        <v/>
      </c>
      <c r="E68" s="47"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4,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ERROR")))))))))))))))))))),4,TRUE))</f>
        <v/>
      </c>
      <c r="F68" s="47"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5,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ERROR")))))))))))))))))))),5,TRUE))</f>
        <v/>
      </c>
      <c r="G68" s="46"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6,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ERROR")))))))))))))))))))),6,TRUE))</f>
        <v/>
      </c>
      <c r="H68" s="46"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7,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ERROR")))))))))))))))))))),7,TRUE))</f>
        <v/>
      </c>
      <c r="I68" s="48"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8,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ERROR")))))))))))))))))))),8,TRUE))</f>
        <v/>
      </c>
      <c r="J68" s="49"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9,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ERROR")))))))))))))))))))),9,TRUE))</f>
        <v/>
      </c>
      <c r="K68" s="48"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10,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ERROR")))))))))))))))))))),10,TRUE))</f>
        <v/>
      </c>
      <c r="L68" s="48"/>
      <c r="M68" s="104"/>
      <c r="N68" s="48"/>
      <c r="O68" s="48"/>
      <c r="P68" s="69" t="str">
        <f>IF(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11,TRUE)=0,"",VLOOKUP($B68,IF($B68&lt;11,STAND0[],IF($B68&lt;21,STAND1[],IF($B68&lt;31,STAND2[],IF($B68&lt;41,STAND3[],IF($B68&lt;51,STAND4[],IF($B68&lt;61,STAND5[],IF($B68&lt;71,STAND6[],IF($B68&lt;81,STAND7[],IF($B68&lt;91,STAND8[],IF($B68&lt;101,STAND9[],IF($B68&lt;111,STAND10[],IF($B68&lt;121,STAND11[],IF($B68&lt;131,STAND12[],IF($B68&lt;141,STAND13[],IF($B68&lt;151,STAND14[],IF($B68&lt;161,STAND15[],IF($B68&lt;171,STAND16[],IF($B68&lt;181,STAND17[],IF($B68&lt;191,STAND18[],IF($B68&lt;201,STAND19[],"TABLE ERROR")))))))))))))))))))),11,TRUE))</f>
        <v/>
      </c>
    </row>
    <row r="69" spans="1:16" ht="15" customHeight="1" x14ac:dyDescent="0.25">
      <c r="A69" s="94">
        <v>8</v>
      </c>
      <c r="B69" s="70">
        <v>67</v>
      </c>
      <c r="C69" s="46" t="str">
        <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ERROR")))))))))))))))))))),2,TRUE)</f>
        <v>Operations</v>
      </c>
      <c r="D69" s="47"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3,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ERROR")))))))))))))))))))),3,TRUE))</f>
        <v/>
      </c>
      <c r="E69" s="47"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4,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ERROR")))))))))))))))))))),4,TRUE))</f>
        <v/>
      </c>
      <c r="F69" s="47"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5,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ERROR")))))))))))))))))))),5,TRUE))</f>
        <v/>
      </c>
      <c r="G69" s="46"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6,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ERROR")))))))))))))))))))),6,TRUE))</f>
        <v/>
      </c>
      <c r="H69" s="46"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7,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ERROR")))))))))))))))))))),7,TRUE))</f>
        <v/>
      </c>
      <c r="I69" s="48"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8,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ERROR")))))))))))))))))))),8,TRUE))</f>
        <v/>
      </c>
      <c r="J69" s="49"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9,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ERROR")))))))))))))))))))),9,TRUE))</f>
        <v/>
      </c>
      <c r="K69" s="48"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10,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ERROR")))))))))))))))))))),10,TRUE))</f>
        <v/>
      </c>
      <c r="L69" s="48"/>
      <c r="M69" s="104"/>
      <c r="N69" s="48"/>
      <c r="O69" s="48"/>
      <c r="P69" s="69" t="str">
        <f>IF(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11,TRUE)=0,"",VLOOKUP($B69,IF($B69&lt;11,STAND0[],IF($B69&lt;21,STAND1[],IF($B69&lt;31,STAND2[],IF($B69&lt;41,STAND3[],IF($B69&lt;51,STAND4[],IF($B69&lt;61,STAND5[],IF($B69&lt;71,STAND6[],IF($B69&lt;81,STAND7[],IF($B69&lt;91,STAND8[],IF($B69&lt;101,STAND9[],IF($B69&lt;111,STAND10[],IF($B69&lt;121,STAND11[],IF($B69&lt;131,STAND12[],IF($B69&lt;141,STAND13[],IF($B69&lt;151,STAND14[],IF($B69&lt;161,STAND15[],IF($B69&lt;171,STAND16[],IF($B69&lt;181,STAND17[],IF($B69&lt;191,STAND18[],IF($B69&lt;201,STAND19[],"TABLE ERROR")))))))))))))))))))),11,TRUE))</f>
        <v/>
      </c>
    </row>
    <row r="70" spans="1:16" ht="15" customHeight="1" x14ac:dyDescent="0.25">
      <c r="A70" s="94">
        <v>8</v>
      </c>
      <c r="B70" s="70">
        <v>68</v>
      </c>
      <c r="C70" s="46" t="str">
        <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ERROR")))))))))))))))))))),2,TRUE)</f>
        <v>Operations</v>
      </c>
      <c r="D70" s="47"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3,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ERROR")))))))))))))))))))),3,TRUE))</f>
        <v/>
      </c>
      <c r="E70" s="47"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4,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ERROR")))))))))))))))))))),4,TRUE))</f>
        <v/>
      </c>
      <c r="F70" s="47"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5,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ERROR")))))))))))))))))))),5,TRUE))</f>
        <v/>
      </c>
      <c r="G70" s="46"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6,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ERROR")))))))))))))))))))),6,TRUE))</f>
        <v/>
      </c>
      <c r="H70" s="46"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7,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ERROR")))))))))))))))))))),7,TRUE))</f>
        <v/>
      </c>
      <c r="I70" s="48"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8,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ERROR")))))))))))))))))))),8,TRUE))</f>
        <v/>
      </c>
      <c r="J70" s="49"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9,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ERROR")))))))))))))))))))),9,TRUE))</f>
        <v/>
      </c>
      <c r="K70" s="48"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10,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ERROR")))))))))))))))))))),10,TRUE))</f>
        <v/>
      </c>
      <c r="L70" s="48"/>
      <c r="M70" s="104"/>
      <c r="N70" s="48"/>
      <c r="O70" s="48"/>
      <c r="P70" s="69" t="str">
        <f>IF(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11,TRUE)=0,"",VLOOKUP($B70,IF($B70&lt;11,STAND0[],IF($B70&lt;21,STAND1[],IF($B70&lt;31,STAND2[],IF($B70&lt;41,STAND3[],IF($B70&lt;51,STAND4[],IF($B70&lt;61,STAND5[],IF($B70&lt;71,STAND6[],IF($B70&lt;81,STAND7[],IF($B70&lt;91,STAND8[],IF($B70&lt;101,STAND9[],IF($B70&lt;111,STAND10[],IF($B70&lt;121,STAND11[],IF($B70&lt;131,STAND12[],IF($B70&lt;141,STAND13[],IF($B70&lt;151,STAND14[],IF($B70&lt;161,STAND15[],IF($B70&lt;171,STAND16[],IF($B70&lt;181,STAND17[],IF($B70&lt;191,STAND18[],IF($B70&lt;201,STAND19[],"TABLE ERROR")))))))))))))))))))),11,TRUE))</f>
        <v/>
      </c>
    </row>
    <row r="71" spans="1:16" ht="15" customHeight="1" x14ac:dyDescent="0.25">
      <c r="A71" s="94">
        <v>8</v>
      </c>
      <c r="B71" s="70">
        <v>69</v>
      </c>
      <c r="C71" s="46" t="str">
        <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ERROR")))))))))))))))))))),2,TRUE)</f>
        <v>Operations</v>
      </c>
      <c r="D71" s="47"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3,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ERROR")))))))))))))))))))),3,TRUE))</f>
        <v/>
      </c>
      <c r="E71" s="47"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4,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ERROR")))))))))))))))))))),4,TRUE))</f>
        <v/>
      </c>
      <c r="F71" s="47"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5,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ERROR")))))))))))))))))))),5,TRUE))</f>
        <v/>
      </c>
      <c r="G71" s="46"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6,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ERROR")))))))))))))))))))),6,TRUE))</f>
        <v/>
      </c>
      <c r="H71" s="46"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7,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ERROR")))))))))))))))))))),7,TRUE))</f>
        <v/>
      </c>
      <c r="I71" s="48"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8,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ERROR")))))))))))))))))))),8,TRUE))</f>
        <v/>
      </c>
      <c r="J71" s="49"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9,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ERROR")))))))))))))))))))),9,TRUE))</f>
        <v/>
      </c>
      <c r="K71" s="48"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10,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ERROR")))))))))))))))))))),10,TRUE))</f>
        <v/>
      </c>
      <c r="L71" s="48"/>
      <c r="M71" s="104"/>
      <c r="N71" s="48"/>
      <c r="O71" s="48"/>
      <c r="P71" s="69" t="str">
        <f>IF(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11,TRUE)=0,"",VLOOKUP($B71,IF($B71&lt;11,STAND0[],IF($B71&lt;21,STAND1[],IF($B71&lt;31,STAND2[],IF($B71&lt;41,STAND3[],IF($B71&lt;51,STAND4[],IF($B71&lt;61,STAND5[],IF($B71&lt;71,STAND6[],IF($B71&lt;81,STAND7[],IF($B71&lt;91,STAND8[],IF($B71&lt;101,STAND9[],IF($B71&lt;111,STAND10[],IF($B71&lt;121,STAND11[],IF($B71&lt;131,STAND12[],IF($B71&lt;141,STAND13[],IF($B71&lt;151,STAND14[],IF($B71&lt;161,STAND15[],IF($B71&lt;171,STAND16[],IF($B71&lt;181,STAND17[],IF($B71&lt;191,STAND18[],IF($B71&lt;201,STAND19[],"TABLE ERROR")))))))))))))))))))),11,TRUE))</f>
        <v/>
      </c>
    </row>
    <row r="72" spans="1:16" ht="15.75" customHeight="1" x14ac:dyDescent="0.25">
      <c r="A72" s="94">
        <v>8</v>
      </c>
      <c r="B72" s="70">
        <v>70</v>
      </c>
      <c r="C72" s="46" t="str">
        <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ERROR")))))))))))))))))))),2,TRUE)</f>
        <v>Operations</v>
      </c>
      <c r="D72" s="47"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3,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ERROR")))))))))))))))))))),3,TRUE))</f>
        <v/>
      </c>
      <c r="E72" s="47"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4,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ERROR")))))))))))))))))))),4,TRUE))</f>
        <v/>
      </c>
      <c r="F72" s="47"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5,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ERROR")))))))))))))))))))),5,TRUE))</f>
        <v/>
      </c>
      <c r="G72" s="46"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6,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ERROR")))))))))))))))))))),6,TRUE))</f>
        <v/>
      </c>
      <c r="H72" s="46"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7,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ERROR")))))))))))))))))))),7,TRUE))</f>
        <v/>
      </c>
      <c r="I72" s="48"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8,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ERROR")))))))))))))))))))),8,TRUE))</f>
        <v/>
      </c>
      <c r="J72" s="49"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9,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ERROR")))))))))))))))))))),9,TRUE))</f>
        <v/>
      </c>
      <c r="K72" s="48"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10,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ERROR")))))))))))))))))))),10,TRUE))</f>
        <v/>
      </c>
      <c r="L72" s="48"/>
      <c r="M72" s="104"/>
      <c r="N72" s="48"/>
      <c r="O72" s="48"/>
      <c r="P72" s="69" t="str">
        <f>IF(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11,TRUE)=0,"",VLOOKUP($B72,IF($B72&lt;11,STAND0[],IF($B72&lt;21,STAND1[],IF($B72&lt;31,STAND2[],IF($B72&lt;41,STAND3[],IF($B72&lt;51,STAND4[],IF($B72&lt;61,STAND5[],IF($B72&lt;71,STAND6[],IF($B72&lt;81,STAND7[],IF($B72&lt;91,STAND8[],IF($B72&lt;101,STAND9[],IF($B72&lt;111,STAND10[],IF($B72&lt;121,STAND11[],IF($B72&lt;131,STAND12[],IF($B72&lt;141,STAND13[],IF($B72&lt;151,STAND14[],IF($B72&lt;161,STAND15[],IF($B72&lt;171,STAND16[],IF($B72&lt;181,STAND17[],IF($B72&lt;191,STAND18[],IF($B72&lt;201,STAND19[],"TABLE ERROR")))))))))))))))))))),11,TRUE))</f>
        <v/>
      </c>
    </row>
    <row r="73" spans="1:16" ht="15" customHeight="1" x14ac:dyDescent="0.25">
      <c r="A73" s="94">
        <v>9</v>
      </c>
      <c r="B73" s="70">
        <v>71</v>
      </c>
      <c r="C73" s="46" t="str">
        <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ERROR")))))))))))))))))))),2,TRUE)</f>
        <v>Operations</v>
      </c>
      <c r="D73" s="47"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3,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ERROR")))))))))))))))))))),3,TRUE))</f>
        <v/>
      </c>
      <c r="E73" s="47"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4,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ERROR")))))))))))))))))))),4,TRUE))</f>
        <v/>
      </c>
      <c r="F73" s="47"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5,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ERROR")))))))))))))))))))),5,TRUE))</f>
        <v/>
      </c>
      <c r="G73" s="46"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6,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ERROR")))))))))))))))))))),6,TRUE))</f>
        <v/>
      </c>
      <c r="H73" s="46"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7,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ERROR")))))))))))))))))))),7,TRUE))</f>
        <v/>
      </c>
      <c r="I73" s="48"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8,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ERROR")))))))))))))))))))),8,TRUE))</f>
        <v/>
      </c>
      <c r="J73" s="49"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9,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ERROR")))))))))))))))))))),9,TRUE))</f>
        <v/>
      </c>
      <c r="K73" s="48"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10,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ERROR")))))))))))))))))))),10,TRUE))</f>
        <v/>
      </c>
      <c r="L73" s="48"/>
      <c r="M73" s="104"/>
      <c r="N73" s="48"/>
      <c r="O73" s="48"/>
      <c r="P73" s="69" t="str">
        <f>IF(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11,TRUE)=0,"",VLOOKUP($B73,IF($B73&lt;11,STAND0[],IF($B73&lt;21,STAND1[],IF($B73&lt;31,STAND2[],IF($B73&lt;41,STAND3[],IF($B73&lt;51,STAND4[],IF($B73&lt;61,STAND5[],IF($B73&lt;71,STAND6[],IF($B73&lt;81,STAND7[],IF($B73&lt;91,STAND8[],IF($B73&lt;101,STAND9[],IF($B73&lt;111,STAND10[],IF($B73&lt;121,STAND11[],IF($B73&lt;131,STAND12[],IF($B73&lt;141,STAND13[],IF($B73&lt;151,STAND14[],IF($B73&lt;161,STAND15[],IF($B73&lt;171,STAND16[],IF($B73&lt;181,STAND17[],IF($B73&lt;191,STAND18[],IF($B73&lt;201,STAND19[],"TABLE ERROR")))))))))))))))))))),11,TRUE))</f>
        <v/>
      </c>
    </row>
    <row r="74" spans="1:16" ht="15" customHeight="1" x14ac:dyDescent="0.25">
      <c r="A74" s="94">
        <v>9</v>
      </c>
      <c r="B74" s="70">
        <v>72</v>
      </c>
      <c r="C74" s="46" t="str">
        <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ERROR")))))))))))))))))))),2,TRUE)</f>
        <v>Operations</v>
      </c>
      <c r="D74" s="47"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3,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ERROR")))))))))))))))))))),3,TRUE))</f>
        <v/>
      </c>
      <c r="E74" s="47"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4,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ERROR")))))))))))))))))))),4,TRUE))</f>
        <v/>
      </c>
      <c r="F74" s="47"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5,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ERROR")))))))))))))))))))),5,TRUE))</f>
        <v/>
      </c>
      <c r="G74" s="46"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6,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ERROR")))))))))))))))))))),6,TRUE))</f>
        <v/>
      </c>
      <c r="H74" s="46"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7,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ERROR")))))))))))))))))))),7,TRUE))</f>
        <v/>
      </c>
      <c r="I74" s="48"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8,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ERROR")))))))))))))))))))),8,TRUE))</f>
        <v/>
      </c>
      <c r="J74" s="49"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9,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ERROR")))))))))))))))))))),9,TRUE))</f>
        <v/>
      </c>
      <c r="K74" s="48"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10,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ERROR")))))))))))))))))))),10,TRUE))</f>
        <v/>
      </c>
      <c r="L74" s="48"/>
      <c r="M74" s="104"/>
      <c r="N74" s="48"/>
      <c r="O74" s="48"/>
      <c r="P74" s="69" t="str">
        <f>IF(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11,TRUE)=0,"",VLOOKUP($B74,IF($B74&lt;11,STAND0[],IF($B74&lt;21,STAND1[],IF($B74&lt;31,STAND2[],IF($B74&lt;41,STAND3[],IF($B74&lt;51,STAND4[],IF($B74&lt;61,STAND5[],IF($B74&lt;71,STAND6[],IF($B74&lt;81,STAND7[],IF($B74&lt;91,STAND8[],IF($B74&lt;101,STAND9[],IF($B74&lt;111,STAND10[],IF($B74&lt;121,STAND11[],IF($B74&lt;131,STAND12[],IF($B74&lt;141,STAND13[],IF($B74&lt;151,STAND14[],IF($B74&lt;161,STAND15[],IF($B74&lt;171,STAND16[],IF($B74&lt;181,STAND17[],IF($B74&lt;191,STAND18[],IF($B74&lt;201,STAND19[],"TABLE ERROR")))))))))))))))))))),11,TRUE))</f>
        <v/>
      </c>
    </row>
    <row r="75" spans="1:16" ht="15" customHeight="1" x14ac:dyDescent="0.25">
      <c r="A75" s="94">
        <v>9</v>
      </c>
      <c r="B75" s="70">
        <v>73</v>
      </c>
      <c r="C75" s="46" t="str">
        <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ERROR")))))))))))))))))))),2,TRUE)</f>
        <v>Operations</v>
      </c>
      <c r="D75" s="47"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3,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ERROR")))))))))))))))))))),3,TRUE))</f>
        <v/>
      </c>
      <c r="E75" s="47"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4,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ERROR")))))))))))))))))))),4,TRUE))</f>
        <v/>
      </c>
      <c r="F75" s="47"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5,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ERROR")))))))))))))))))))),5,TRUE))</f>
        <v/>
      </c>
      <c r="G75" s="46"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6,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ERROR")))))))))))))))))))),6,TRUE))</f>
        <v/>
      </c>
      <c r="H75" s="46"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7,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ERROR")))))))))))))))))))),7,TRUE))</f>
        <v/>
      </c>
      <c r="I75" s="48"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8,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ERROR")))))))))))))))))))),8,TRUE))</f>
        <v/>
      </c>
      <c r="J75" s="49"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9,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ERROR")))))))))))))))))))),9,TRUE))</f>
        <v/>
      </c>
      <c r="K75" s="48"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10,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ERROR")))))))))))))))))))),10,TRUE))</f>
        <v/>
      </c>
      <c r="L75" s="48"/>
      <c r="M75" s="104"/>
      <c r="N75" s="48"/>
      <c r="O75" s="48"/>
      <c r="P75" s="69" t="str">
        <f>IF(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11,TRUE)=0,"",VLOOKUP($B75,IF($B75&lt;11,STAND0[],IF($B75&lt;21,STAND1[],IF($B75&lt;31,STAND2[],IF($B75&lt;41,STAND3[],IF($B75&lt;51,STAND4[],IF($B75&lt;61,STAND5[],IF($B75&lt;71,STAND6[],IF($B75&lt;81,STAND7[],IF($B75&lt;91,STAND8[],IF($B75&lt;101,STAND9[],IF($B75&lt;111,STAND10[],IF($B75&lt;121,STAND11[],IF($B75&lt;131,STAND12[],IF($B75&lt;141,STAND13[],IF($B75&lt;151,STAND14[],IF($B75&lt;161,STAND15[],IF($B75&lt;171,STAND16[],IF($B75&lt;181,STAND17[],IF($B75&lt;191,STAND18[],IF($B75&lt;201,STAND19[],"TABLE ERROR")))))))))))))))))))),11,TRUE))</f>
        <v/>
      </c>
    </row>
    <row r="76" spans="1:16" ht="15" customHeight="1" x14ac:dyDescent="0.25">
      <c r="A76" s="94">
        <v>9</v>
      </c>
      <c r="B76" s="70">
        <v>74</v>
      </c>
      <c r="C76" s="46" t="str">
        <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ERROR")))))))))))))))))))),2,TRUE)</f>
        <v>Operations</v>
      </c>
      <c r="D76" s="47"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3,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ERROR")))))))))))))))))))),3,TRUE))</f>
        <v/>
      </c>
      <c r="E76" s="47"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4,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ERROR")))))))))))))))))))),4,TRUE))</f>
        <v/>
      </c>
      <c r="F76" s="47"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5,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ERROR")))))))))))))))))))),5,TRUE))</f>
        <v/>
      </c>
      <c r="G76" s="46"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6,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ERROR")))))))))))))))))))),6,TRUE))</f>
        <v/>
      </c>
      <c r="H76" s="46"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7,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ERROR")))))))))))))))))))),7,TRUE))</f>
        <v/>
      </c>
      <c r="I76" s="48"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8,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ERROR")))))))))))))))))))),8,TRUE))</f>
        <v/>
      </c>
      <c r="J76" s="49"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9,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ERROR")))))))))))))))))))),9,TRUE))</f>
        <v/>
      </c>
      <c r="K76" s="48"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10,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ERROR")))))))))))))))))))),10,TRUE))</f>
        <v/>
      </c>
      <c r="L76" s="48"/>
      <c r="M76" s="104"/>
      <c r="N76" s="48"/>
      <c r="O76" s="48"/>
      <c r="P76" s="69" t="str">
        <f>IF(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11,TRUE)=0,"",VLOOKUP($B76,IF($B76&lt;11,STAND0[],IF($B76&lt;21,STAND1[],IF($B76&lt;31,STAND2[],IF($B76&lt;41,STAND3[],IF($B76&lt;51,STAND4[],IF($B76&lt;61,STAND5[],IF($B76&lt;71,STAND6[],IF($B76&lt;81,STAND7[],IF($B76&lt;91,STAND8[],IF($B76&lt;101,STAND9[],IF($B76&lt;111,STAND10[],IF($B76&lt;121,STAND11[],IF($B76&lt;131,STAND12[],IF($B76&lt;141,STAND13[],IF($B76&lt;151,STAND14[],IF($B76&lt;161,STAND15[],IF($B76&lt;171,STAND16[],IF($B76&lt;181,STAND17[],IF($B76&lt;191,STAND18[],IF($B76&lt;201,STAND19[],"TABLE ERROR")))))))))))))))))))),11,TRUE))</f>
        <v/>
      </c>
    </row>
    <row r="77" spans="1:16" ht="15" customHeight="1" x14ac:dyDescent="0.25">
      <c r="A77" s="94">
        <v>9</v>
      </c>
      <c r="B77" s="70">
        <v>75</v>
      </c>
      <c r="C77" s="46" t="str">
        <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ERROR")))))))))))))))))))),2,TRUE)</f>
        <v>Operations</v>
      </c>
      <c r="D77" s="47"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3,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ERROR")))))))))))))))))))),3,TRUE))</f>
        <v/>
      </c>
      <c r="E77" s="47"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4,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ERROR")))))))))))))))))))),4,TRUE))</f>
        <v/>
      </c>
      <c r="F77" s="47"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5,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ERROR")))))))))))))))))))),5,TRUE))</f>
        <v/>
      </c>
      <c r="G77" s="46"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6,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ERROR")))))))))))))))))))),6,TRUE))</f>
        <v/>
      </c>
      <c r="H77" s="46"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7,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ERROR")))))))))))))))))))),7,TRUE))</f>
        <v/>
      </c>
      <c r="I77" s="48"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8,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ERROR")))))))))))))))))))),8,TRUE))</f>
        <v/>
      </c>
      <c r="J77" s="49"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9,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ERROR")))))))))))))))))))),9,TRUE))</f>
        <v/>
      </c>
      <c r="K77" s="48"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10,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ERROR")))))))))))))))))))),10,TRUE))</f>
        <v/>
      </c>
      <c r="L77" s="48"/>
      <c r="M77" s="104"/>
      <c r="N77" s="48"/>
      <c r="O77" s="48"/>
      <c r="P77" s="69" t="str">
        <f>IF(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11,TRUE)=0,"",VLOOKUP($B77,IF($B77&lt;11,STAND0[],IF($B77&lt;21,STAND1[],IF($B77&lt;31,STAND2[],IF($B77&lt;41,STAND3[],IF($B77&lt;51,STAND4[],IF($B77&lt;61,STAND5[],IF($B77&lt;71,STAND6[],IF($B77&lt;81,STAND7[],IF($B77&lt;91,STAND8[],IF($B77&lt;101,STAND9[],IF($B77&lt;111,STAND10[],IF($B77&lt;121,STAND11[],IF($B77&lt;131,STAND12[],IF($B77&lt;141,STAND13[],IF($B77&lt;151,STAND14[],IF($B77&lt;161,STAND15[],IF($B77&lt;171,STAND16[],IF($B77&lt;181,STAND17[],IF($B77&lt;191,STAND18[],IF($B77&lt;201,STAND19[],"TABLE ERROR")))))))))))))))))))),11,TRUE))</f>
        <v/>
      </c>
    </row>
    <row r="78" spans="1:16" ht="15" customHeight="1" x14ac:dyDescent="0.25">
      <c r="A78" s="94">
        <v>9</v>
      </c>
      <c r="B78" s="70">
        <v>76</v>
      </c>
      <c r="C78" s="46" t="str">
        <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ERROR")))))))))))))))))))),2,TRUE)</f>
        <v>Operations</v>
      </c>
      <c r="D78" s="47"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3,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ERROR")))))))))))))))))))),3,TRUE))</f>
        <v/>
      </c>
      <c r="E78" s="47"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4,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ERROR")))))))))))))))))))),4,TRUE))</f>
        <v/>
      </c>
      <c r="F78" s="47"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5,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ERROR")))))))))))))))))))),5,TRUE))</f>
        <v/>
      </c>
      <c r="G78" s="46"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6,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ERROR")))))))))))))))))))),6,TRUE))</f>
        <v/>
      </c>
      <c r="H78" s="46"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7,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ERROR")))))))))))))))))))),7,TRUE))</f>
        <v/>
      </c>
      <c r="I78" s="48"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8,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ERROR")))))))))))))))))))),8,TRUE))</f>
        <v/>
      </c>
      <c r="J78" s="49"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9,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ERROR")))))))))))))))))))),9,TRUE))</f>
        <v/>
      </c>
      <c r="K78" s="48"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10,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ERROR")))))))))))))))))))),10,TRUE))</f>
        <v/>
      </c>
      <c r="L78" s="48"/>
      <c r="M78" s="104"/>
      <c r="N78" s="48"/>
      <c r="O78" s="48"/>
      <c r="P78" s="69" t="str">
        <f>IF(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11,TRUE)=0,"",VLOOKUP($B78,IF($B78&lt;11,STAND0[],IF($B78&lt;21,STAND1[],IF($B78&lt;31,STAND2[],IF($B78&lt;41,STAND3[],IF($B78&lt;51,STAND4[],IF($B78&lt;61,STAND5[],IF($B78&lt;71,STAND6[],IF($B78&lt;81,STAND7[],IF($B78&lt;91,STAND8[],IF($B78&lt;101,STAND9[],IF($B78&lt;111,STAND10[],IF($B78&lt;121,STAND11[],IF($B78&lt;131,STAND12[],IF($B78&lt;141,STAND13[],IF($B78&lt;151,STAND14[],IF($B78&lt;161,STAND15[],IF($B78&lt;171,STAND16[],IF($B78&lt;181,STAND17[],IF($B78&lt;191,STAND18[],IF($B78&lt;201,STAND19[],"TABLE ERROR")))))))))))))))))))),11,TRUE))</f>
        <v/>
      </c>
    </row>
    <row r="79" spans="1:16" ht="15" customHeight="1" x14ac:dyDescent="0.25">
      <c r="A79" s="94">
        <v>9</v>
      </c>
      <c r="B79" s="70">
        <v>77</v>
      </c>
      <c r="C79" s="46" t="str">
        <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ERROR")))))))))))))))))))),2,TRUE)</f>
        <v>Operations</v>
      </c>
      <c r="D79" s="47"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3,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ERROR")))))))))))))))))))),3,TRUE))</f>
        <v/>
      </c>
      <c r="E79" s="47"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4,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ERROR")))))))))))))))))))),4,TRUE))</f>
        <v/>
      </c>
      <c r="F79" s="47"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5,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ERROR")))))))))))))))))))),5,TRUE))</f>
        <v/>
      </c>
      <c r="G79" s="46"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6,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ERROR")))))))))))))))))))),6,TRUE))</f>
        <v/>
      </c>
      <c r="H79" s="46"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7,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ERROR")))))))))))))))))))),7,TRUE))</f>
        <v/>
      </c>
      <c r="I79" s="48"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8,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ERROR")))))))))))))))))))),8,TRUE))</f>
        <v/>
      </c>
      <c r="J79" s="49"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9,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ERROR")))))))))))))))))))),9,TRUE))</f>
        <v/>
      </c>
      <c r="K79" s="48"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10,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ERROR")))))))))))))))))))),10,TRUE))</f>
        <v/>
      </c>
      <c r="L79" s="48"/>
      <c r="M79" s="104"/>
      <c r="N79" s="48"/>
      <c r="O79" s="48"/>
      <c r="P79" s="69" t="str">
        <f>IF(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11,TRUE)=0,"",VLOOKUP($B79,IF($B79&lt;11,STAND0[],IF($B79&lt;21,STAND1[],IF($B79&lt;31,STAND2[],IF($B79&lt;41,STAND3[],IF($B79&lt;51,STAND4[],IF($B79&lt;61,STAND5[],IF($B79&lt;71,STAND6[],IF($B79&lt;81,STAND7[],IF($B79&lt;91,STAND8[],IF($B79&lt;101,STAND9[],IF($B79&lt;111,STAND10[],IF($B79&lt;121,STAND11[],IF($B79&lt;131,STAND12[],IF($B79&lt;141,STAND13[],IF($B79&lt;151,STAND14[],IF($B79&lt;161,STAND15[],IF($B79&lt;171,STAND16[],IF($B79&lt;181,STAND17[],IF($B79&lt;191,STAND18[],IF($B79&lt;201,STAND19[],"TABLE ERROR")))))))))))))))))))),11,TRUE))</f>
        <v/>
      </c>
    </row>
    <row r="80" spans="1:16" ht="15" customHeight="1" x14ac:dyDescent="0.25">
      <c r="A80" s="94">
        <v>9</v>
      </c>
      <c r="B80" s="70">
        <v>78</v>
      </c>
      <c r="C80" s="46" t="str">
        <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ERROR")))))))))))))))))))),2,TRUE)</f>
        <v>Operations</v>
      </c>
      <c r="D80" s="47"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3,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ERROR")))))))))))))))))))),3,TRUE))</f>
        <v/>
      </c>
      <c r="E80" s="47"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4,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ERROR")))))))))))))))))))),4,TRUE))</f>
        <v/>
      </c>
      <c r="F80" s="47"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5,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ERROR")))))))))))))))))))),5,TRUE))</f>
        <v/>
      </c>
      <c r="G80" s="46"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6,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ERROR")))))))))))))))))))),6,TRUE))</f>
        <v/>
      </c>
      <c r="H80" s="46"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7,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ERROR")))))))))))))))))))),7,TRUE))</f>
        <v/>
      </c>
      <c r="I80" s="48"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8,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ERROR")))))))))))))))))))),8,TRUE))</f>
        <v/>
      </c>
      <c r="J80" s="49"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9,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ERROR")))))))))))))))))))),9,TRUE))</f>
        <v/>
      </c>
      <c r="K80" s="48"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10,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ERROR")))))))))))))))))))),10,TRUE))</f>
        <v/>
      </c>
      <c r="L80" s="48"/>
      <c r="M80" s="104"/>
      <c r="N80" s="48"/>
      <c r="O80" s="48"/>
      <c r="P80" s="69" t="str">
        <f>IF(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11,TRUE)=0,"",VLOOKUP($B80,IF($B80&lt;11,STAND0[],IF($B80&lt;21,STAND1[],IF($B80&lt;31,STAND2[],IF($B80&lt;41,STAND3[],IF($B80&lt;51,STAND4[],IF($B80&lt;61,STAND5[],IF($B80&lt;71,STAND6[],IF($B80&lt;81,STAND7[],IF($B80&lt;91,STAND8[],IF($B80&lt;101,STAND9[],IF($B80&lt;111,STAND10[],IF($B80&lt;121,STAND11[],IF($B80&lt;131,STAND12[],IF($B80&lt;141,STAND13[],IF($B80&lt;151,STAND14[],IF($B80&lt;161,STAND15[],IF($B80&lt;171,STAND16[],IF($B80&lt;181,STAND17[],IF($B80&lt;191,STAND18[],IF($B80&lt;201,STAND19[],"TABLE ERROR")))))))))))))))))))),11,TRUE))</f>
        <v/>
      </c>
    </row>
    <row r="81" spans="1:16" ht="15" customHeight="1" x14ac:dyDescent="0.25">
      <c r="A81" s="94">
        <v>9</v>
      </c>
      <c r="B81" s="70">
        <v>79</v>
      </c>
      <c r="C81" s="46" t="str">
        <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ERROR")))))))))))))))))))),2,TRUE)</f>
        <v>Operations</v>
      </c>
      <c r="D81" s="47"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3,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ERROR")))))))))))))))))))),3,TRUE))</f>
        <v/>
      </c>
      <c r="E81" s="47"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4,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ERROR")))))))))))))))))))),4,TRUE))</f>
        <v/>
      </c>
      <c r="F81" s="47"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5,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ERROR")))))))))))))))))))),5,TRUE))</f>
        <v/>
      </c>
      <c r="G81" s="46"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6,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ERROR")))))))))))))))))))),6,TRUE))</f>
        <v/>
      </c>
      <c r="H81" s="46"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7,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ERROR")))))))))))))))))))),7,TRUE))</f>
        <v/>
      </c>
      <c r="I81" s="48"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8,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ERROR")))))))))))))))))))),8,TRUE))</f>
        <v/>
      </c>
      <c r="J81" s="49"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9,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ERROR")))))))))))))))))))),9,TRUE))</f>
        <v/>
      </c>
      <c r="K81" s="48"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10,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ERROR")))))))))))))))))))),10,TRUE))</f>
        <v/>
      </c>
      <c r="L81" s="48"/>
      <c r="M81" s="104"/>
      <c r="N81" s="48"/>
      <c r="O81" s="48"/>
      <c r="P81" s="69" t="str">
        <f>IF(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11,TRUE)=0,"",VLOOKUP($B81,IF($B81&lt;11,STAND0[],IF($B81&lt;21,STAND1[],IF($B81&lt;31,STAND2[],IF($B81&lt;41,STAND3[],IF($B81&lt;51,STAND4[],IF($B81&lt;61,STAND5[],IF($B81&lt;71,STAND6[],IF($B81&lt;81,STAND7[],IF($B81&lt;91,STAND8[],IF($B81&lt;101,STAND9[],IF($B81&lt;111,STAND10[],IF($B81&lt;121,STAND11[],IF($B81&lt;131,STAND12[],IF($B81&lt;141,STAND13[],IF($B81&lt;151,STAND14[],IF($B81&lt;161,STAND15[],IF($B81&lt;171,STAND16[],IF($B81&lt;181,STAND17[],IF($B81&lt;191,STAND18[],IF($B81&lt;201,STAND19[],"TABLE ERROR")))))))))))))))))))),11,TRUE))</f>
        <v/>
      </c>
    </row>
    <row r="82" spans="1:16" ht="15.75" customHeight="1" x14ac:dyDescent="0.25">
      <c r="A82" s="94">
        <v>9</v>
      </c>
      <c r="B82" s="70">
        <v>80</v>
      </c>
      <c r="C82" s="46" t="str">
        <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ERROR")))))))))))))))))))),2,TRUE)</f>
        <v>Operations</v>
      </c>
      <c r="D82" s="47"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3,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ERROR")))))))))))))))))))),3,TRUE))</f>
        <v/>
      </c>
      <c r="E82" s="47"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4,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ERROR")))))))))))))))))))),4,TRUE))</f>
        <v/>
      </c>
      <c r="F82" s="47"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5,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ERROR")))))))))))))))))))),5,TRUE))</f>
        <v/>
      </c>
      <c r="G82" s="46"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6,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ERROR")))))))))))))))))))),6,TRUE))</f>
        <v/>
      </c>
      <c r="H82" s="46"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7,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ERROR")))))))))))))))))))),7,TRUE))</f>
        <v/>
      </c>
      <c r="I82" s="48"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8,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ERROR")))))))))))))))))))),8,TRUE))</f>
        <v/>
      </c>
      <c r="J82" s="49"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9,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ERROR")))))))))))))))))))),9,TRUE))</f>
        <v/>
      </c>
      <c r="K82" s="48"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10,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ERROR")))))))))))))))))))),10,TRUE))</f>
        <v/>
      </c>
      <c r="L82" s="48"/>
      <c r="M82" s="104"/>
      <c r="N82" s="48"/>
      <c r="O82" s="48"/>
      <c r="P82" s="69" t="str">
        <f>IF(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11,TRUE)=0,"",VLOOKUP($B82,IF($B82&lt;11,STAND0[],IF($B82&lt;21,STAND1[],IF($B82&lt;31,STAND2[],IF($B82&lt;41,STAND3[],IF($B82&lt;51,STAND4[],IF($B82&lt;61,STAND5[],IF($B82&lt;71,STAND6[],IF($B82&lt;81,STAND7[],IF($B82&lt;91,STAND8[],IF($B82&lt;101,STAND9[],IF($B82&lt;111,STAND10[],IF($B82&lt;121,STAND11[],IF($B82&lt;131,STAND12[],IF($B82&lt;141,STAND13[],IF($B82&lt;151,STAND14[],IF($B82&lt;161,STAND15[],IF($B82&lt;171,STAND16[],IF($B82&lt;181,STAND17[],IF($B82&lt;191,STAND18[],IF($B82&lt;201,STAND19[],"TABLE ERROR")))))))))))))))))))),11,TRUE))</f>
        <v/>
      </c>
    </row>
    <row r="83" spans="1:16" ht="15" customHeight="1" x14ac:dyDescent="0.25">
      <c r="A83" s="94">
        <v>10</v>
      </c>
      <c r="B83" s="70">
        <v>81</v>
      </c>
      <c r="C83" s="46" t="str">
        <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ERROR")))))))))))))))))))),2,TRUE)</f>
        <v>Operations</v>
      </c>
      <c r="D83" s="47"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3,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ERROR")))))))))))))))))))),3,TRUE))</f>
        <v/>
      </c>
      <c r="E83" s="47"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4,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ERROR")))))))))))))))))))),4,TRUE))</f>
        <v/>
      </c>
      <c r="F83" s="47"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5,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ERROR")))))))))))))))))))),5,TRUE))</f>
        <v/>
      </c>
      <c r="G83" s="46"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6,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ERROR")))))))))))))))))))),6,TRUE))</f>
        <v/>
      </c>
      <c r="H83" s="46"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7,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ERROR")))))))))))))))))))),7,TRUE))</f>
        <v/>
      </c>
      <c r="I83" s="48"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8,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ERROR")))))))))))))))))))),8,TRUE))</f>
        <v/>
      </c>
      <c r="J83" s="49"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9,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ERROR")))))))))))))))))))),9,TRUE))</f>
        <v/>
      </c>
      <c r="K83" s="48"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10,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ERROR")))))))))))))))))))),10,TRUE))</f>
        <v/>
      </c>
      <c r="L83" s="48"/>
      <c r="M83" s="104"/>
      <c r="N83" s="48"/>
      <c r="O83" s="48"/>
      <c r="P83" s="69" t="str">
        <f>IF(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11,TRUE)=0,"",VLOOKUP($B83,IF($B83&lt;11,STAND0[],IF($B83&lt;21,STAND1[],IF($B83&lt;31,STAND2[],IF($B83&lt;41,STAND3[],IF($B83&lt;51,STAND4[],IF($B83&lt;61,STAND5[],IF($B83&lt;71,STAND6[],IF($B83&lt;81,STAND7[],IF($B83&lt;91,STAND8[],IF($B83&lt;101,STAND9[],IF($B83&lt;111,STAND10[],IF($B83&lt;121,STAND11[],IF($B83&lt;131,STAND12[],IF($B83&lt;141,STAND13[],IF($B83&lt;151,STAND14[],IF($B83&lt;161,STAND15[],IF($B83&lt;171,STAND16[],IF($B83&lt;181,STAND17[],IF($B83&lt;191,STAND18[],IF($B83&lt;201,STAND19[],"TABLE ERROR")))))))))))))))))))),11,TRUE))</f>
        <v/>
      </c>
    </row>
    <row r="84" spans="1:16" ht="15" customHeight="1" x14ac:dyDescent="0.25">
      <c r="A84" s="94">
        <v>10</v>
      </c>
      <c r="B84" s="70">
        <v>82</v>
      </c>
      <c r="C84" s="46" t="str">
        <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ERROR")))))))))))))))))))),2,TRUE)</f>
        <v>Operations</v>
      </c>
      <c r="D84" s="47"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3,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ERROR")))))))))))))))))))),3,TRUE))</f>
        <v/>
      </c>
      <c r="E84" s="47"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4,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ERROR")))))))))))))))))))),4,TRUE))</f>
        <v/>
      </c>
      <c r="F84" s="47"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5,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ERROR")))))))))))))))))))),5,TRUE))</f>
        <v/>
      </c>
      <c r="G84" s="46"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6,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ERROR")))))))))))))))))))),6,TRUE))</f>
        <v/>
      </c>
      <c r="H84" s="46"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7,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ERROR")))))))))))))))))))),7,TRUE))</f>
        <v/>
      </c>
      <c r="I84" s="48"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8,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ERROR")))))))))))))))))))),8,TRUE))</f>
        <v/>
      </c>
      <c r="J84" s="49"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9,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ERROR")))))))))))))))))))),9,TRUE))</f>
        <v/>
      </c>
      <c r="K84" s="48"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10,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ERROR")))))))))))))))))))),10,TRUE))</f>
        <v/>
      </c>
      <c r="L84" s="48"/>
      <c r="M84" s="104"/>
      <c r="N84" s="48"/>
      <c r="O84" s="48"/>
      <c r="P84" s="69" t="str">
        <f>IF(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11,TRUE)=0,"",VLOOKUP($B84,IF($B84&lt;11,STAND0[],IF($B84&lt;21,STAND1[],IF($B84&lt;31,STAND2[],IF($B84&lt;41,STAND3[],IF($B84&lt;51,STAND4[],IF($B84&lt;61,STAND5[],IF($B84&lt;71,STAND6[],IF($B84&lt;81,STAND7[],IF($B84&lt;91,STAND8[],IF($B84&lt;101,STAND9[],IF($B84&lt;111,STAND10[],IF($B84&lt;121,STAND11[],IF($B84&lt;131,STAND12[],IF($B84&lt;141,STAND13[],IF($B84&lt;151,STAND14[],IF($B84&lt;161,STAND15[],IF($B84&lt;171,STAND16[],IF($B84&lt;181,STAND17[],IF($B84&lt;191,STAND18[],IF($B84&lt;201,STAND19[],"TABLE ERROR")))))))))))))))))))),11,TRUE))</f>
        <v/>
      </c>
    </row>
    <row r="85" spans="1:16" ht="15" customHeight="1" x14ac:dyDescent="0.25">
      <c r="A85" s="94">
        <v>10</v>
      </c>
      <c r="B85" s="70">
        <v>83</v>
      </c>
      <c r="C85" s="46" t="str">
        <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ERROR")))))))))))))))))))),2,TRUE)</f>
        <v>Operations</v>
      </c>
      <c r="D85" s="47"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3,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ERROR")))))))))))))))))))),3,TRUE))</f>
        <v/>
      </c>
      <c r="E85" s="47"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4,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ERROR")))))))))))))))))))),4,TRUE))</f>
        <v/>
      </c>
      <c r="F85" s="47"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5,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ERROR")))))))))))))))))))),5,TRUE))</f>
        <v/>
      </c>
      <c r="G85" s="46"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6,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ERROR")))))))))))))))))))),6,TRUE))</f>
        <v/>
      </c>
      <c r="H85" s="46"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7,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ERROR")))))))))))))))))))),7,TRUE))</f>
        <v/>
      </c>
      <c r="I85" s="48"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8,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ERROR")))))))))))))))))))),8,TRUE))</f>
        <v/>
      </c>
      <c r="J85" s="49"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9,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ERROR")))))))))))))))))))),9,TRUE))</f>
        <v/>
      </c>
      <c r="K85" s="48"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10,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ERROR")))))))))))))))))))),10,TRUE))</f>
        <v/>
      </c>
      <c r="L85" s="48"/>
      <c r="M85" s="104"/>
      <c r="N85" s="48"/>
      <c r="O85" s="48"/>
      <c r="P85" s="69" t="str">
        <f>IF(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11,TRUE)=0,"",VLOOKUP($B85,IF($B85&lt;11,STAND0[],IF($B85&lt;21,STAND1[],IF($B85&lt;31,STAND2[],IF($B85&lt;41,STAND3[],IF($B85&lt;51,STAND4[],IF($B85&lt;61,STAND5[],IF($B85&lt;71,STAND6[],IF($B85&lt;81,STAND7[],IF($B85&lt;91,STAND8[],IF($B85&lt;101,STAND9[],IF($B85&lt;111,STAND10[],IF($B85&lt;121,STAND11[],IF($B85&lt;131,STAND12[],IF($B85&lt;141,STAND13[],IF($B85&lt;151,STAND14[],IF($B85&lt;161,STAND15[],IF($B85&lt;171,STAND16[],IF($B85&lt;181,STAND17[],IF($B85&lt;191,STAND18[],IF($B85&lt;201,STAND19[],"TABLE ERROR")))))))))))))))))))),11,TRUE))</f>
        <v/>
      </c>
    </row>
    <row r="86" spans="1:16" ht="15" customHeight="1" x14ac:dyDescent="0.25">
      <c r="A86" s="94">
        <v>10</v>
      </c>
      <c r="B86" s="70">
        <v>84</v>
      </c>
      <c r="C86" s="46" t="str">
        <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ERROR")))))))))))))))))))),2,TRUE)</f>
        <v>Operations</v>
      </c>
      <c r="D86" s="47"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3,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ERROR")))))))))))))))))))),3,TRUE))</f>
        <v/>
      </c>
      <c r="E86" s="47"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4,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ERROR")))))))))))))))))))),4,TRUE))</f>
        <v/>
      </c>
      <c r="F86" s="47"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5,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ERROR")))))))))))))))))))),5,TRUE))</f>
        <v/>
      </c>
      <c r="G86" s="46"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6,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ERROR")))))))))))))))))))),6,TRUE))</f>
        <v/>
      </c>
      <c r="H86" s="46"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7,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ERROR")))))))))))))))))))),7,TRUE))</f>
        <v/>
      </c>
      <c r="I86" s="48"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8,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ERROR")))))))))))))))))))),8,TRUE))</f>
        <v/>
      </c>
      <c r="J86" s="49"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9,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ERROR")))))))))))))))))))),9,TRUE))</f>
        <v/>
      </c>
      <c r="K86" s="48"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10,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ERROR")))))))))))))))))))),10,TRUE))</f>
        <v/>
      </c>
      <c r="L86" s="48"/>
      <c r="M86" s="104"/>
      <c r="N86" s="48"/>
      <c r="O86" s="48"/>
      <c r="P86" s="69" t="str">
        <f>IF(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11,TRUE)=0,"",VLOOKUP($B86,IF($B86&lt;11,STAND0[],IF($B86&lt;21,STAND1[],IF($B86&lt;31,STAND2[],IF($B86&lt;41,STAND3[],IF($B86&lt;51,STAND4[],IF($B86&lt;61,STAND5[],IF($B86&lt;71,STAND6[],IF($B86&lt;81,STAND7[],IF($B86&lt;91,STAND8[],IF($B86&lt;101,STAND9[],IF($B86&lt;111,STAND10[],IF($B86&lt;121,STAND11[],IF($B86&lt;131,STAND12[],IF($B86&lt;141,STAND13[],IF($B86&lt;151,STAND14[],IF($B86&lt;161,STAND15[],IF($B86&lt;171,STAND16[],IF($B86&lt;181,STAND17[],IF($B86&lt;191,STAND18[],IF($B86&lt;201,STAND19[],"TABLE ERROR")))))))))))))))))))),11,TRUE))</f>
        <v/>
      </c>
    </row>
    <row r="87" spans="1:16" ht="15" customHeight="1" x14ac:dyDescent="0.25">
      <c r="A87" s="94">
        <v>10</v>
      </c>
      <c r="B87" s="70">
        <v>85</v>
      </c>
      <c r="C87" s="46" t="str">
        <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ERROR")))))))))))))))))))),2,TRUE)</f>
        <v>Operations</v>
      </c>
      <c r="D87" s="47"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3,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ERROR")))))))))))))))))))),3,TRUE))</f>
        <v/>
      </c>
      <c r="E87" s="47"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4,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ERROR")))))))))))))))))))),4,TRUE))</f>
        <v/>
      </c>
      <c r="F87" s="47"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5,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ERROR")))))))))))))))))))),5,TRUE))</f>
        <v/>
      </c>
      <c r="G87" s="46"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6,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ERROR")))))))))))))))))))),6,TRUE))</f>
        <v/>
      </c>
      <c r="H87" s="46"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7,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ERROR")))))))))))))))))))),7,TRUE))</f>
        <v/>
      </c>
      <c r="I87" s="48"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8,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ERROR")))))))))))))))))))),8,TRUE))</f>
        <v/>
      </c>
      <c r="J87" s="49"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9,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ERROR")))))))))))))))))))),9,TRUE))</f>
        <v/>
      </c>
      <c r="K87" s="48"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10,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ERROR")))))))))))))))))))),10,TRUE))</f>
        <v/>
      </c>
      <c r="L87" s="48"/>
      <c r="M87" s="104"/>
      <c r="N87" s="48"/>
      <c r="O87" s="48"/>
      <c r="P87" s="69" t="str">
        <f>IF(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11,TRUE)=0,"",VLOOKUP($B87,IF($B87&lt;11,STAND0[],IF($B87&lt;21,STAND1[],IF($B87&lt;31,STAND2[],IF($B87&lt;41,STAND3[],IF($B87&lt;51,STAND4[],IF($B87&lt;61,STAND5[],IF($B87&lt;71,STAND6[],IF($B87&lt;81,STAND7[],IF($B87&lt;91,STAND8[],IF($B87&lt;101,STAND9[],IF($B87&lt;111,STAND10[],IF($B87&lt;121,STAND11[],IF($B87&lt;131,STAND12[],IF($B87&lt;141,STAND13[],IF($B87&lt;151,STAND14[],IF($B87&lt;161,STAND15[],IF($B87&lt;171,STAND16[],IF($B87&lt;181,STAND17[],IF($B87&lt;191,STAND18[],IF($B87&lt;201,STAND19[],"TABLE ERROR")))))))))))))))))))),11,TRUE))</f>
        <v/>
      </c>
    </row>
    <row r="88" spans="1:16" ht="15" customHeight="1" x14ac:dyDescent="0.25">
      <c r="A88" s="94">
        <v>10</v>
      </c>
      <c r="B88" s="70">
        <v>86</v>
      </c>
      <c r="C88" s="46" t="str">
        <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ERROR")))))))))))))))))))),2,TRUE)</f>
        <v>Operations</v>
      </c>
      <c r="D88" s="47"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3,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ERROR")))))))))))))))))))),3,TRUE))</f>
        <v/>
      </c>
      <c r="E88" s="47"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4,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ERROR")))))))))))))))))))),4,TRUE))</f>
        <v/>
      </c>
      <c r="F88" s="47"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5,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ERROR")))))))))))))))))))),5,TRUE))</f>
        <v/>
      </c>
      <c r="G88" s="46"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6,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ERROR")))))))))))))))))))),6,TRUE))</f>
        <v/>
      </c>
      <c r="H88" s="46"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7,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ERROR")))))))))))))))))))),7,TRUE))</f>
        <v/>
      </c>
      <c r="I88" s="48"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8,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ERROR")))))))))))))))))))),8,TRUE))</f>
        <v/>
      </c>
      <c r="J88" s="49"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9,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ERROR")))))))))))))))))))),9,TRUE))</f>
        <v/>
      </c>
      <c r="K88" s="48"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10,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ERROR")))))))))))))))))))),10,TRUE))</f>
        <v/>
      </c>
      <c r="L88" s="48"/>
      <c r="M88" s="104"/>
      <c r="N88" s="48"/>
      <c r="O88" s="48"/>
      <c r="P88" s="69" t="str">
        <f>IF(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11,TRUE)=0,"",VLOOKUP($B88,IF($B88&lt;11,STAND0[],IF($B88&lt;21,STAND1[],IF($B88&lt;31,STAND2[],IF($B88&lt;41,STAND3[],IF($B88&lt;51,STAND4[],IF($B88&lt;61,STAND5[],IF($B88&lt;71,STAND6[],IF($B88&lt;81,STAND7[],IF($B88&lt;91,STAND8[],IF($B88&lt;101,STAND9[],IF($B88&lt;111,STAND10[],IF($B88&lt;121,STAND11[],IF($B88&lt;131,STAND12[],IF($B88&lt;141,STAND13[],IF($B88&lt;151,STAND14[],IF($B88&lt;161,STAND15[],IF($B88&lt;171,STAND16[],IF($B88&lt;181,STAND17[],IF($B88&lt;191,STAND18[],IF($B88&lt;201,STAND19[],"TABLE ERROR")))))))))))))))))))),11,TRUE))</f>
        <v/>
      </c>
    </row>
    <row r="89" spans="1:16" ht="15" customHeight="1" x14ac:dyDescent="0.25">
      <c r="A89" s="94">
        <v>10</v>
      </c>
      <c r="B89" s="70">
        <v>87</v>
      </c>
      <c r="C89" s="46" t="str">
        <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ERROR")))))))))))))))))))),2,TRUE)</f>
        <v>Operations</v>
      </c>
      <c r="D89" s="47"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3,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ERROR")))))))))))))))))))),3,TRUE))</f>
        <v/>
      </c>
      <c r="E89" s="47"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4,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ERROR")))))))))))))))))))),4,TRUE))</f>
        <v/>
      </c>
      <c r="F89" s="47"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5,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ERROR")))))))))))))))))))),5,TRUE))</f>
        <v/>
      </c>
      <c r="G89" s="46"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6,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ERROR")))))))))))))))))))),6,TRUE))</f>
        <v/>
      </c>
      <c r="H89" s="46"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7,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ERROR")))))))))))))))))))),7,TRUE))</f>
        <v/>
      </c>
      <c r="I89" s="48"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8,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ERROR")))))))))))))))))))),8,TRUE))</f>
        <v/>
      </c>
      <c r="J89" s="49"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9,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ERROR")))))))))))))))))))),9,TRUE))</f>
        <v/>
      </c>
      <c r="K89" s="48"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10,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ERROR")))))))))))))))))))),10,TRUE))</f>
        <v/>
      </c>
      <c r="L89" s="48"/>
      <c r="M89" s="104"/>
      <c r="N89" s="48"/>
      <c r="O89" s="48"/>
      <c r="P89" s="69" t="str">
        <f>IF(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11,TRUE)=0,"",VLOOKUP($B89,IF($B89&lt;11,STAND0[],IF($B89&lt;21,STAND1[],IF($B89&lt;31,STAND2[],IF($B89&lt;41,STAND3[],IF($B89&lt;51,STAND4[],IF($B89&lt;61,STAND5[],IF($B89&lt;71,STAND6[],IF($B89&lt;81,STAND7[],IF($B89&lt;91,STAND8[],IF($B89&lt;101,STAND9[],IF($B89&lt;111,STAND10[],IF($B89&lt;121,STAND11[],IF($B89&lt;131,STAND12[],IF($B89&lt;141,STAND13[],IF($B89&lt;151,STAND14[],IF($B89&lt;161,STAND15[],IF($B89&lt;171,STAND16[],IF($B89&lt;181,STAND17[],IF($B89&lt;191,STAND18[],IF($B89&lt;201,STAND19[],"TABLE ERROR")))))))))))))))))))),11,TRUE))</f>
        <v/>
      </c>
    </row>
    <row r="90" spans="1:16" ht="15" customHeight="1" x14ac:dyDescent="0.25">
      <c r="A90" s="94">
        <v>10</v>
      </c>
      <c r="B90" s="70">
        <v>88</v>
      </c>
      <c r="C90" s="46" t="str">
        <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ERROR")))))))))))))))))))),2,TRUE)</f>
        <v>Operations</v>
      </c>
      <c r="D90" s="47"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3,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ERROR")))))))))))))))))))),3,TRUE))</f>
        <v/>
      </c>
      <c r="E90" s="47"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4,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ERROR")))))))))))))))))))),4,TRUE))</f>
        <v/>
      </c>
      <c r="F90" s="47"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5,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ERROR")))))))))))))))))))),5,TRUE))</f>
        <v/>
      </c>
      <c r="G90" s="46"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6,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ERROR")))))))))))))))))))),6,TRUE))</f>
        <v/>
      </c>
      <c r="H90" s="46"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7,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ERROR")))))))))))))))))))),7,TRUE))</f>
        <v/>
      </c>
      <c r="I90" s="48"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8,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ERROR")))))))))))))))))))),8,TRUE))</f>
        <v/>
      </c>
      <c r="J90" s="49"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9,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ERROR")))))))))))))))))))),9,TRUE))</f>
        <v/>
      </c>
      <c r="K90" s="48"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10,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ERROR")))))))))))))))))))),10,TRUE))</f>
        <v/>
      </c>
      <c r="L90" s="48"/>
      <c r="M90" s="104"/>
      <c r="N90" s="48"/>
      <c r="O90" s="48"/>
      <c r="P90" s="69" t="str">
        <f>IF(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11,TRUE)=0,"",VLOOKUP($B90,IF($B90&lt;11,STAND0[],IF($B90&lt;21,STAND1[],IF($B90&lt;31,STAND2[],IF($B90&lt;41,STAND3[],IF($B90&lt;51,STAND4[],IF($B90&lt;61,STAND5[],IF($B90&lt;71,STAND6[],IF($B90&lt;81,STAND7[],IF($B90&lt;91,STAND8[],IF($B90&lt;101,STAND9[],IF($B90&lt;111,STAND10[],IF($B90&lt;121,STAND11[],IF($B90&lt;131,STAND12[],IF($B90&lt;141,STAND13[],IF($B90&lt;151,STAND14[],IF($B90&lt;161,STAND15[],IF($B90&lt;171,STAND16[],IF($B90&lt;181,STAND17[],IF($B90&lt;191,STAND18[],IF($B90&lt;201,STAND19[],"TABLE ERROR")))))))))))))))))))),11,TRUE))</f>
        <v/>
      </c>
    </row>
    <row r="91" spans="1:16" ht="15" customHeight="1" x14ac:dyDescent="0.25">
      <c r="A91" s="94">
        <v>10</v>
      </c>
      <c r="B91" s="70">
        <v>89</v>
      </c>
      <c r="C91" s="46" t="str">
        <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ERROR")))))))))))))))))))),2,TRUE)</f>
        <v>Operations</v>
      </c>
      <c r="D91" s="47"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3,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ERROR")))))))))))))))))))),3,TRUE))</f>
        <v/>
      </c>
      <c r="E91" s="47"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4,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ERROR")))))))))))))))))))),4,TRUE))</f>
        <v/>
      </c>
      <c r="F91" s="47"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5,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ERROR")))))))))))))))))))),5,TRUE))</f>
        <v/>
      </c>
      <c r="G91" s="46"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6,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ERROR")))))))))))))))))))),6,TRUE))</f>
        <v/>
      </c>
      <c r="H91" s="46"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7,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ERROR")))))))))))))))))))),7,TRUE))</f>
        <v/>
      </c>
      <c r="I91" s="48"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8,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ERROR")))))))))))))))))))),8,TRUE))</f>
        <v/>
      </c>
      <c r="J91" s="49"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9,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ERROR")))))))))))))))))))),9,TRUE))</f>
        <v/>
      </c>
      <c r="K91" s="48"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10,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ERROR")))))))))))))))))))),10,TRUE))</f>
        <v/>
      </c>
      <c r="L91" s="48"/>
      <c r="M91" s="104"/>
      <c r="N91" s="48"/>
      <c r="O91" s="48"/>
      <c r="P91" s="69" t="str">
        <f>IF(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11,TRUE)=0,"",VLOOKUP($B91,IF($B91&lt;11,STAND0[],IF($B91&lt;21,STAND1[],IF($B91&lt;31,STAND2[],IF($B91&lt;41,STAND3[],IF($B91&lt;51,STAND4[],IF($B91&lt;61,STAND5[],IF($B91&lt;71,STAND6[],IF($B91&lt;81,STAND7[],IF($B91&lt;91,STAND8[],IF($B91&lt;101,STAND9[],IF($B91&lt;111,STAND10[],IF($B91&lt;121,STAND11[],IF($B91&lt;131,STAND12[],IF($B91&lt;141,STAND13[],IF($B91&lt;151,STAND14[],IF($B91&lt;161,STAND15[],IF($B91&lt;171,STAND16[],IF($B91&lt;181,STAND17[],IF($B91&lt;191,STAND18[],IF($B91&lt;201,STAND19[],"TABLE ERROR")))))))))))))))))))),11,TRUE))</f>
        <v/>
      </c>
    </row>
    <row r="92" spans="1:16" ht="15.75" customHeight="1" x14ac:dyDescent="0.25">
      <c r="A92" s="94">
        <v>10</v>
      </c>
      <c r="B92" s="70">
        <v>90</v>
      </c>
      <c r="C92" s="46" t="str">
        <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ERROR")))))))))))))))))))),2,TRUE)</f>
        <v>Operations</v>
      </c>
      <c r="D92" s="47"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3,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ERROR")))))))))))))))))))),3,TRUE))</f>
        <v/>
      </c>
      <c r="E92" s="47"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4,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ERROR")))))))))))))))))))),4,TRUE))</f>
        <v/>
      </c>
      <c r="F92" s="47"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5,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ERROR")))))))))))))))))))),5,TRUE))</f>
        <v/>
      </c>
      <c r="G92" s="46"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6,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ERROR")))))))))))))))))))),6,TRUE))</f>
        <v/>
      </c>
      <c r="H92" s="46"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7,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ERROR")))))))))))))))))))),7,TRUE))</f>
        <v/>
      </c>
      <c r="I92" s="48"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8,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ERROR")))))))))))))))))))),8,TRUE))</f>
        <v/>
      </c>
      <c r="J92" s="49"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9,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ERROR")))))))))))))))))))),9,TRUE))</f>
        <v/>
      </c>
      <c r="K92" s="48"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10,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ERROR")))))))))))))))))))),10,TRUE))</f>
        <v/>
      </c>
      <c r="L92" s="48"/>
      <c r="M92" s="104"/>
      <c r="N92" s="48"/>
      <c r="O92" s="48"/>
      <c r="P92" s="69" t="str">
        <f>IF(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11,TRUE)=0,"",VLOOKUP($B92,IF($B92&lt;11,STAND0[],IF($B92&lt;21,STAND1[],IF($B92&lt;31,STAND2[],IF($B92&lt;41,STAND3[],IF($B92&lt;51,STAND4[],IF($B92&lt;61,STAND5[],IF($B92&lt;71,STAND6[],IF($B92&lt;81,STAND7[],IF($B92&lt;91,STAND8[],IF($B92&lt;101,STAND9[],IF($B92&lt;111,STAND10[],IF($B92&lt;121,STAND11[],IF($B92&lt;131,STAND12[],IF($B92&lt;141,STAND13[],IF($B92&lt;151,STAND14[],IF($B92&lt;161,STAND15[],IF($B92&lt;171,STAND16[],IF($B92&lt;181,STAND17[],IF($B92&lt;191,STAND18[],IF($B92&lt;201,STAND19[],"TABLE ERROR")))))))))))))))))))),11,TRUE))</f>
        <v/>
      </c>
    </row>
    <row r="93" spans="1:16" ht="15" customHeight="1" x14ac:dyDescent="0.25">
      <c r="A93" s="94">
        <v>11</v>
      </c>
      <c r="B93" s="70">
        <v>91</v>
      </c>
      <c r="C93" s="46" t="str">
        <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ERROR")))))))))))))))))))),2,TRUE)</f>
        <v>Operations</v>
      </c>
      <c r="D93" s="47"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3,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ERROR")))))))))))))))))))),3,TRUE))</f>
        <v/>
      </c>
      <c r="E93" s="47"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4,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ERROR")))))))))))))))))))),4,TRUE))</f>
        <v/>
      </c>
      <c r="F93" s="47"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5,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ERROR")))))))))))))))))))),5,TRUE))</f>
        <v/>
      </c>
      <c r="G93" s="46"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6,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ERROR")))))))))))))))))))),6,TRUE))</f>
        <v/>
      </c>
      <c r="H93" s="46"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7,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ERROR")))))))))))))))))))),7,TRUE))</f>
        <v/>
      </c>
      <c r="I93" s="48"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8,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ERROR")))))))))))))))))))),8,TRUE))</f>
        <v/>
      </c>
      <c r="J93" s="49"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9,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ERROR")))))))))))))))))))),9,TRUE))</f>
        <v/>
      </c>
      <c r="K93" s="48"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10,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ERROR")))))))))))))))))))),10,TRUE))</f>
        <v/>
      </c>
      <c r="L93" s="48"/>
      <c r="M93" s="104"/>
      <c r="N93" s="48"/>
      <c r="O93" s="48"/>
      <c r="P93" s="69" t="str">
        <f>IF(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11,TRUE)=0,"",VLOOKUP($B93,IF($B93&lt;11,STAND0[],IF($B93&lt;21,STAND1[],IF($B93&lt;31,STAND2[],IF($B93&lt;41,STAND3[],IF($B93&lt;51,STAND4[],IF($B93&lt;61,STAND5[],IF($B93&lt;71,STAND6[],IF($B93&lt;81,STAND7[],IF($B93&lt;91,STAND8[],IF($B93&lt;101,STAND9[],IF($B93&lt;111,STAND10[],IF($B93&lt;121,STAND11[],IF($B93&lt;131,STAND12[],IF($B93&lt;141,STAND13[],IF($B93&lt;151,STAND14[],IF($B93&lt;161,STAND15[],IF($B93&lt;171,STAND16[],IF($B93&lt;181,STAND17[],IF($B93&lt;191,STAND18[],IF($B93&lt;201,STAND19[],"TABLE ERROR")))))))))))))))))))),11,TRUE))</f>
        <v/>
      </c>
    </row>
    <row r="94" spans="1:16" ht="15" customHeight="1" x14ac:dyDescent="0.25">
      <c r="A94" s="94">
        <v>11</v>
      </c>
      <c r="B94" s="70">
        <v>92</v>
      </c>
      <c r="C94" s="46" t="str">
        <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ERROR")))))))))))))))))))),2,TRUE)</f>
        <v>Operations</v>
      </c>
      <c r="D94" s="47"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3,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ERROR")))))))))))))))))))),3,TRUE))</f>
        <v/>
      </c>
      <c r="E94" s="47"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4,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ERROR")))))))))))))))))))),4,TRUE))</f>
        <v/>
      </c>
      <c r="F94" s="47"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5,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ERROR")))))))))))))))))))),5,TRUE))</f>
        <v/>
      </c>
      <c r="G94" s="46"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6,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ERROR")))))))))))))))))))),6,TRUE))</f>
        <v/>
      </c>
      <c r="H94" s="46"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7,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ERROR")))))))))))))))))))),7,TRUE))</f>
        <v/>
      </c>
      <c r="I94" s="48"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8,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ERROR")))))))))))))))))))),8,TRUE))</f>
        <v/>
      </c>
      <c r="J94" s="49"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9,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ERROR")))))))))))))))))))),9,TRUE))</f>
        <v/>
      </c>
      <c r="K94" s="48"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10,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ERROR")))))))))))))))))))),10,TRUE))</f>
        <v/>
      </c>
      <c r="L94" s="48"/>
      <c r="M94" s="104"/>
      <c r="N94" s="48"/>
      <c r="O94" s="48"/>
      <c r="P94" s="69" t="str">
        <f>IF(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11,TRUE)=0,"",VLOOKUP($B94,IF($B94&lt;11,STAND0[],IF($B94&lt;21,STAND1[],IF($B94&lt;31,STAND2[],IF($B94&lt;41,STAND3[],IF($B94&lt;51,STAND4[],IF($B94&lt;61,STAND5[],IF($B94&lt;71,STAND6[],IF($B94&lt;81,STAND7[],IF($B94&lt;91,STAND8[],IF($B94&lt;101,STAND9[],IF($B94&lt;111,STAND10[],IF($B94&lt;121,STAND11[],IF($B94&lt;131,STAND12[],IF($B94&lt;141,STAND13[],IF($B94&lt;151,STAND14[],IF($B94&lt;161,STAND15[],IF($B94&lt;171,STAND16[],IF($B94&lt;181,STAND17[],IF($B94&lt;191,STAND18[],IF($B94&lt;201,STAND19[],"TABLE ERROR")))))))))))))))))))),11,TRUE))</f>
        <v/>
      </c>
    </row>
    <row r="95" spans="1:16" ht="15" customHeight="1" x14ac:dyDescent="0.25">
      <c r="A95" s="94">
        <v>11</v>
      </c>
      <c r="B95" s="70">
        <v>93</v>
      </c>
      <c r="C95" s="46" t="str">
        <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ERROR")))))))))))))))))))),2,TRUE)</f>
        <v>Operations</v>
      </c>
      <c r="D95" s="47"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3,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ERROR")))))))))))))))))))),3,TRUE))</f>
        <v/>
      </c>
      <c r="E95" s="47"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4,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ERROR")))))))))))))))))))),4,TRUE))</f>
        <v/>
      </c>
      <c r="F95" s="47"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5,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ERROR")))))))))))))))))))),5,TRUE))</f>
        <v/>
      </c>
      <c r="G95" s="46"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6,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ERROR")))))))))))))))))))),6,TRUE))</f>
        <v/>
      </c>
      <c r="H95" s="46"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7,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ERROR")))))))))))))))))))),7,TRUE))</f>
        <v/>
      </c>
      <c r="I95" s="48"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8,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ERROR")))))))))))))))))))),8,TRUE))</f>
        <v/>
      </c>
      <c r="J95" s="49"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9,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ERROR")))))))))))))))))))),9,TRUE))</f>
        <v/>
      </c>
      <c r="K95" s="48"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10,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ERROR")))))))))))))))))))),10,TRUE))</f>
        <v/>
      </c>
      <c r="L95" s="48"/>
      <c r="M95" s="104"/>
      <c r="N95" s="48"/>
      <c r="O95" s="48"/>
      <c r="P95" s="69" t="str">
        <f>IF(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11,TRUE)=0,"",VLOOKUP($B95,IF($B95&lt;11,STAND0[],IF($B95&lt;21,STAND1[],IF($B95&lt;31,STAND2[],IF($B95&lt;41,STAND3[],IF($B95&lt;51,STAND4[],IF($B95&lt;61,STAND5[],IF($B95&lt;71,STAND6[],IF($B95&lt;81,STAND7[],IF($B95&lt;91,STAND8[],IF($B95&lt;101,STAND9[],IF($B95&lt;111,STAND10[],IF($B95&lt;121,STAND11[],IF($B95&lt;131,STAND12[],IF($B95&lt;141,STAND13[],IF($B95&lt;151,STAND14[],IF($B95&lt;161,STAND15[],IF($B95&lt;171,STAND16[],IF($B95&lt;181,STAND17[],IF($B95&lt;191,STAND18[],IF($B95&lt;201,STAND19[],"TABLE ERROR")))))))))))))))))))),11,TRUE))</f>
        <v/>
      </c>
    </row>
    <row r="96" spans="1:16" ht="15" customHeight="1" x14ac:dyDescent="0.25">
      <c r="A96" s="94">
        <v>11</v>
      </c>
      <c r="B96" s="70">
        <v>94</v>
      </c>
      <c r="C96" s="46" t="str">
        <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ERROR")))))))))))))))))))),2,TRUE)</f>
        <v>Operations</v>
      </c>
      <c r="D96" s="47"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3,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ERROR")))))))))))))))))))),3,TRUE))</f>
        <v/>
      </c>
      <c r="E96" s="47"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4,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ERROR")))))))))))))))))))),4,TRUE))</f>
        <v/>
      </c>
      <c r="F96" s="47"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5,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ERROR")))))))))))))))))))),5,TRUE))</f>
        <v/>
      </c>
      <c r="G96" s="46"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6,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ERROR")))))))))))))))))))),6,TRUE))</f>
        <v/>
      </c>
      <c r="H96" s="46"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7,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ERROR")))))))))))))))))))),7,TRUE))</f>
        <v/>
      </c>
      <c r="I96" s="48"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8,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ERROR")))))))))))))))))))),8,TRUE))</f>
        <v/>
      </c>
      <c r="J96" s="49"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9,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ERROR")))))))))))))))))))),9,TRUE))</f>
        <v/>
      </c>
      <c r="K96" s="48"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10,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ERROR")))))))))))))))))))),10,TRUE))</f>
        <v/>
      </c>
      <c r="L96" s="48"/>
      <c r="M96" s="104"/>
      <c r="N96" s="48"/>
      <c r="O96" s="48"/>
      <c r="P96" s="69" t="str">
        <f>IF(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11,TRUE)=0,"",VLOOKUP($B96,IF($B96&lt;11,STAND0[],IF($B96&lt;21,STAND1[],IF($B96&lt;31,STAND2[],IF($B96&lt;41,STAND3[],IF($B96&lt;51,STAND4[],IF($B96&lt;61,STAND5[],IF($B96&lt;71,STAND6[],IF($B96&lt;81,STAND7[],IF($B96&lt;91,STAND8[],IF($B96&lt;101,STAND9[],IF($B96&lt;111,STAND10[],IF($B96&lt;121,STAND11[],IF($B96&lt;131,STAND12[],IF($B96&lt;141,STAND13[],IF($B96&lt;151,STAND14[],IF($B96&lt;161,STAND15[],IF($B96&lt;171,STAND16[],IF($B96&lt;181,STAND17[],IF($B96&lt;191,STAND18[],IF($B96&lt;201,STAND19[],"TABLE ERROR")))))))))))))))))))),11,TRUE))</f>
        <v/>
      </c>
    </row>
    <row r="97" spans="1:16" ht="15" customHeight="1" x14ac:dyDescent="0.25">
      <c r="A97" s="94">
        <v>11</v>
      </c>
      <c r="B97" s="70">
        <v>95</v>
      </c>
      <c r="C97" s="46" t="str">
        <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ERROR")))))))))))))))))))),2,TRUE)</f>
        <v>Operations</v>
      </c>
      <c r="D97" s="47"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3,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ERROR")))))))))))))))))))),3,TRUE))</f>
        <v/>
      </c>
      <c r="E97" s="47"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4,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ERROR")))))))))))))))))))),4,TRUE))</f>
        <v/>
      </c>
      <c r="F97" s="47"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5,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ERROR")))))))))))))))))))),5,TRUE))</f>
        <v/>
      </c>
      <c r="G97" s="46"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6,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ERROR")))))))))))))))))))),6,TRUE))</f>
        <v/>
      </c>
      <c r="H97" s="46"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7,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ERROR")))))))))))))))))))),7,TRUE))</f>
        <v/>
      </c>
      <c r="I97" s="48"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8,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ERROR")))))))))))))))))))),8,TRUE))</f>
        <v/>
      </c>
      <c r="J97" s="49"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9,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ERROR")))))))))))))))))))),9,TRUE))</f>
        <v/>
      </c>
      <c r="K97" s="48"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10,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ERROR")))))))))))))))))))),10,TRUE))</f>
        <v/>
      </c>
      <c r="L97" s="48"/>
      <c r="M97" s="104"/>
      <c r="N97" s="48"/>
      <c r="O97" s="48"/>
      <c r="P97" s="69" t="str">
        <f>IF(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11,TRUE)=0,"",VLOOKUP($B97,IF($B97&lt;11,STAND0[],IF($B97&lt;21,STAND1[],IF($B97&lt;31,STAND2[],IF($B97&lt;41,STAND3[],IF($B97&lt;51,STAND4[],IF($B97&lt;61,STAND5[],IF($B97&lt;71,STAND6[],IF($B97&lt;81,STAND7[],IF($B97&lt;91,STAND8[],IF($B97&lt;101,STAND9[],IF($B97&lt;111,STAND10[],IF($B97&lt;121,STAND11[],IF($B97&lt;131,STAND12[],IF($B97&lt;141,STAND13[],IF($B97&lt;151,STAND14[],IF($B97&lt;161,STAND15[],IF($B97&lt;171,STAND16[],IF($B97&lt;181,STAND17[],IF($B97&lt;191,STAND18[],IF($B97&lt;201,STAND19[],"TABLE ERROR")))))))))))))))))))),11,TRUE))</f>
        <v/>
      </c>
    </row>
    <row r="98" spans="1:16" ht="15" customHeight="1" x14ac:dyDescent="0.25">
      <c r="A98" s="94">
        <v>11</v>
      </c>
      <c r="B98" s="70">
        <v>96</v>
      </c>
      <c r="C98" s="46" t="str">
        <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ERROR")))))))))))))))))))),2,TRUE)</f>
        <v>Operations</v>
      </c>
      <c r="D98" s="47"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3,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ERROR")))))))))))))))))))),3,TRUE))</f>
        <v/>
      </c>
      <c r="E98" s="47"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4,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ERROR")))))))))))))))))))),4,TRUE))</f>
        <v/>
      </c>
      <c r="F98" s="47"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5,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ERROR")))))))))))))))))))),5,TRUE))</f>
        <v/>
      </c>
      <c r="G98" s="46"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6,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ERROR")))))))))))))))))))),6,TRUE))</f>
        <v/>
      </c>
      <c r="H98" s="46"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7,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ERROR")))))))))))))))))))),7,TRUE))</f>
        <v/>
      </c>
      <c r="I98" s="48"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8,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ERROR")))))))))))))))))))),8,TRUE))</f>
        <v/>
      </c>
      <c r="J98" s="49"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9,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ERROR")))))))))))))))))))),9,TRUE))</f>
        <v/>
      </c>
      <c r="K98" s="48"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10,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ERROR")))))))))))))))))))),10,TRUE))</f>
        <v/>
      </c>
      <c r="L98" s="48"/>
      <c r="M98" s="104"/>
      <c r="N98" s="48"/>
      <c r="O98" s="48"/>
      <c r="P98" s="69" t="str">
        <f>IF(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11,TRUE)=0,"",VLOOKUP($B98,IF($B98&lt;11,STAND0[],IF($B98&lt;21,STAND1[],IF($B98&lt;31,STAND2[],IF($B98&lt;41,STAND3[],IF($B98&lt;51,STAND4[],IF($B98&lt;61,STAND5[],IF($B98&lt;71,STAND6[],IF($B98&lt;81,STAND7[],IF($B98&lt;91,STAND8[],IF($B98&lt;101,STAND9[],IF($B98&lt;111,STAND10[],IF($B98&lt;121,STAND11[],IF($B98&lt;131,STAND12[],IF($B98&lt;141,STAND13[],IF($B98&lt;151,STAND14[],IF($B98&lt;161,STAND15[],IF($B98&lt;171,STAND16[],IF($B98&lt;181,STAND17[],IF($B98&lt;191,STAND18[],IF($B98&lt;201,STAND19[],"TABLE ERROR")))))))))))))))))))),11,TRUE))</f>
        <v/>
      </c>
    </row>
    <row r="99" spans="1:16" ht="15" customHeight="1" x14ac:dyDescent="0.25">
      <c r="A99" s="94">
        <v>11</v>
      </c>
      <c r="B99" s="70">
        <v>97</v>
      </c>
      <c r="C99" s="46" t="str">
        <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ERROR")))))))))))))))))))),2,TRUE)</f>
        <v>Operations</v>
      </c>
      <c r="D99" s="47"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3,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ERROR")))))))))))))))))))),3,TRUE))</f>
        <v/>
      </c>
      <c r="E99" s="47"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4,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ERROR")))))))))))))))))))),4,TRUE))</f>
        <v/>
      </c>
      <c r="F99" s="47"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5,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ERROR")))))))))))))))))))),5,TRUE))</f>
        <v/>
      </c>
      <c r="G99" s="46"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6,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ERROR")))))))))))))))))))),6,TRUE))</f>
        <v/>
      </c>
      <c r="H99" s="46"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7,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ERROR")))))))))))))))))))),7,TRUE))</f>
        <v/>
      </c>
      <c r="I99" s="48"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8,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ERROR")))))))))))))))))))),8,TRUE))</f>
        <v/>
      </c>
      <c r="J99" s="49"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9,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ERROR")))))))))))))))))))),9,TRUE))</f>
        <v/>
      </c>
      <c r="K99" s="48"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10,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ERROR")))))))))))))))))))),10,TRUE))</f>
        <v/>
      </c>
      <c r="L99" s="48"/>
      <c r="M99" s="104"/>
      <c r="N99" s="48"/>
      <c r="O99" s="48"/>
      <c r="P99" s="69" t="str">
        <f>IF(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11,TRUE)=0,"",VLOOKUP($B99,IF($B99&lt;11,STAND0[],IF($B99&lt;21,STAND1[],IF($B99&lt;31,STAND2[],IF($B99&lt;41,STAND3[],IF($B99&lt;51,STAND4[],IF($B99&lt;61,STAND5[],IF($B99&lt;71,STAND6[],IF($B99&lt;81,STAND7[],IF($B99&lt;91,STAND8[],IF($B99&lt;101,STAND9[],IF($B99&lt;111,STAND10[],IF($B99&lt;121,STAND11[],IF($B99&lt;131,STAND12[],IF($B99&lt;141,STAND13[],IF($B99&lt;151,STAND14[],IF($B99&lt;161,STAND15[],IF($B99&lt;171,STAND16[],IF($B99&lt;181,STAND17[],IF($B99&lt;191,STAND18[],IF($B99&lt;201,STAND19[],"TABLE ERROR")))))))))))))))))))),11,TRUE))</f>
        <v/>
      </c>
    </row>
    <row r="100" spans="1:16" ht="15" customHeight="1" x14ac:dyDescent="0.25">
      <c r="A100" s="94">
        <v>11</v>
      </c>
      <c r="B100" s="70">
        <v>98</v>
      </c>
      <c r="C100" s="46" t="str">
        <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ERROR")))))))))))))))))))),2,TRUE)</f>
        <v>Operations</v>
      </c>
      <c r="D100" s="47"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3,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ERROR")))))))))))))))))))),3,TRUE))</f>
        <v/>
      </c>
      <c r="E100" s="47"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4,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ERROR")))))))))))))))))))),4,TRUE))</f>
        <v/>
      </c>
      <c r="F100" s="47"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5,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ERROR")))))))))))))))))))),5,TRUE))</f>
        <v/>
      </c>
      <c r="G100" s="46"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6,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ERROR")))))))))))))))))))),6,TRUE))</f>
        <v/>
      </c>
      <c r="H100" s="46"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7,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ERROR")))))))))))))))))))),7,TRUE))</f>
        <v/>
      </c>
      <c r="I100" s="48"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8,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ERROR")))))))))))))))))))),8,TRUE))</f>
        <v/>
      </c>
      <c r="J100" s="49"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9,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ERROR")))))))))))))))))))),9,TRUE))</f>
        <v/>
      </c>
      <c r="K100" s="48"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10,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ERROR")))))))))))))))))))),10,TRUE))</f>
        <v/>
      </c>
      <c r="L100" s="48"/>
      <c r="M100" s="104"/>
      <c r="N100" s="48"/>
      <c r="O100" s="48"/>
      <c r="P100" s="69" t="str">
        <f>IF(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11,TRUE)=0,"",VLOOKUP($B100,IF($B100&lt;11,STAND0[],IF($B100&lt;21,STAND1[],IF($B100&lt;31,STAND2[],IF($B100&lt;41,STAND3[],IF($B100&lt;51,STAND4[],IF($B100&lt;61,STAND5[],IF($B100&lt;71,STAND6[],IF($B100&lt;81,STAND7[],IF($B100&lt;91,STAND8[],IF($B100&lt;101,STAND9[],IF($B100&lt;111,STAND10[],IF($B100&lt;121,STAND11[],IF($B100&lt;131,STAND12[],IF($B100&lt;141,STAND13[],IF($B100&lt;151,STAND14[],IF($B100&lt;161,STAND15[],IF($B100&lt;171,STAND16[],IF($B100&lt;181,STAND17[],IF($B100&lt;191,STAND18[],IF($B100&lt;201,STAND19[],"TABLE ERROR")))))))))))))))))))),11,TRUE))</f>
        <v/>
      </c>
    </row>
    <row r="101" spans="1:16" ht="15" customHeight="1" x14ac:dyDescent="0.25">
      <c r="A101" s="94">
        <v>11</v>
      </c>
      <c r="B101" s="70">
        <v>99</v>
      </c>
      <c r="C101" s="46" t="str">
        <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ERROR")))))))))))))))))))),2,TRUE)</f>
        <v>Operations</v>
      </c>
      <c r="D101" s="47"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3,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ERROR")))))))))))))))))))),3,TRUE))</f>
        <v/>
      </c>
      <c r="E101" s="47"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4,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ERROR")))))))))))))))))))),4,TRUE))</f>
        <v/>
      </c>
      <c r="F101" s="47"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5,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ERROR")))))))))))))))))))),5,TRUE))</f>
        <v/>
      </c>
      <c r="G101" s="46"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6,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ERROR")))))))))))))))))))),6,TRUE))</f>
        <v/>
      </c>
      <c r="H101" s="46"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7,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ERROR")))))))))))))))))))),7,TRUE))</f>
        <v/>
      </c>
      <c r="I101" s="48"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8,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ERROR")))))))))))))))))))),8,TRUE))</f>
        <v/>
      </c>
      <c r="J101" s="49"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9,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ERROR")))))))))))))))))))),9,TRUE))</f>
        <v/>
      </c>
      <c r="K101" s="48"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10,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ERROR")))))))))))))))))))),10,TRUE))</f>
        <v/>
      </c>
      <c r="L101" s="48"/>
      <c r="M101" s="104"/>
      <c r="N101" s="48"/>
      <c r="O101" s="48"/>
      <c r="P101" s="69" t="str">
        <f>IF(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11,TRUE)=0,"",VLOOKUP($B101,IF($B101&lt;11,STAND0[],IF($B101&lt;21,STAND1[],IF($B101&lt;31,STAND2[],IF($B101&lt;41,STAND3[],IF($B101&lt;51,STAND4[],IF($B101&lt;61,STAND5[],IF($B101&lt;71,STAND6[],IF($B101&lt;81,STAND7[],IF($B101&lt;91,STAND8[],IF($B101&lt;101,STAND9[],IF($B101&lt;111,STAND10[],IF($B101&lt;121,STAND11[],IF($B101&lt;131,STAND12[],IF($B101&lt;141,STAND13[],IF($B101&lt;151,STAND14[],IF($B101&lt;161,STAND15[],IF($B101&lt;171,STAND16[],IF($B101&lt;181,STAND17[],IF($B101&lt;191,STAND18[],IF($B101&lt;201,STAND19[],"TABLE ERROR")))))))))))))))))))),11,TRUE))</f>
        <v/>
      </c>
    </row>
    <row r="102" spans="1:16" ht="15.75" customHeight="1" x14ac:dyDescent="0.25">
      <c r="A102" s="94">
        <v>11</v>
      </c>
      <c r="B102" s="70">
        <v>100</v>
      </c>
      <c r="C102" s="46" t="str">
        <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ERROR")))))))))))))))))))),2,TRUE)</f>
        <v>Operations</v>
      </c>
      <c r="D102" s="47"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3,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ERROR")))))))))))))))))))),3,TRUE))</f>
        <v/>
      </c>
      <c r="E102" s="47"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4,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ERROR")))))))))))))))))))),4,TRUE))</f>
        <v/>
      </c>
      <c r="F102" s="47"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5,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ERROR")))))))))))))))))))),5,TRUE))</f>
        <v/>
      </c>
      <c r="G102" s="46"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6,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ERROR")))))))))))))))))))),6,TRUE))</f>
        <v/>
      </c>
      <c r="H102" s="46"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7,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ERROR")))))))))))))))))))),7,TRUE))</f>
        <v/>
      </c>
      <c r="I102" s="48"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8,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ERROR")))))))))))))))))))),8,TRUE))</f>
        <v/>
      </c>
      <c r="J102" s="49"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9,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ERROR")))))))))))))))))))),9,TRUE))</f>
        <v/>
      </c>
      <c r="K102" s="48"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10,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ERROR")))))))))))))))))))),10,TRUE))</f>
        <v/>
      </c>
      <c r="L102" s="48"/>
      <c r="M102" s="104"/>
      <c r="N102" s="48"/>
      <c r="O102" s="48"/>
      <c r="P102" s="69" t="str">
        <f>IF(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11,TRUE)=0,"",VLOOKUP($B102,IF($B102&lt;11,STAND0[],IF($B102&lt;21,STAND1[],IF($B102&lt;31,STAND2[],IF($B102&lt;41,STAND3[],IF($B102&lt;51,STAND4[],IF($B102&lt;61,STAND5[],IF($B102&lt;71,STAND6[],IF($B102&lt;81,STAND7[],IF($B102&lt;91,STAND8[],IF($B102&lt;101,STAND9[],IF($B102&lt;111,STAND10[],IF($B102&lt;121,STAND11[],IF($B102&lt;131,STAND12[],IF($B102&lt;141,STAND13[],IF($B102&lt;151,STAND14[],IF($B102&lt;161,STAND15[],IF($B102&lt;171,STAND16[],IF($B102&lt;181,STAND17[],IF($B102&lt;191,STAND18[],IF($B102&lt;201,STAND19[],"TABLE ERROR")))))))))))))))))))),11,TRUE))</f>
        <v/>
      </c>
    </row>
    <row r="103" spans="1:16" ht="15" customHeight="1" x14ac:dyDescent="0.25">
      <c r="A103" s="94">
        <v>12</v>
      </c>
      <c r="B103" s="70">
        <v>101</v>
      </c>
      <c r="C103" s="46" t="str">
        <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ERROR")))))))))))))))))))),2,TRUE)</f>
        <v>Operations</v>
      </c>
      <c r="D103" s="47"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3,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ERROR")))))))))))))))))))),3,TRUE))</f>
        <v/>
      </c>
      <c r="E103" s="47"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4,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ERROR")))))))))))))))))))),4,TRUE))</f>
        <v/>
      </c>
      <c r="F103" s="47"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5,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ERROR")))))))))))))))))))),5,TRUE))</f>
        <v/>
      </c>
      <c r="G103" s="46"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6,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ERROR")))))))))))))))))))),6,TRUE))</f>
        <v/>
      </c>
      <c r="H103" s="46"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7,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ERROR")))))))))))))))))))),7,TRUE))</f>
        <v/>
      </c>
      <c r="I103" s="48"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8,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ERROR")))))))))))))))))))),8,TRUE))</f>
        <v/>
      </c>
      <c r="J103" s="49"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9,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ERROR")))))))))))))))))))),9,TRUE))</f>
        <v/>
      </c>
      <c r="K103" s="48"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10,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ERROR")))))))))))))))))))),10,TRUE))</f>
        <v/>
      </c>
      <c r="L103" s="48"/>
      <c r="M103" s="104"/>
      <c r="N103" s="48"/>
      <c r="O103" s="48"/>
      <c r="P103" s="69" t="str">
        <f>IF(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11,TRUE)=0,"",VLOOKUP($B103,IF($B103&lt;11,STAND0[],IF($B103&lt;21,STAND1[],IF($B103&lt;31,STAND2[],IF($B103&lt;41,STAND3[],IF($B103&lt;51,STAND4[],IF($B103&lt;61,STAND5[],IF($B103&lt;71,STAND6[],IF($B103&lt;81,STAND7[],IF($B103&lt;91,STAND8[],IF($B103&lt;101,STAND9[],IF($B103&lt;111,STAND10[],IF($B103&lt;121,STAND11[],IF($B103&lt;131,STAND12[],IF($B103&lt;141,STAND13[],IF($B103&lt;151,STAND14[],IF($B103&lt;161,STAND15[],IF($B103&lt;171,STAND16[],IF($B103&lt;181,STAND17[],IF($B103&lt;191,STAND18[],IF($B103&lt;201,STAND19[],"TABLE ERROR")))))))))))))))))))),11,TRUE))</f>
        <v/>
      </c>
    </row>
    <row r="104" spans="1:16" ht="15" customHeight="1" x14ac:dyDescent="0.25">
      <c r="A104" s="94">
        <v>12</v>
      </c>
      <c r="B104" s="70">
        <v>102</v>
      </c>
      <c r="C104" s="46" t="str">
        <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ERROR")))))))))))))))))))),2,TRUE)</f>
        <v>Operations</v>
      </c>
      <c r="D104" s="47"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3,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ERROR")))))))))))))))))))),3,TRUE))</f>
        <v/>
      </c>
      <c r="E104" s="47"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4,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ERROR")))))))))))))))))))),4,TRUE))</f>
        <v/>
      </c>
      <c r="F104" s="47"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5,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ERROR")))))))))))))))))))),5,TRUE))</f>
        <v/>
      </c>
      <c r="G104" s="46"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6,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ERROR")))))))))))))))))))),6,TRUE))</f>
        <v/>
      </c>
      <c r="H104" s="46"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7,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ERROR")))))))))))))))))))),7,TRUE))</f>
        <v/>
      </c>
      <c r="I104" s="48"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8,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ERROR")))))))))))))))))))),8,TRUE))</f>
        <v/>
      </c>
      <c r="J104" s="49"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9,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ERROR")))))))))))))))))))),9,TRUE))</f>
        <v/>
      </c>
      <c r="K104" s="48"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10,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ERROR")))))))))))))))))))),10,TRUE))</f>
        <v/>
      </c>
      <c r="L104" s="48"/>
      <c r="M104" s="104"/>
      <c r="N104" s="48"/>
      <c r="O104" s="48"/>
      <c r="P104" s="69" t="str">
        <f>IF(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11,TRUE)=0,"",VLOOKUP($B104,IF($B104&lt;11,STAND0[],IF($B104&lt;21,STAND1[],IF($B104&lt;31,STAND2[],IF($B104&lt;41,STAND3[],IF($B104&lt;51,STAND4[],IF($B104&lt;61,STAND5[],IF($B104&lt;71,STAND6[],IF($B104&lt;81,STAND7[],IF($B104&lt;91,STAND8[],IF($B104&lt;101,STAND9[],IF($B104&lt;111,STAND10[],IF($B104&lt;121,STAND11[],IF($B104&lt;131,STAND12[],IF($B104&lt;141,STAND13[],IF($B104&lt;151,STAND14[],IF($B104&lt;161,STAND15[],IF($B104&lt;171,STAND16[],IF($B104&lt;181,STAND17[],IF($B104&lt;191,STAND18[],IF($B104&lt;201,STAND19[],"TABLE ERROR")))))))))))))))))))),11,TRUE))</f>
        <v/>
      </c>
    </row>
    <row r="105" spans="1:16" ht="15" customHeight="1" x14ac:dyDescent="0.25">
      <c r="A105" s="94">
        <v>12</v>
      </c>
      <c r="B105" s="70">
        <v>103</v>
      </c>
      <c r="C105" s="46" t="str">
        <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ERROR")))))))))))))))))))),2,TRUE)</f>
        <v>Operations</v>
      </c>
      <c r="D105" s="47"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3,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ERROR")))))))))))))))))))),3,TRUE))</f>
        <v/>
      </c>
      <c r="E105" s="47"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4,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ERROR")))))))))))))))))))),4,TRUE))</f>
        <v/>
      </c>
      <c r="F105" s="47"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5,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ERROR")))))))))))))))))))),5,TRUE))</f>
        <v/>
      </c>
      <c r="G105" s="46"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6,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ERROR")))))))))))))))))))),6,TRUE))</f>
        <v/>
      </c>
      <c r="H105" s="46"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7,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ERROR")))))))))))))))))))),7,TRUE))</f>
        <v/>
      </c>
      <c r="I105" s="48"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8,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ERROR")))))))))))))))))))),8,TRUE))</f>
        <v/>
      </c>
      <c r="J105" s="49"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9,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ERROR")))))))))))))))))))),9,TRUE))</f>
        <v/>
      </c>
      <c r="K105" s="48"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10,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ERROR")))))))))))))))))))),10,TRUE))</f>
        <v/>
      </c>
      <c r="L105" s="48"/>
      <c r="M105" s="104"/>
      <c r="N105" s="48"/>
      <c r="O105" s="48"/>
      <c r="P105" s="69" t="str">
        <f>IF(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11,TRUE)=0,"",VLOOKUP($B105,IF($B105&lt;11,STAND0[],IF($B105&lt;21,STAND1[],IF($B105&lt;31,STAND2[],IF($B105&lt;41,STAND3[],IF($B105&lt;51,STAND4[],IF($B105&lt;61,STAND5[],IF($B105&lt;71,STAND6[],IF($B105&lt;81,STAND7[],IF($B105&lt;91,STAND8[],IF($B105&lt;101,STAND9[],IF($B105&lt;111,STAND10[],IF($B105&lt;121,STAND11[],IF($B105&lt;131,STAND12[],IF($B105&lt;141,STAND13[],IF($B105&lt;151,STAND14[],IF($B105&lt;161,STAND15[],IF($B105&lt;171,STAND16[],IF($B105&lt;181,STAND17[],IF($B105&lt;191,STAND18[],IF($B105&lt;201,STAND19[],"TABLE ERROR")))))))))))))))))))),11,TRUE))</f>
        <v/>
      </c>
    </row>
    <row r="106" spans="1:16" ht="15" customHeight="1" x14ac:dyDescent="0.25">
      <c r="A106" s="94">
        <v>12</v>
      </c>
      <c r="B106" s="70">
        <v>104</v>
      </c>
      <c r="C106" s="46" t="str">
        <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ERROR")))))))))))))))))))),2,TRUE)</f>
        <v>Operations</v>
      </c>
      <c r="D106" s="47"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3,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ERROR")))))))))))))))))))),3,TRUE))</f>
        <v/>
      </c>
      <c r="E106" s="47"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4,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ERROR")))))))))))))))))))),4,TRUE))</f>
        <v/>
      </c>
      <c r="F106" s="47"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5,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ERROR")))))))))))))))))))),5,TRUE))</f>
        <v/>
      </c>
      <c r="G106" s="46"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6,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ERROR")))))))))))))))))))),6,TRUE))</f>
        <v/>
      </c>
      <c r="H106" s="46"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7,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ERROR")))))))))))))))))))),7,TRUE))</f>
        <v/>
      </c>
      <c r="I106" s="48"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8,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ERROR")))))))))))))))))))),8,TRUE))</f>
        <v/>
      </c>
      <c r="J106" s="49"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9,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ERROR")))))))))))))))))))),9,TRUE))</f>
        <v/>
      </c>
      <c r="K106" s="48"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10,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ERROR")))))))))))))))))))),10,TRUE))</f>
        <v/>
      </c>
      <c r="L106" s="48"/>
      <c r="M106" s="104"/>
      <c r="N106" s="48"/>
      <c r="O106" s="48"/>
      <c r="P106" s="69" t="str">
        <f>IF(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11,TRUE)=0,"",VLOOKUP($B106,IF($B106&lt;11,STAND0[],IF($B106&lt;21,STAND1[],IF($B106&lt;31,STAND2[],IF($B106&lt;41,STAND3[],IF($B106&lt;51,STAND4[],IF($B106&lt;61,STAND5[],IF($B106&lt;71,STAND6[],IF($B106&lt;81,STAND7[],IF($B106&lt;91,STAND8[],IF($B106&lt;101,STAND9[],IF($B106&lt;111,STAND10[],IF($B106&lt;121,STAND11[],IF($B106&lt;131,STAND12[],IF($B106&lt;141,STAND13[],IF($B106&lt;151,STAND14[],IF($B106&lt;161,STAND15[],IF($B106&lt;171,STAND16[],IF($B106&lt;181,STAND17[],IF($B106&lt;191,STAND18[],IF($B106&lt;201,STAND19[],"TABLE ERROR")))))))))))))))))))),11,TRUE))</f>
        <v/>
      </c>
    </row>
    <row r="107" spans="1:16" ht="15" customHeight="1" x14ac:dyDescent="0.25">
      <c r="A107" s="94">
        <v>12</v>
      </c>
      <c r="B107" s="70">
        <v>105</v>
      </c>
      <c r="C107" s="46" t="str">
        <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ERROR")))))))))))))))))))),2,TRUE)</f>
        <v>Operations</v>
      </c>
      <c r="D107" s="47"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3,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ERROR")))))))))))))))))))),3,TRUE))</f>
        <v/>
      </c>
      <c r="E107" s="47"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4,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ERROR")))))))))))))))))))),4,TRUE))</f>
        <v/>
      </c>
      <c r="F107" s="47"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5,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ERROR")))))))))))))))))))),5,TRUE))</f>
        <v/>
      </c>
      <c r="G107" s="46"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6,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ERROR")))))))))))))))))))),6,TRUE))</f>
        <v/>
      </c>
      <c r="H107" s="46"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7,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ERROR")))))))))))))))))))),7,TRUE))</f>
        <v/>
      </c>
      <c r="I107" s="48"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8,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ERROR")))))))))))))))))))),8,TRUE))</f>
        <v/>
      </c>
      <c r="J107" s="49"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9,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ERROR")))))))))))))))))))),9,TRUE))</f>
        <v/>
      </c>
      <c r="K107" s="48"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10,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ERROR")))))))))))))))))))),10,TRUE))</f>
        <v/>
      </c>
      <c r="L107" s="48"/>
      <c r="M107" s="104"/>
      <c r="N107" s="48"/>
      <c r="O107" s="48"/>
      <c r="P107" s="69" t="str">
        <f>IF(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11,TRUE)=0,"",VLOOKUP($B107,IF($B107&lt;11,STAND0[],IF($B107&lt;21,STAND1[],IF($B107&lt;31,STAND2[],IF($B107&lt;41,STAND3[],IF($B107&lt;51,STAND4[],IF($B107&lt;61,STAND5[],IF($B107&lt;71,STAND6[],IF($B107&lt;81,STAND7[],IF($B107&lt;91,STAND8[],IF($B107&lt;101,STAND9[],IF($B107&lt;111,STAND10[],IF($B107&lt;121,STAND11[],IF($B107&lt;131,STAND12[],IF($B107&lt;141,STAND13[],IF($B107&lt;151,STAND14[],IF($B107&lt;161,STAND15[],IF($B107&lt;171,STAND16[],IF($B107&lt;181,STAND17[],IF($B107&lt;191,STAND18[],IF($B107&lt;201,STAND19[],"TABLE ERROR")))))))))))))))))))),11,TRUE))</f>
        <v/>
      </c>
    </row>
    <row r="108" spans="1:16" ht="15" customHeight="1" x14ac:dyDescent="0.25">
      <c r="A108" s="94">
        <v>12</v>
      </c>
      <c r="B108" s="70">
        <v>106</v>
      </c>
      <c r="C108" s="46" t="str">
        <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ERROR")))))))))))))))))))),2,TRUE)</f>
        <v>Operations</v>
      </c>
      <c r="D108" s="47"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3,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ERROR")))))))))))))))))))),3,TRUE))</f>
        <v/>
      </c>
      <c r="E108" s="47"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4,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ERROR")))))))))))))))))))),4,TRUE))</f>
        <v/>
      </c>
      <c r="F108" s="47"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5,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ERROR")))))))))))))))))))),5,TRUE))</f>
        <v/>
      </c>
      <c r="G108" s="46"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6,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ERROR")))))))))))))))))))),6,TRUE))</f>
        <v/>
      </c>
      <c r="H108" s="46"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7,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ERROR")))))))))))))))))))),7,TRUE))</f>
        <v/>
      </c>
      <c r="I108" s="48"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8,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ERROR")))))))))))))))))))),8,TRUE))</f>
        <v/>
      </c>
      <c r="J108" s="49"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9,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ERROR")))))))))))))))))))),9,TRUE))</f>
        <v/>
      </c>
      <c r="K108" s="48"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10,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ERROR")))))))))))))))))))),10,TRUE))</f>
        <v/>
      </c>
      <c r="L108" s="48"/>
      <c r="M108" s="104"/>
      <c r="N108" s="48"/>
      <c r="O108" s="48"/>
      <c r="P108" s="69" t="str">
        <f>IF(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11,TRUE)=0,"",VLOOKUP($B108,IF($B108&lt;11,STAND0[],IF($B108&lt;21,STAND1[],IF($B108&lt;31,STAND2[],IF($B108&lt;41,STAND3[],IF($B108&lt;51,STAND4[],IF($B108&lt;61,STAND5[],IF($B108&lt;71,STAND6[],IF($B108&lt;81,STAND7[],IF($B108&lt;91,STAND8[],IF($B108&lt;101,STAND9[],IF($B108&lt;111,STAND10[],IF($B108&lt;121,STAND11[],IF($B108&lt;131,STAND12[],IF($B108&lt;141,STAND13[],IF($B108&lt;151,STAND14[],IF($B108&lt;161,STAND15[],IF($B108&lt;171,STAND16[],IF($B108&lt;181,STAND17[],IF($B108&lt;191,STAND18[],IF($B108&lt;201,STAND19[],"TABLE ERROR")))))))))))))))))))),11,TRUE))</f>
        <v/>
      </c>
    </row>
    <row r="109" spans="1:16" ht="15" customHeight="1" x14ac:dyDescent="0.25">
      <c r="A109" s="94">
        <v>12</v>
      </c>
      <c r="B109" s="70">
        <v>107</v>
      </c>
      <c r="C109" s="46" t="str">
        <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ERROR")))))))))))))))))))),2,TRUE)</f>
        <v>Operations</v>
      </c>
      <c r="D109" s="47"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3,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ERROR")))))))))))))))))))),3,TRUE))</f>
        <v/>
      </c>
      <c r="E109" s="47"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4,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ERROR")))))))))))))))))))),4,TRUE))</f>
        <v/>
      </c>
      <c r="F109" s="47"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5,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ERROR")))))))))))))))))))),5,TRUE))</f>
        <v/>
      </c>
      <c r="G109" s="46"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6,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ERROR")))))))))))))))))))),6,TRUE))</f>
        <v/>
      </c>
      <c r="H109" s="46"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7,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ERROR")))))))))))))))))))),7,TRUE))</f>
        <v/>
      </c>
      <c r="I109" s="48"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8,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ERROR")))))))))))))))))))),8,TRUE))</f>
        <v/>
      </c>
      <c r="J109" s="49"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9,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ERROR")))))))))))))))))))),9,TRUE))</f>
        <v/>
      </c>
      <c r="K109" s="48"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10,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ERROR")))))))))))))))))))),10,TRUE))</f>
        <v/>
      </c>
      <c r="L109" s="48"/>
      <c r="M109" s="104"/>
      <c r="N109" s="48"/>
      <c r="O109" s="48"/>
      <c r="P109" s="69" t="str">
        <f>IF(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11,TRUE)=0,"",VLOOKUP($B109,IF($B109&lt;11,STAND0[],IF($B109&lt;21,STAND1[],IF($B109&lt;31,STAND2[],IF($B109&lt;41,STAND3[],IF($B109&lt;51,STAND4[],IF($B109&lt;61,STAND5[],IF($B109&lt;71,STAND6[],IF($B109&lt;81,STAND7[],IF($B109&lt;91,STAND8[],IF($B109&lt;101,STAND9[],IF($B109&lt;111,STAND10[],IF($B109&lt;121,STAND11[],IF($B109&lt;131,STAND12[],IF($B109&lt;141,STAND13[],IF($B109&lt;151,STAND14[],IF($B109&lt;161,STAND15[],IF($B109&lt;171,STAND16[],IF($B109&lt;181,STAND17[],IF($B109&lt;191,STAND18[],IF($B109&lt;201,STAND19[],"TABLE ERROR")))))))))))))))))))),11,TRUE))</f>
        <v/>
      </c>
    </row>
    <row r="110" spans="1:16" ht="15" customHeight="1" x14ac:dyDescent="0.25">
      <c r="A110" s="94">
        <v>12</v>
      </c>
      <c r="B110" s="70">
        <v>108</v>
      </c>
      <c r="C110" s="46" t="str">
        <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ERROR")))))))))))))))))))),2,TRUE)</f>
        <v>Operations</v>
      </c>
      <c r="D110" s="47"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3,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ERROR")))))))))))))))))))),3,TRUE))</f>
        <v/>
      </c>
      <c r="E110" s="47"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4,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ERROR")))))))))))))))))))),4,TRUE))</f>
        <v/>
      </c>
      <c r="F110" s="47"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5,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ERROR")))))))))))))))))))),5,TRUE))</f>
        <v/>
      </c>
      <c r="G110" s="46"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6,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ERROR")))))))))))))))))))),6,TRUE))</f>
        <v/>
      </c>
      <c r="H110" s="46"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7,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ERROR")))))))))))))))))))),7,TRUE))</f>
        <v/>
      </c>
      <c r="I110" s="48"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8,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ERROR")))))))))))))))))))),8,TRUE))</f>
        <v/>
      </c>
      <c r="J110" s="49"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9,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ERROR")))))))))))))))))))),9,TRUE))</f>
        <v/>
      </c>
      <c r="K110" s="48"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10,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ERROR")))))))))))))))))))),10,TRUE))</f>
        <v/>
      </c>
      <c r="L110" s="48"/>
      <c r="M110" s="104"/>
      <c r="N110" s="48"/>
      <c r="O110" s="48"/>
      <c r="P110" s="69" t="str">
        <f>IF(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11,TRUE)=0,"",VLOOKUP($B110,IF($B110&lt;11,STAND0[],IF($B110&lt;21,STAND1[],IF($B110&lt;31,STAND2[],IF($B110&lt;41,STAND3[],IF($B110&lt;51,STAND4[],IF($B110&lt;61,STAND5[],IF($B110&lt;71,STAND6[],IF($B110&lt;81,STAND7[],IF($B110&lt;91,STAND8[],IF($B110&lt;101,STAND9[],IF($B110&lt;111,STAND10[],IF($B110&lt;121,STAND11[],IF($B110&lt;131,STAND12[],IF($B110&lt;141,STAND13[],IF($B110&lt;151,STAND14[],IF($B110&lt;161,STAND15[],IF($B110&lt;171,STAND16[],IF($B110&lt;181,STAND17[],IF($B110&lt;191,STAND18[],IF($B110&lt;201,STAND19[],"TABLE ERROR")))))))))))))))))))),11,TRUE))</f>
        <v/>
      </c>
    </row>
    <row r="111" spans="1:16" ht="15" customHeight="1" x14ac:dyDescent="0.25">
      <c r="A111" s="94">
        <v>12</v>
      </c>
      <c r="B111" s="70">
        <v>109</v>
      </c>
      <c r="C111" s="46" t="str">
        <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ERROR")))))))))))))))))))),2,TRUE)</f>
        <v>Operations</v>
      </c>
      <c r="D111" s="47"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3,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ERROR")))))))))))))))))))),3,TRUE))</f>
        <v/>
      </c>
      <c r="E111" s="47"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4,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ERROR")))))))))))))))))))),4,TRUE))</f>
        <v/>
      </c>
      <c r="F111" s="47"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5,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ERROR")))))))))))))))))))),5,TRUE))</f>
        <v/>
      </c>
      <c r="G111" s="46"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6,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ERROR")))))))))))))))))))),6,TRUE))</f>
        <v/>
      </c>
      <c r="H111" s="46"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7,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ERROR")))))))))))))))))))),7,TRUE))</f>
        <v/>
      </c>
      <c r="I111" s="48"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8,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ERROR")))))))))))))))))))),8,TRUE))</f>
        <v/>
      </c>
      <c r="J111" s="49"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9,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ERROR")))))))))))))))))))),9,TRUE))</f>
        <v/>
      </c>
      <c r="K111" s="48"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10,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ERROR")))))))))))))))))))),10,TRUE))</f>
        <v/>
      </c>
      <c r="L111" s="48"/>
      <c r="M111" s="104"/>
      <c r="N111" s="48"/>
      <c r="O111" s="48"/>
      <c r="P111" s="69" t="str">
        <f>IF(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11,TRUE)=0,"",VLOOKUP($B111,IF($B111&lt;11,STAND0[],IF($B111&lt;21,STAND1[],IF($B111&lt;31,STAND2[],IF($B111&lt;41,STAND3[],IF($B111&lt;51,STAND4[],IF($B111&lt;61,STAND5[],IF($B111&lt;71,STAND6[],IF($B111&lt;81,STAND7[],IF($B111&lt;91,STAND8[],IF($B111&lt;101,STAND9[],IF($B111&lt;111,STAND10[],IF($B111&lt;121,STAND11[],IF($B111&lt;131,STAND12[],IF($B111&lt;141,STAND13[],IF($B111&lt;151,STAND14[],IF($B111&lt;161,STAND15[],IF($B111&lt;171,STAND16[],IF($B111&lt;181,STAND17[],IF($B111&lt;191,STAND18[],IF($B111&lt;201,STAND19[],"TABLE ERROR")))))))))))))))))))),11,TRUE))</f>
        <v/>
      </c>
    </row>
    <row r="112" spans="1:16" ht="15.75" customHeight="1" x14ac:dyDescent="0.25">
      <c r="A112" s="94">
        <v>12</v>
      </c>
      <c r="B112" s="70">
        <v>110</v>
      </c>
      <c r="C112" s="46" t="str">
        <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ERROR")))))))))))))))))))),2,TRUE)</f>
        <v>Operations</v>
      </c>
      <c r="D112" s="47"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3,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ERROR")))))))))))))))))))),3,TRUE))</f>
        <v/>
      </c>
      <c r="E112" s="47"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4,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ERROR")))))))))))))))))))),4,TRUE))</f>
        <v/>
      </c>
      <c r="F112" s="47"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5,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ERROR")))))))))))))))))))),5,TRUE))</f>
        <v/>
      </c>
      <c r="G112" s="46"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6,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ERROR")))))))))))))))))))),6,TRUE))</f>
        <v/>
      </c>
      <c r="H112" s="46"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7,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ERROR")))))))))))))))))))),7,TRUE))</f>
        <v/>
      </c>
      <c r="I112" s="48"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8,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ERROR")))))))))))))))))))),8,TRUE))</f>
        <v/>
      </c>
      <c r="J112" s="49"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9,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ERROR")))))))))))))))))))),9,TRUE))</f>
        <v/>
      </c>
      <c r="K112" s="48"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10,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ERROR")))))))))))))))))))),10,TRUE))</f>
        <v/>
      </c>
      <c r="L112" s="48"/>
      <c r="M112" s="104"/>
      <c r="N112" s="48"/>
      <c r="O112" s="48"/>
      <c r="P112" s="69" t="str">
        <f>IF(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11,TRUE)=0,"",VLOOKUP($B112,IF($B112&lt;11,STAND0[],IF($B112&lt;21,STAND1[],IF($B112&lt;31,STAND2[],IF($B112&lt;41,STAND3[],IF($B112&lt;51,STAND4[],IF($B112&lt;61,STAND5[],IF($B112&lt;71,STAND6[],IF($B112&lt;81,STAND7[],IF($B112&lt;91,STAND8[],IF($B112&lt;101,STAND9[],IF($B112&lt;111,STAND10[],IF($B112&lt;121,STAND11[],IF($B112&lt;131,STAND12[],IF($B112&lt;141,STAND13[],IF($B112&lt;151,STAND14[],IF($B112&lt;161,STAND15[],IF($B112&lt;171,STAND16[],IF($B112&lt;181,STAND17[],IF($B112&lt;191,STAND18[],IF($B112&lt;201,STAND19[],"TABLE ERROR")))))))))))))))))))),11,TRUE))</f>
        <v/>
      </c>
    </row>
    <row r="113" spans="1:16" ht="15" customHeight="1" x14ac:dyDescent="0.25">
      <c r="A113" s="94">
        <v>13</v>
      </c>
      <c r="B113" s="70">
        <v>111</v>
      </c>
      <c r="C113" s="46" t="str">
        <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ERROR")))))))))))))))))))),2,TRUE)</f>
        <v>Operations</v>
      </c>
      <c r="D113" s="47"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3,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ERROR")))))))))))))))))))),3,TRUE))</f>
        <v/>
      </c>
      <c r="E113" s="47"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4,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ERROR")))))))))))))))))))),4,TRUE))</f>
        <v/>
      </c>
      <c r="F113" s="47"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5,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ERROR")))))))))))))))))))),5,TRUE))</f>
        <v/>
      </c>
      <c r="G113" s="46"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6,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ERROR")))))))))))))))))))),6,TRUE))</f>
        <v/>
      </c>
      <c r="H113" s="46"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7,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ERROR")))))))))))))))))))),7,TRUE))</f>
        <v/>
      </c>
      <c r="I113" s="48"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8,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ERROR")))))))))))))))))))),8,TRUE))</f>
        <v/>
      </c>
      <c r="J113" s="49"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9,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ERROR")))))))))))))))))))),9,TRUE))</f>
        <v/>
      </c>
      <c r="K113" s="48"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10,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ERROR")))))))))))))))))))),10,TRUE))</f>
        <v/>
      </c>
      <c r="L113" s="48"/>
      <c r="M113" s="104"/>
      <c r="N113" s="48"/>
      <c r="O113" s="48"/>
      <c r="P113" s="69" t="str">
        <f>IF(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11,TRUE)=0,"",VLOOKUP($B113,IF($B113&lt;11,STAND0[],IF($B113&lt;21,STAND1[],IF($B113&lt;31,STAND2[],IF($B113&lt;41,STAND3[],IF($B113&lt;51,STAND4[],IF($B113&lt;61,STAND5[],IF($B113&lt;71,STAND6[],IF($B113&lt;81,STAND7[],IF($B113&lt;91,STAND8[],IF($B113&lt;101,STAND9[],IF($B113&lt;111,STAND10[],IF($B113&lt;121,STAND11[],IF($B113&lt;131,STAND12[],IF($B113&lt;141,STAND13[],IF($B113&lt;151,STAND14[],IF($B113&lt;161,STAND15[],IF($B113&lt;171,STAND16[],IF($B113&lt;181,STAND17[],IF($B113&lt;191,STAND18[],IF($B113&lt;201,STAND19[],"TABLE ERROR")))))))))))))))))))),11,TRUE))</f>
        <v/>
      </c>
    </row>
    <row r="114" spans="1:16" ht="15" customHeight="1" x14ac:dyDescent="0.25">
      <c r="A114" s="94">
        <v>13</v>
      </c>
      <c r="B114" s="70">
        <v>112</v>
      </c>
      <c r="C114" s="46" t="str">
        <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ERROR")))))))))))))))))))),2,TRUE)</f>
        <v>Operations</v>
      </c>
      <c r="D114" s="47"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3,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ERROR")))))))))))))))))))),3,TRUE))</f>
        <v/>
      </c>
      <c r="E114" s="47"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4,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ERROR")))))))))))))))))))),4,TRUE))</f>
        <v/>
      </c>
      <c r="F114" s="47"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5,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ERROR")))))))))))))))))))),5,TRUE))</f>
        <v/>
      </c>
      <c r="G114" s="46"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6,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ERROR")))))))))))))))))))),6,TRUE))</f>
        <v/>
      </c>
      <c r="H114" s="46"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7,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ERROR")))))))))))))))))))),7,TRUE))</f>
        <v/>
      </c>
      <c r="I114" s="48"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8,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ERROR")))))))))))))))))))),8,TRUE))</f>
        <v/>
      </c>
      <c r="J114" s="49"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9,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ERROR")))))))))))))))))))),9,TRUE))</f>
        <v/>
      </c>
      <c r="K114" s="48"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10,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ERROR")))))))))))))))))))),10,TRUE))</f>
        <v/>
      </c>
      <c r="L114" s="48"/>
      <c r="M114" s="104"/>
      <c r="N114" s="48"/>
      <c r="O114" s="48"/>
      <c r="P114" s="69" t="str">
        <f>IF(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11,TRUE)=0,"",VLOOKUP($B114,IF($B114&lt;11,STAND0[],IF($B114&lt;21,STAND1[],IF($B114&lt;31,STAND2[],IF($B114&lt;41,STAND3[],IF($B114&lt;51,STAND4[],IF($B114&lt;61,STAND5[],IF($B114&lt;71,STAND6[],IF($B114&lt;81,STAND7[],IF($B114&lt;91,STAND8[],IF($B114&lt;101,STAND9[],IF($B114&lt;111,STAND10[],IF($B114&lt;121,STAND11[],IF($B114&lt;131,STAND12[],IF($B114&lt;141,STAND13[],IF($B114&lt;151,STAND14[],IF($B114&lt;161,STAND15[],IF($B114&lt;171,STAND16[],IF($B114&lt;181,STAND17[],IF($B114&lt;191,STAND18[],IF($B114&lt;201,STAND19[],"TABLE ERROR")))))))))))))))))))),11,TRUE))</f>
        <v/>
      </c>
    </row>
    <row r="115" spans="1:16" ht="15" customHeight="1" x14ac:dyDescent="0.25">
      <c r="A115" s="94">
        <v>13</v>
      </c>
      <c r="B115" s="70">
        <v>113</v>
      </c>
      <c r="C115" s="46" t="str">
        <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ERROR")))))))))))))))))))),2,TRUE)</f>
        <v>Operations</v>
      </c>
      <c r="D115" s="47"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3,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ERROR")))))))))))))))))))),3,TRUE))</f>
        <v/>
      </c>
      <c r="E115" s="47"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4,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ERROR")))))))))))))))))))),4,TRUE))</f>
        <v/>
      </c>
      <c r="F115" s="47"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5,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ERROR")))))))))))))))))))),5,TRUE))</f>
        <v/>
      </c>
      <c r="G115" s="46"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6,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ERROR")))))))))))))))))))),6,TRUE))</f>
        <v/>
      </c>
      <c r="H115" s="46"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7,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ERROR")))))))))))))))))))),7,TRUE))</f>
        <v/>
      </c>
      <c r="I115" s="48"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8,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ERROR")))))))))))))))))))),8,TRUE))</f>
        <v/>
      </c>
      <c r="J115" s="49"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9,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ERROR")))))))))))))))))))),9,TRUE))</f>
        <v/>
      </c>
      <c r="K115" s="48"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10,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ERROR")))))))))))))))))))),10,TRUE))</f>
        <v/>
      </c>
      <c r="L115" s="48"/>
      <c r="M115" s="104"/>
      <c r="N115" s="48"/>
      <c r="O115" s="48"/>
      <c r="P115" s="69" t="str">
        <f>IF(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11,TRUE)=0,"",VLOOKUP($B115,IF($B115&lt;11,STAND0[],IF($B115&lt;21,STAND1[],IF($B115&lt;31,STAND2[],IF($B115&lt;41,STAND3[],IF($B115&lt;51,STAND4[],IF($B115&lt;61,STAND5[],IF($B115&lt;71,STAND6[],IF($B115&lt;81,STAND7[],IF($B115&lt;91,STAND8[],IF($B115&lt;101,STAND9[],IF($B115&lt;111,STAND10[],IF($B115&lt;121,STAND11[],IF($B115&lt;131,STAND12[],IF($B115&lt;141,STAND13[],IF($B115&lt;151,STAND14[],IF($B115&lt;161,STAND15[],IF($B115&lt;171,STAND16[],IF($B115&lt;181,STAND17[],IF($B115&lt;191,STAND18[],IF($B115&lt;201,STAND19[],"TABLE ERROR")))))))))))))))))))),11,TRUE))</f>
        <v/>
      </c>
    </row>
    <row r="116" spans="1:16" ht="15" customHeight="1" x14ac:dyDescent="0.25">
      <c r="A116" s="94">
        <v>13</v>
      </c>
      <c r="B116" s="70">
        <v>114</v>
      </c>
      <c r="C116" s="46" t="str">
        <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ERROR")))))))))))))))))))),2,TRUE)</f>
        <v>Operations</v>
      </c>
      <c r="D116" s="47"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3,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ERROR")))))))))))))))))))),3,TRUE))</f>
        <v/>
      </c>
      <c r="E116" s="47"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4,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ERROR")))))))))))))))))))),4,TRUE))</f>
        <v/>
      </c>
      <c r="F116" s="47"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5,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ERROR")))))))))))))))))))),5,TRUE))</f>
        <v/>
      </c>
      <c r="G116" s="46"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6,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ERROR")))))))))))))))))))),6,TRUE))</f>
        <v/>
      </c>
      <c r="H116" s="46"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7,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ERROR")))))))))))))))))))),7,TRUE))</f>
        <v/>
      </c>
      <c r="I116" s="48"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8,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ERROR")))))))))))))))))))),8,TRUE))</f>
        <v/>
      </c>
      <c r="J116" s="49"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9,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ERROR")))))))))))))))))))),9,TRUE))</f>
        <v/>
      </c>
      <c r="K116" s="48"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10,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ERROR")))))))))))))))))))),10,TRUE))</f>
        <v/>
      </c>
      <c r="L116" s="48"/>
      <c r="M116" s="104"/>
      <c r="N116" s="48"/>
      <c r="O116" s="48"/>
      <c r="P116" s="69" t="str">
        <f>IF(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11,TRUE)=0,"",VLOOKUP($B116,IF($B116&lt;11,STAND0[],IF($B116&lt;21,STAND1[],IF($B116&lt;31,STAND2[],IF($B116&lt;41,STAND3[],IF($B116&lt;51,STAND4[],IF($B116&lt;61,STAND5[],IF($B116&lt;71,STAND6[],IF($B116&lt;81,STAND7[],IF($B116&lt;91,STAND8[],IF($B116&lt;101,STAND9[],IF($B116&lt;111,STAND10[],IF($B116&lt;121,STAND11[],IF($B116&lt;131,STAND12[],IF($B116&lt;141,STAND13[],IF($B116&lt;151,STAND14[],IF($B116&lt;161,STAND15[],IF($B116&lt;171,STAND16[],IF($B116&lt;181,STAND17[],IF($B116&lt;191,STAND18[],IF($B116&lt;201,STAND19[],"TABLE ERROR")))))))))))))))))))),11,TRUE))</f>
        <v/>
      </c>
    </row>
    <row r="117" spans="1:16" ht="15" customHeight="1" x14ac:dyDescent="0.25">
      <c r="A117" s="94">
        <v>13</v>
      </c>
      <c r="B117" s="70">
        <v>115</v>
      </c>
      <c r="C117" s="46" t="str">
        <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ERROR")))))))))))))))))))),2,TRUE)</f>
        <v>Operations</v>
      </c>
      <c r="D117" s="47"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3,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ERROR")))))))))))))))))))),3,TRUE))</f>
        <v/>
      </c>
      <c r="E117" s="47"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4,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ERROR")))))))))))))))))))),4,TRUE))</f>
        <v/>
      </c>
      <c r="F117" s="47"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5,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ERROR")))))))))))))))))))),5,TRUE))</f>
        <v/>
      </c>
      <c r="G117" s="46"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6,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ERROR")))))))))))))))))))),6,TRUE))</f>
        <v/>
      </c>
      <c r="H117" s="46"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7,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ERROR")))))))))))))))))))),7,TRUE))</f>
        <v/>
      </c>
      <c r="I117" s="48"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8,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ERROR")))))))))))))))))))),8,TRUE))</f>
        <v/>
      </c>
      <c r="J117" s="49"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9,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ERROR")))))))))))))))))))),9,TRUE))</f>
        <v/>
      </c>
      <c r="K117" s="48"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10,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ERROR")))))))))))))))))))),10,TRUE))</f>
        <v/>
      </c>
      <c r="L117" s="48"/>
      <c r="M117" s="104"/>
      <c r="N117" s="48"/>
      <c r="O117" s="48"/>
      <c r="P117" s="69" t="str">
        <f>IF(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11,TRUE)=0,"",VLOOKUP($B117,IF($B117&lt;11,STAND0[],IF($B117&lt;21,STAND1[],IF($B117&lt;31,STAND2[],IF($B117&lt;41,STAND3[],IF($B117&lt;51,STAND4[],IF($B117&lt;61,STAND5[],IF($B117&lt;71,STAND6[],IF($B117&lt;81,STAND7[],IF($B117&lt;91,STAND8[],IF($B117&lt;101,STAND9[],IF($B117&lt;111,STAND10[],IF($B117&lt;121,STAND11[],IF($B117&lt;131,STAND12[],IF($B117&lt;141,STAND13[],IF($B117&lt;151,STAND14[],IF($B117&lt;161,STAND15[],IF($B117&lt;171,STAND16[],IF($B117&lt;181,STAND17[],IF($B117&lt;191,STAND18[],IF($B117&lt;201,STAND19[],"TABLE ERROR")))))))))))))))))))),11,TRUE))</f>
        <v/>
      </c>
    </row>
    <row r="118" spans="1:16" ht="15" customHeight="1" x14ac:dyDescent="0.25">
      <c r="A118" s="94">
        <v>13</v>
      </c>
      <c r="B118" s="70">
        <v>116</v>
      </c>
      <c r="C118" s="46" t="str">
        <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ERROR")))))))))))))))))))),2,TRUE)</f>
        <v>Operations</v>
      </c>
      <c r="D118" s="47"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3,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ERROR")))))))))))))))))))),3,TRUE))</f>
        <v/>
      </c>
      <c r="E118" s="47"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4,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ERROR")))))))))))))))))))),4,TRUE))</f>
        <v/>
      </c>
      <c r="F118" s="47"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5,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ERROR")))))))))))))))))))),5,TRUE))</f>
        <v/>
      </c>
      <c r="G118" s="46"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6,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ERROR")))))))))))))))))))),6,TRUE))</f>
        <v/>
      </c>
      <c r="H118" s="46"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7,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ERROR")))))))))))))))))))),7,TRUE))</f>
        <v/>
      </c>
      <c r="I118" s="48"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8,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ERROR")))))))))))))))))))),8,TRUE))</f>
        <v/>
      </c>
      <c r="J118" s="49"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9,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ERROR")))))))))))))))))))),9,TRUE))</f>
        <v/>
      </c>
      <c r="K118" s="48"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10,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ERROR")))))))))))))))))))),10,TRUE))</f>
        <v/>
      </c>
      <c r="L118" s="48"/>
      <c r="M118" s="104"/>
      <c r="N118" s="48"/>
      <c r="O118" s="48"/>
      <c r="P118" s="69" t="str">
        <f>IF(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11,TRUE)=0,"",VLOOKUP($B118,IF($B118&lt;11,STAND0[],IF($B118&lt;21,STAND1[],IF($B118&lt;31,STAND2[],IF($B118&lt;41,STAND3[],IF($B118&lt;51,STAND4[],IF($B118&lt;61,STAND5[],IF($B118&lt;71,STAND6[],IF($B118&lt;81,STAND7[],IF($B118&lt;91,STAND8[],IF($B118&lt;101,STAND9[],IF($B118&lt;111,STAND10[],IF($B118&lt;121,STAND11[],IF($B118&lt;131,STAND12[],IF($B118&lt;141,STAND13[],IF($B118&lt;151,STAND14[],IF($B118&lt;161,STAND15[],IF($B118&lt;171,STAND16[],IF($B118&lt;181,STAND17[],IF($B118&lt;191,STAND18[],IF($B118&lt;201,STAND19[],"TABLE ERROR")))))))))))))))))))),11,TRUE))</f>
        <v/>
      </c>
    </row>
    <row r="119" spans="1:16" ht="15" customHeight="1" x14ac:dyDescent="0.25">
      <c r="A119" s="94">
        <v>13</v>
      </c>
      <c r="B119" s="70">
        <v>117</v>
      </c>
      <c r="C119" s="46" t="str">
        <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ERROR")))))))))))))))))))),2,TRUE)</f>
        <v>Operations</v>
      </c>
      <c r="D119" s="47"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3,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ERROR")))))))))))))))))))),3,TRUE))</f>
        <v/>
      </c>
      <c r="E119" s="47"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4,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ERROR")))))))))))))))))))),4,TRUE))</f>
        <v/>
      </c>
      <c r="F119" s="47"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5,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ERROR")))))))))))))))))))),5,TRUE))</f>
        <v/>
      </c>
      <c r="G119" s="46"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6,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ERROR")))))))))))))))))))),6,TRUE))</f>
        <v/>
      </c>
      <c r="H119" s="46"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7,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ERROR")))))))))))))))))))),7,TRUE))</f>
        <v/>
      </c>
      <c r="I119" s="48"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8,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ERROR")))))))))))))))))))),8,TRUE))</f>
        <v/>
      </c>
      <c r="J119" s="49"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9,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ERROR")))))))))))))))))))),9,TRUE))</f>
        <v/>
      </c>
      <c r="K119" s="48"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10,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ERROR")))))))))))))))))))),10,TRUE))</f>
        <v/>
      </c>
      <c r="L119" s="48"/>
      <c r="M119" s="104"/>
      <c r="N119" s="48"/>
      <c r="O119" s="48"/>
      <c r="P119" s="69" t="str">
        <f>IF(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11,TRUE)=0,"",VLOOKUP($B119,IF($B119&lt;11,STAND0[],IF($B119&lt;21,STAND1[],IF($B119&lt;31,STAND2[],IF($B119&lt;41,STAND3[],IF($B119&lt;51,STAND4[],IF($B119&lt;61,STAND5[],IF($B119&lt;71,STAND6[],IF($B119&lt;81,STAND7[],IF($B119&lt;91,STAND8[],IF($B119&lt;101,STAND9[],IF($B119&lt;111,STAND10[],IF($B119&lt;121,STAND11[],IF($B119&lt;131,STAND12[],IF($B119&lt;141,STAND13[],IF($B119&lt;151,STAND14[],IF($B119&lt;161,STAND15[],IF($B119&lt;171,STAND16[],IF($B119&lt;181,STAND17[],IF($B119&lt;191,STAND18[],IF($B119&lt;201,STAND19[],"TABLE ERROR")))))))))))))))))))),11,TRUE))</f>
        <v/>
      </c>
    </row>
    <row r="120" spans="1:16" ht="15" customHeight="1" x14ac:dyDescent="0.25">
      <c r="A120" s="94">
        <v>13</v>
      </c>
      <c r="B120" s="70">
        <v>118</v>
      </c>
      <c r="C120" s="46" t="str">
        <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ERROR")))))))))))))))))))),2,TRUE)</f>
        <v>Operations</v>
      </c>
      <c r="D120" s="47"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3,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ERROR")))))))))))))))))))),3,TRUE))</f>
        <v/>
      </c>
      <c r="E120" s="47"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4,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ERROR")))))))))))))))))))),4,TRUE))</f>
        <v/>
      </c>
      <c r="F120" s="47"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5,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ERROR")))))))))))))))))))),5,TRUE))</f>
        <v/>
      </c>
      <c r="G120" s="46"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6,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ERROR")))))))))))))))))))),6,TRUE))</f>
        <v/>
      </c>
      <c r="H120" s="46"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7,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ERROR")))))))))))))))))))),7,TRUE))</f>
        <v/>
      </c>
      <c r="I120" s="48"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8,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ERROR")))))))))))))))))))),8,TRUE))</f>
        <v/>
      </c>
      <c r="J120" s="49"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9,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ERROR")))))))))))))))))))),9,TRUE))</f>
        <v/>
      </c>
      <c r="K120" s="48"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10,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ERROR")))))))))))))))))))),10,TRUE))</f>
        <v/>
      </c>
      <c r="L120" s="48"/>
      <c r="M120" s="104"/>
      <c r="N120" s="48"/>
      <c r="O120" s="48"/>
      <c r="P120" s="69" t="str">
        <f>IF(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11,TRUE)=0,"",VLOOKUP($B120,IF($B120&lt;11,STAND0[],IF($B120&lt;21,STAND1[],IF($B120&lt;31,STAND2[],IF($B120&lt;41,STAND3[],IF($B120&lt;51,STAND4[],IF($B120&lt;61,STAND5[],IF($B120&lt;71,STAND6[],IF($B120&lt;81,STAND7[],IF($B120&lt;91,STAND8[],IF($B120&lt;101,STAND9[],IF($B120&lt;111,STAND10[],IF($B120&lt;121,STAND11[],IF($B120&lt;131,STAND12[],IF($B120&lt;141,STAND13[],IF($B120&lt;151,STAND14[],IF($B120&lt;161,STAND15[],IF($B120&lt;171,STAND16[],IF($B120&lt;181,STAND17[],IF($B120&lt;191,STAND18[],IF($B120&lt;201,STAND19[],"TABLE ERROR")))))))))))))))))))),11,TRUE))</f>
        <v/>
      </c>
    </row>
    <row r="121" spans="1:16" ht="15" customHeight="1" x14ac:dyDescent="0.25">
      <c r="A121" s="94">
        <v>13</v>
      </c>
      <c r="B121" s="70">
        <v>119</v>
      </c>
      <c r="C121" s="46" t="str">
        <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ERROR")))))))))))))))))))),2,TRUE)</f>
        <v>Operations</v>
      </c>
      <c r="D121" s="47"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3,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ERROR")))))))))))))))))))),3,TRUE))</f>
        <v/>
      </c>
      <c r="E121" s="47"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4,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ERROR")))))))))))))))))))),4,TRUE))</f>
        <v/>
      </c>
      <c r="F121" s="47"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5,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ERROR")))))))))))))))))))),5,TRUE))</f>
        <v/>
      </c>
      <c r="G121" s="46"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6,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ERROR")))))))))))))))))))),6,TRUE))</f>
        <v/>
      </c>
      <c r="H121" s="46"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7,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ERROR")))))))))))))))))))),7,TRUE))</f>
        <v/>
      </c>
      <c r="I121" s="48"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8,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ERROR")))))))))))))))))))),8,TRUE))</f>
        <v/>
      </c>
      <c r="J121" s="49"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9,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ERROR")))))))))))))))))))),9,TRUE))</f>
        <v/>
      </c>
      <c r="K121" s="48"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10,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ERROR")))))))))))))))))))),10,TRUE))</f>
        <v/>
      </c>
      <c r="L121" s="48"/>
      <c r="M121" s="104"/>
      <c r="N121" s="48"/>
      <c r="O121" s="48"/>
      <c r="P121" s="69" t="str">
        <f>IF(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11,TRUE)=0,"",VLOOKUP($B121,IF($B121&lt;11,STAND0[],IF($B121&lt;21,STAND1[],IF($B121&lt;31,STAND2[],IF($B121&lt;41,STAND3[],IF($B121&lt;51,STAND4[],IF($B121&lt;61,STAND5[],IF($B121&lt;71,STAND6[],IF($B121&lt;81,STAND7[],IF($B121&lt;91,STAND8[],IF($B121&lt;101,STAND9[],IF($B121&lt;111,STAND10[],IF($B121&lt;121,STAND11[],IF($B121&lt;131,STAND12[],IF($B121&lt;141,STAND13[],IF($B121&lt;151,STAND14[],IF($B121&lt;161,STAND15[],IF($B121&lt;171,STAND16[],IF($B121&lt;181,STAND17[],IF($B121&lt;191,STAND18[],IF($B121&lt;201,STAND19[],"TABLE ERROR")))))))))))))))))))),11,TRUE))</f>
        <v/>
      </c>
    </row>
    <row r="122" spans="1:16" ht="15.75" customHeight="1" x14ac:dyDescent="0.25">
      <c r="A122" s="94">
        <v>13</v>
      </c>
      <c r="B122" s="70">
        <v>120</v>
      </c>
      <c r="C122" s="46" t="str">
        <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ERROR")))))))))))))))))))),2,TRUE)</f>
        <v>Operations</v>
      </c>
      <c r="D122" s="47"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3,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ERROR")))))))))))))))))))),3,TRUE))</f>
        <v/>
      </c>
      <c r="E122" s="47"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4,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ERROR")))))))))))))))))))),4,TRUE))</f>
        <v/>
      </c>
      <c r="F122" s="47"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5,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ERROR")))))))))))))))))))),5,TRUE))</f>
        <v/>
      </c>
      <c r="G122" s="46"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6,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ERROR")))))))))))))))))))),6,TRUE))</f>
        <v/>
      </c>
      <c r="H122" s="46"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7,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ERROR")))))))))))))))))))),7,TRUE))</f>
        <v/>
      </c>
      <c r="I122" s="48"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8,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ERROR")))))))))))))))))))),8,TRUE))</f>
        <v/>
      </c>
      <c r="J122" s="49"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9,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ERROR")))))))))))))))))))),9,TRUE))</f>
        <v/>
      </c>
      <c r="K122" s="48"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10,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ERROR")))))))))))))))))))),10,TRUE))</f>
        <v/>
      </c>
      <c r="L122" s="48"/>
      <c r="M122" s="104"/>
      <c r="N122" s="48"/>
      <c r="O122" s="48"/>
      <c r="P122" s="69" t="str">
        <f>IF(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11,TRUE)=0,"",VLOOKUP($B122,IF($B122&lt;11,STAND0[],IF($B122&lt;21,STAND1[],IF($B122&lt;31,STAND2[],IF($B122&lt;41,STAND3[],IF($B122&lt;51,STAND4[],IF($B122&lt;61,STAND5[],IF($B122&lt;71,STAND6[],IF($B122&lt;81,STAND7[],IF($B122&lt;91,STAND8[],IF($B122&lt;101,STAND9[],IF($B122&lt;111,STAND10[],IF($B122&lt;121,STAND11[],IF($B122&lt;131,STAND12[],IF($B122&lt;141,STAND13[],IF($B122&lt;151,STAND14[],IF($B122&lt;161,STAND15[],IF($B122&lt;171,STAND16[],IF($B122&lt;181,STAND17[],IF($B122&lt;191,STAND18[],IF($B122&lt;201,STAND19[],"TABLE ERROR")))))))))))))))))))),11,TRUE))</f>
        <v/>
      </c>
    </row>
    <row r="123" spans="1:16" ht="15" customHeight="1" x14ac:dyDescent="0.25">
      <c r="A123" s="94">
        <v>14</v>
      </c>
      <c r="B123" s="70">
        <v>121</v>
      </c>
      <c r="C123" s="46" t="str">
        <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ERROR")))))))))))))))))))),2,TRUE)</f>
        <v>Operations</v>
      </c>
      <c r="D123" s="47"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3,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ERROR")))))))))))))))))))),3,TRUE))</f>
        <v/>
      </c>
      <c r="E123" s="47"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4,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ERROR")))))))))))))))))))),4,TRUE))</f>
        <v/>
      </c>
      <c r="F123" s="47"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5,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ERROR")))))))))))))))))))),5,TRUE))</f>
        <v/>
      </c>
      <c r="G123" s="46"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6,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ERROR")))))))))))))))))))),6,TRUE))</f>
        <v/>
      </c>
      <c r="H123" s="46"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7,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ERROR")))))))))))))))))))),7,TRUE))</f>
        <v/>
      </c>
      <c r="I123" s="48"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8,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ERROR")))))))))))))))))))),8,TRUE))</f>
        <v/>
      </c>
      <c r="J123" s="49"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9,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ERROR")))))))))))))))))))),9,TRUE))</f>
        <v/>
      </c>
      <c r="K123" s="48"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10,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ERROR")))))))))))))))))))),10,TRUE))</f>
        <v/>
      </c>
      <c r="L123" s="48"/>
      <c r="M123" s="104"/>
      <c r="N123" s="48"/>
      <c r="O123" s="48"/>
      <c r="P123" s="69" t="str">
        <f>IF(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11,TRUE)=0,"",VLOOKUP($B123,IF($B123&lt;11,STAND0[],IF($B123&lt;21,STAND1[],IF($B123&lt;31,STAND2[],IF($B123&lt;41,STAND3[],IF($B123&lt;51,STAND4[],IF($B123&lt;61,STAND5[],IF($B123&lt;71,STAND6[],IF($B123&lt;81,STAND7[],IF($B123&lt;91,STAND8[],IF($B123&lt;101,STAND9[],IF($B123&lt;111,STAND10[],IF($B123&lt;121,STAND11[],IF($B123&lt;131,STAND12[],IF($B123&lt;141,STAND13[],IF($B123&lt;151,STAND14[],IF($B123&lt;161,STAND15[],IF($B123&lt;171,STAND16[],IF($B123&lt;181,STAND17[],IF($B123&lt;191,STAND18[],IF($B123&lt;201,STAND19[],"TABLE ERROR")))))))))))))))))))),11,TRUE))</f>
        <v/>
      </c>
    </row>
    <row r="124" spans="1:16" ht="15" customHeight="1" x14ac:dyDescent="0.25">
      <c r="A124" s="94">
        <v>14</v>
      </c>
      <c r="B124" s="70">
        <v>122</v>
      </c>
      <c r="C124" s="46" t="str">
        <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ERROR")))))))))))))))))))),2,TRUE)</f>
        <v>Operations</v>
      </c>
      <c r="D124" s="47"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3,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ERROR")))))))))))))))))))),3,TRUE))</f>
        <v/>
      </c>
      <c r="E124" s="47"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4,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ERROR")))))))))))))))))))),4,TRUE))</f>
        <v/>
      </c>
      <c r="F124" s="47"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5,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ERROR")))))))))))))))))))),5,TRUE))</f>
        <v/>
      </c>
      <c r="G124" s="46"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6,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ERROR")))))))))))))))))))),6,TRUE))</f>
        <v/>
      </c>
      <c r="H124" s="46"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7,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ERROR")))))))))))))))))))),7,TRUE))</f>
        <v/>
      </c>
      <c r="I124" s="48"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8,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ERROR")))))))))))))))))))),8,TRUE))</f>
        <v/>
      </c>
      <c r="J124" s="49"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9,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ERROR")))))))))))))))))))),9,TRUE))</f>
        <v/>
      </c>
      <c r="K124" s="48"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10,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ERROR")))))))))))))))))))),10,TRUE))</f>
        <v/>
      </c>
      <c r="L124" s="48"/>
      <c r="M124" s="104"/>
      <c r="N124" s="48"/>
      <c r="O124" s="48"/>
      <c r="P124" s="69" t="str">
        <f>IF(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11,TRUE)=0,"",VLOOKUP($B124,IF($B124&lt;11,STAND0[],IF($B124&lt;21,STAND1[],IF($B124&lt;31,STAND2[],IF($B124&lt;41,STAND3[],IF($B124&lt;51,STAND4[],IF($B124&lt;61,STAND5[],IF($B124&lt;71,STAND6[],IF($B124&lt;81,STAND7[],IF($B124&lt;91,STAND8[],IF($B124&lt;101,STAND9[],IF($B124&lt;111,STAND10[],IF($B124&lt;121,STAND11[],IF($B124&lt;131,STAND12[],IF($B124&lt;141,STAND13[],IF($B124&lt;151,STAND14[],IF($B124&lt;161,STAND15[],IF($B124&lt;171,STAND16[],IF($B124&lt;181,STAND17[],IF($B124&lt;191,STAND18[],IF($B124&lt;201,STAND19[],"TABLE ERROR")))))))))))))))))))),11,TRUE))</f>
        <v/>
      </c>
    </row>
    <row r="125" spans="1:16" ht="15" customHeight="1" x14ac:dyDescent="0.25">
      <c r="A125" s="94">
        <v>14</v>
      </c>
      <c r="B125" s="70">
        <v>123</v>
      </c>
      <c r="C125" s="46" t="str">
        <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ERROR")))))))))))))))))))),2,TRUE)</f>
        <v>Operations</v>
      </c>
      <c r="D125" s="47"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3,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ERROR")))))))))))))))))))),3,TRUE))</f>
        <v/>
      </c>
      <c r="E125" s="47"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4,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ERROR")))))))))))))))))))),4,TRUE))</f>
        <v/>
      </c>
      <c r="F125" s="47"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5,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ERROR")))))))))))))))))))),5,TRUE))</f>
        <v/>
      </c>
      <c r="G125" s="46"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6,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ERROR")))))))))))))))))))),6,TRUE))</f>
        <v/>
      </c>
      <c r="H125" s="46"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7,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ERROR")))))))))))))))))))),7,TRUE))</f>
        <v/>
      </c>
      <c r="I125" s="48"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8,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ERROR")))))))))))))))))))),8,TRUE))</f>
        <v/>
      </c>
      <c r="J125" s="49"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9,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ERROR")))))))))))))))))))),9,TRUE))</f>
        <v/>
      </c>
      <c r="K125" s="48"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10,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ERROR")))))))))))))))))))),10,TRUE))</f>
        <v/>
      </c>
      <c r="L125" s="48"/>
      <c r="M125" s="104"/>
      <c r="N125" s="48"/>
      <c r="O125" s="48"/>
      <c r="P125" s="69" t="str">
        <f>IF(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11,TRUE)=0,"",VLOOKUP($B125,IF($B125&lt;11,STAND0[],IF($B125&lt;21,STAND1[],IF($B125&lt;31,STAND2[],IF($B125&lt;41,STAND3[],IF($B125&lt;51,STAND4[],IF($B125&lt;61,STAND5[],IF($B125&lt;71,STAND6[],IF($B125&lt;81,STAND7[],IF($B125&lt;91,STAND8[],IF($B125&lt;101,STAND9[],IF($B125&lt;111,STAND10[],IF($B125&lt;121,STAND11[],IF($B125&lt;131,STAND12[],IF($B125&lt;141,STAND13[],IF($B125&lt;151,STAND14[],IF($B125&lt;161,STAND15[],IF($B125&lt;171,STAND16[],IF($B125&lt;181,STAND17[],IF($B125&lt;191,STAND18[],IF($B125&lt;201,STAND19[],"TABLE ERROR")))))))))))))))))))),11,TRUE))</f>
        <v/>
      </c>
    </row>
    <row r="126" spans="1:16" ht="15" customHeight="1" x14ac:dyDescent="0.25">
      <c r="A126" s="94">
        <v>14</v>
      </c>
      <c r="B126" s="70">
        <v>124</v>
      </c>
      <c r="C126" s="46" t="str">
        <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ERROR")))))))))))))))))))),2,TRUE)</f>
        <v>Operations</v>
      </c>
      <c r="D126" s="47"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3,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ERROR")))))))))))))))))))),3,TRUE))</f>
        <v/>
      </c>
      <c r="E126" s="47"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4,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ERROR")))))))))))))))))))),4,TRUE))</f>
        <v/>
      </c>
      <c r="F126" s="47"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5,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ERROR")))))))))))))))))))),5,TRUE))</f>
        <v/>
      </c>
      <c r="G126" s="46"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6,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ERROR")))))))))))))))))))),6,TRUE))</f>
        <v/>
      </c>
      <c r="H126" s="46"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7,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ERROR")))))))))))))))))))),7,TRUE))</f>
        <v/>
      </c>
      <c r="I126" s="48"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8,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ERROR")))))))))))))))))))),8,TRUE))</f>
        <v/>
      </c>
      <c r="J126" s="49"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9,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ERROR")))))))))))))))))))),9,TRUE))</f>
        <v/>
      </c>
      <c r="K126" s="48"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10,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ERROR")))))))))))))))))))),10,TRUE))</f>
        <v/>
      </c>
      <c r="L126" s="48"/>
      <c r="M126" s="104"/>
      <c r="N126" s="48"/>
      <c r="O126" s="48"/>
      <c r="P126" s="69" t="str">
        <f>IF(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11,TRUE)=0,"",VLOOKUP($B126,IF($B126&lt;11,STAND0[],IF($B126&lt;21,STAND1[],IF($B126&lt;31,STAND2[],IF($B126&lt;41,STAND3[],IF($B126&lt;51,STAND4[],IF($B126&lt;61,STAND5[],IF($B126&lt;71,STAND6[],IF($B126&lt;81,STAND7[],IF($B126&lt;91,STAND8[],IF($B126&lt;101,STAND9[],IF($B126&lt;111,STAND10[],IF($B126&lt;121,STAND11[],IF($B126&lt;131,STAND12[],IF($B126&lt;141,STAND13[],IF($B126&lt;151,STAND14[],IF($B126&lt;161,STAND15[],IF($B126&lt;171,STAND16[],IF($B126&lt;181,STAND17[],IF($B126&lt;191,STAND18[],IF($B126&lt;201,STAND19[],"TABLE ERROR")))))))))))))))))))),11,TRUE))</f>
        <v/>
      </c>
    </row>
    <row r="127" spans="1:16" ht="15" customHeight="1" x14ac:dyDescent="0.25">
      <c r="A127" s="94">
        <v>14</v>
      </c>
      <c r="B127" s="70">
        <v>125</v>
      </c>
      <c r="C127" s="46" t="str">
        <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ERROR")))))))))))))))))))),2,TRUE)</f>
        <v>Operations</v>
      </c>
      <c r="D127" s="47"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3,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ERROR")))))))))))))))))))),3,TRUE))</f>
        <v/>
      </c>
      <c r="E127" s="47"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4,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ERROR")))))))))))))))))))),4,TRUE))</f>
        <v/>
      </c>
      <c r="F127" s="47"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5,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ERROR")))))))))))))))))))),5,TRUE))</f>
        <v/>
      </c>
      <c r="G127" s="46"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6,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ERROR")))))))))))))))))))),6,TRUE))</f>
        <v/>
      </c>
      <c r="H127" s="46"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7,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ERROR")))))))))))))))))))),7,TRUE))</f>
        <v/>
      </c>
      <c r="I127" s="48"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8,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ERROR")))))))))))))))))))),8,TRUE))</f>
        <v/>
      </c>
      <c r="J127" s="49"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9,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ERROR")))))))))))))))))))),9,TRUE))</f>
        <v/>
      </c>
      <c r="K127" s="48"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10,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ERROR")))))))))))))))))))),10,TRUE))</f>
        <v/>
      </c>
      <c r="L127" s="48"/>
      <c r="M127" s="104"/>
      <c r="N127" s="48"/>
      <c r="O127" s="48"/>
      <c r="P127" s="69" t="str">
        <f>IF(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11,TRUE)=0,"",VLOOKUP($B127,IF($B127&lt;11,STAND0[],IF($B127&lt;21,STAND1[],IF($B127&lt;31,STAND2[],IF($B127&lt;41,STAND3[],IF($B127&lt;51,STAND4[],IF($B127&lt;61,STAND5[],IF($B127&lt;71,STAND6[],IF($B127&lt;81,STAND7[],IF($B127&lt;91,STAND8[],IF($B127&lt;101,STAND9[],IF($B127&lt;111,STAND10[],IF($B127&lt;121,STAND11[],IF($B127&lt;131,STAND12[],IF($B127&lt;141,STAND13[],IF($B127&lt;151,STAND14[],IF($B127&lt;161,STAND15[],IF($B127&lt;171,STAND16[],IF($B127&lt;181,STAND17[],IF($B127&lt;191,STAND18[],IF($B127&lt;201,STAND19[],"TABLE ERROR")))))))))))))))))))),11,TRUE))</f>
        <v/>
      </c>
    </row>
    <row r="128" spans="1:16" ht="15" customHeight="1" x14ac:dyDescent="0.25">
      <c r="A128" s="94">
        <v>14</v>
      </c>
      <c r="B128" s="70">
        <v>126</v>
      </c>
      <c r="C128" s="46" t="str">
        <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ERROR")))))))))))))))))))),2,TRUE)</f>
        <v>Operations</v>
      </c>
      <c r="D128" s="47"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3,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ERROR")))))))))))))))))))),3,TRUE))</f>
        <v/>
      </c>
      <c r="E128" s="47"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4,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ERROR")))))))))))))))))))),4,TRUE))</f>
        <v/>
      </c>
      <c r="F128" s="47"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5,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ERROR")))))))))))))))))))),5,TRUE))</f>
        <v/>
      </c>
      <c r="G128" s="46"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6,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ERROR")))))))))))))))))))),6,TRUE))</f>
        <v/>
      </c>
      <c r="H128" s="46"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7,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ERROR")))))))))))))))))))),7,TRUE))</f>
        <v/>
      </c>
      <c r="I128" s="48"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8,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ERROR")))))))))))))))))))),8,TRUE))</f>
        <v/>
      </c>
      <c r="J128" s="49"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9,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ERROR")))))))))))))))))))),9,TRUE))</f>
        <v/>
      </c>
      <c r="K128" s="48"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10,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ERROR")))))))))))))))))))),10,TRUE))</f>
        <v/>
      </c>
      <c r="L128" s="48"/>
      <c r="M128" s="104"/>
      <c r="N128" s="48"/>
      <c r="O128" s="48"/>
      <c r="P128" s="69" t="str">
        <f>IF(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11,TRUE)=0,"",VLOOKUP($B128,IF($B128&lt;11,STAND0[],IF($B128&lt;21,STAND1[],IF($B128&lt;31,STAND2[],IF($B128&lt;41,STAND3[],IF($B128&lt;51,STAND4[],IF($B128&lt;61,STAND5[],IF($B128&lt;71,STAND6[],IF($B128&lt;81,STAND7[],IF($B128&lt;91,STAND8[],IF($B128&lt;101,STAND9[],IF($B128&lt;111,STAND10[],IF($B128&lt;121,STAND11[],IF($B128&lt;131,STAND12[],IF($B128&lt;141,STAND13[],IF($B128&lt;151,STAND14[],IF($B128&lt;161,STAND15[],IF($B128&lt;171,STAND16[],IF($B128&lt;181,STAND17[],IF($B128&lt;191,STAND18[],IF($B128&lt;201,STAND19[],"TABLE ERROR")))))))))))))))))))),11,TRUE))</f>
        <v/>
      </c>
    </row>
    <row r="129" spans="1:16" ht="15" customHeight="1" x14ac:dyDescent="0.25">
      <c r="A129" s="94">
        <v>14</v>
      </c>
      <c r="B129" s="70">
        <v>127</v>
      </c>
      <c r="C129" s="46" t="str">
        <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ERROR")))))))))))))))))))),2,TRUE)</f>
        <v>Operations</v>
      </c>
      <c r="D129" s="47"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3,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ERROR")))))))))))))))))))),3,TRUE))</f>
        <v/>
      </c>
      <c r="E129" s="47"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4,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ERROR")))))))))))))))))))),4,TRUE))</f>
        <v/>
      </c>
      <c r="F129" s="47"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5,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ERROR")))))))))))))))))))),5,TRUE))</f>
        <v/>
      </c>
      <c r="G129" s="46"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6,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ERROR")))))))))))))))))))),6,TRUE))</f>
        <v/>
      </c>
      <c r="H129" s="46"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7,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ERROR")))))))))))))))))))),7,TRUE))</f>
        <v/>
      </c>
      <c r="I129" s="48"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8,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ERROR")))))))))))))))))))),8,TRUE))</f>
        <v/>
      </c>
      <c r="J129" s="49"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9,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ERROR")))))))))))))))))))),9,TRUE))</f>
        <v/>
      </c>
      <c r="K129" s="48"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10,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ERROR")))))))))))))))))))),10,TRUE))</f>
        <v/>
      </c>
      <c r="L129" s="48"/>
      <c r="M129" s="104"/>
      <c r="N129" s="48"/>
      <c r="O129" s="48"/>
      <c r="P129" s="69" t="str">
        <f>IF(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11,TRUE)=0,"",VLOOKUP($B129,IF($B129&lt;11,STAND0[],IF($B129&lt;21,STAND1[],IF($B129&lt;31,STAND2[],IF($B129&lt;41,STAND3[],IF($B129&lt;51,STAND4[],IF($B129&lt;61,STAND5[],IF($B129&lt;71,STAND6[],IF($B129&lt;81,STAND7[],IF($B129&lt;91,STAND8[],IF($B129&lt;101,STAND9[],IF($B129&lt;111,STAND10[],IF($B129&lt;121,STAND11[],IF($B129&lt;131,STAND12[],IF($B129&lt;141,STAND13[],IF($B129&lt;151,STAND14[],IF($B129&lt;161,STAND15[],IF($B129&lt;171,STAND16[],IF($B129&lt;181,STAND17[],IF($B129&lt;191,STAND18[],IF($B129&lt;201,STAND19[],"TABLE ERROR")))))))))))))))))))),11,TRUE))</f>
        <v/>
      </c>
    </row>
    <row r="130" spans="1:16" ht="15" customHeight="1" x14ac:dyDescent="0.25">
      <c r="A130" s="94">
        <v>14</v>
      </c>
      <c r="B130" s="70">
        <v>128</v>
      </c>
      <c r="C130" s="46" t="str">
        <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ERROR")))))))))))))))))))),2,TRUE)</f>
        <v>Operations</v>
      </c>
      <c r="D130" s="47"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3,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ERROR")))))))))))))))))))),3,TRUE))</f>
        <v/>
      </c>
      <c r="E130" s="47"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4,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ERROR")))))))))))))))))))),4,TRUE))</f>
        <v/>
      </c>
      <c r="F130" s="47"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5,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ERROR")))))))))))))))))))),5,TRUE))</f>
        <v/>
      </c>
      <c r="G130" s="46"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6,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ERROR")))))))))))))))))))),6,TRUE))</f>
        <v/>
      </c>
      <c r="H130" s="46"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7,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ERROR")))))))))))))))))))),7,TRUE))</f>
        <v/>
      </c>
      <c r="I130" s="48"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8,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ERROR")))))))))))))))))))),8,TRUE))</f>
        <v/>
      </c>
      <c r="J130" s="49"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9,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ERROR")))))))))))))))))))),9,TRUE))</f>
        <v/>
      </c>
      <c r="K130" s="48"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10,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ERROR")))))))))))))))))))),10,TRUE))</f>
        <v/>
      </c>
      <c r="L130" s="48"/>
      <c r="M130" s="104"/>
      <c r="N130" s="48"/>
      <c r="O130" s="48"/>
      <c r="P130" s="69" t="str">
        <f>IF(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11,TRUE)=0,"",VLOOKUP($B130,IF($B130&lt;11,STAND0[],IF($B130&lt;21,STAND1[],IF($B130&lt;31,STAND2[],IF($B130&lt;41,STAND3[],IF($B130&lt;51,STAND4[],IF($B130&lt;61,STAND5[],IF($B130&lt;71,STAND6[],IF($B130&lt;81,STAND7[],IF($B130&lt;91,STAND8[],IF($B130&lt;101,STAND9[],IF($B130&lt;111,STAND10[],IF($B130&lt;121,STAND11[],IF($B130&lt;131,STAND12[],IF($B130&lt;141,STAND13[],IF($B130&lt;151,STAND14[],IF($B130&lt;161,STAND15[],IF($B130&lt;171,STAND16[],IF($B130&lt;181,STAND17[],IF($B130&lt;191,STAND18[],IF($B130&lt;201,STAND19[],"TABLE ERROR")))))))))))))))))))),11,TRUE))</f>
        <v/>
      </c>
    </row>
    <row r="131" spans="1:16" ht="15" customHeight="1" x14ac:dyDescent="0.25">
      <c r="A131" s="94">
        <v>14</v>
      </c>
      <c r="B131" s="70">
        <v>129</v>
      </c>
      <c r="C131" s="46" t="str">
        <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ERROR")))))))))))))))))))),2,TRUE)</f>
        <v>Operations</v>
      </c>
      <c r="D131" s="47"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3,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ERROR")))))))))))))))))))),3,TRUE))</f>
        <v/>
      </c>
      <c r="E131" s="47"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4,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ERROR")))))))))))))))))))),4,TRUE))</f>
        <v/>
      </c>
      <c r="F131" s="47"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5,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ERROR")))))))))))))))))))),5,TRUE))</f>
        <v/>
      </c>
      <c r="G131" s="46"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6,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ERROR")))))))))))))))))))),6,TRUE))</f>
        <v/>
      </c>
      <c r="H131" s="46"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7,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ERROR")))))))))))))))))))),7,TRUE))</f>
        <v/>
      </c>
      <c r="I131" s="48"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8,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ERROR")))))))))))))))))))),8,TRUE))</f>
        <v/>
      </c>
      <c r="J131" s="49"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9,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ERROR")))))))))))))))))))),9,TRUE))</f>
        <v/>
      </c>
      <c r="K131" s="48"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10,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ERROR")))))))))))))))))))),10,TRUE))</f>
        <v/>
      </c>
      <c r="L131" s="48"/>
      <c r="M131" s="104"/>
      <c r="N131" s="48"/>
      <c r="O131" s="48"/>
      <c r="P131" s="69" t="str">
        <f>IF(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11,TRUE)=0,"",VLOOKUP($B131,IF($B131&lt;11,STAND0[],IF($B131&lt;21,STAND1[],IF($B131&lt;31,STAND2[],IF($B131&lt;41,STAND3[],IF($B131&lt;51,STAND4[],IF($B131&lt;61,STAND5[],IF($B131&lt;71,STAND6[],IF($B131&lt;81,STAND7[],IF($B131&lt;91,STAND8[],IF($B131&lt;101,STAND9[],IF($B131&lt;111,STAND10[],IF($B131&lt;121,STAND11[],IF($B131&lt;131,STAND12[],IF($B131&lt;141,STAND13[],IF($B131&lt;151,STAND14[],IF($B131&lt;161,STAND15[],IF($B131&lt;171,STAND16[],IF($B131&lt;181,STAND17[],IF($B131&lt;191,STAND18[],IF($B131&lt;201,STAND19[],"TABLE ERROR")))))))))))))))))))),11,TRUE))</f>
        <v/>
      </c>
    </row>
    <row r="132" spans="1:16" ht="15.75" customHeight="1" x14ac:dyDescent="0.25">
      <c r="A132" s="94">
        <v>14</v>
      </c>
      <c r="B132" s="70">
        <v>130</v>
      </c>
      <c r="C132" s="46" t="str">
        <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ERROR")))))))))))))))))))),2,TRUE)</f>
        <v>Operations</v>
      </c>
      <c r="D132" s="47"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3,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ERROR")))))))))))))))))))),3,TRUE))</f>
        <v/>
      </c>
      <c r="E132" s="47"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4,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ERROR")))))))))))))))))))),4,TRUE))</f>
        <v/>
      </c>
      <c r="F132" s="47"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5,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ERROR")))))))))))))))))))),5,TRUE))</f>
        <v/>
      </c>
      <c r="G132" s="46"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6,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ERROR")))))))))))))))))))),6,TRUE))</f>
        <v/>
      </c>
      <c r="H132" s="46"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7,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ERROR")))))))))))))))))))),7,TRUE))</f>
        <v/>
      </c>
      <c r="I132" s="48"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8,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ERROR")))))))))))))))))))),8,TRUE))</f>
        <v/>
      </c>
      <c r="J132" s="49"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9,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ERROR")))))))))))))))))))),9,TRUE))</f>
        <v/>
      </c>
      <c r="K132" s="48"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10,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ERROR")))))))))))))))))))),10,TRUE))</f>
        <v/>
      </c>
      <c r="L132" s="48"/>
      <c r="M132" s="104"/>
      <c r="N132" s="48"/>
      <c r="O132" s="48"/>
      <c r="P132" s="69" t="str">
        <f>IF(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11,TRUE)=0,"",VLOOKUP($B132,IF($B132&lt;11,STAND0[],IF($B132&lt;21,STAND1[],IF($B132&lt;31,STAND2[],IF($B132&lt;41,STAND3[],IF($B132&lt;51,STAND4[],IF($B132&lt;61,STAND5[],IF($B132&lt;71,STAND6[],IF($B132&lt;81,STAND7[],IF($B132&lt;91,STAND8[],IF($B132&lt;101,STAND9[],IF($B132&lt;111,STAND10[],IF($B132&lt;121,STAND11[],IF($B132&lt;131,STAND12[],IF($B132&lt;141,STAND13[],IF($B132&lt;151,STAND14[],IF($B132&lt;161,STAND15[],IF($B132&lt;171,STAND16[],IF($B132&lt;181,STAND17[],IF($B132&lt;191,STAND18[],IF($B132&lt;201,STAND19[],"TABLE ERROR")))))))))))))))))))),11,TRUE))</f>
        <v/>
      </c>
    </row>
    <row r="133" spans="1:16" ht="15" customHeight="1" x14ac:dyDescent="0.25">
      <c r="A133" s="94">
        <v>15</v>
      </c>
      <c r="B133" s="70">
        <v>131</v>
      </c>
      <c r="C133" s="46" t="str">
        <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ERROR")))))))))))))))))))),2,TRUE)</f>
        <v>Operations</v>
      </c>
      <c r="D133" s="47"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3,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ERROR")))))))))))))))))))),3,TRUE))</f>
        <v/>
      </c>
      <c r="E133" s="47"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4,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ERROR")))))))))))))))))))),4,TRUE))</f>
        <v/>
      </c>
      <c r="F133" s="47"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5,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ERROR")))))))))))))))))))),5,TRUE))</f>
        <v/>
      </c>
      <c r="G133" s="46"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6,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ERROR")))))))))))))))))))),6,TRUE))</f>
        <v/>
      </c>
      <c r="H133" s="46"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7,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ERROR")))))))))))))))))))),7,TRUE))</f>
        <v/>
      </c>
      <c r="I133" s="48"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8,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ERROR")))))))))))))))))))),8,TRUE))</f>
        <v/>
      </c>
      <c r="J133" s="49"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9,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ERROR")))))))))))))))))))),9,TRUE))</f>
        <v/>
      </c>
      <c r="K133" s="48"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10,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ERROR")))))))))))))))))))),10,TRUE))</f>
        <v/>
      </c>
      <c r="L133" s="48"/>
      <c r="M133" s="104"/>
      <c r="N133" s="48"/>
      <c r="O133" s="48"/>
      <c r="P133" s="69" t="str">
        <f>IF(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11,TRUE)=0,"",VLOOKUP($B133,IF($B133&lt;11,STAND0[],IF($B133&lt;21,STAND1[],IF($B133&lt;31,STAND2[],IF($B133&lt;41,STAND3[],IF($B133&lt;51,STAND4[],IF($B133&lt;61,STAND5[],IF($B133&lt;71,STAND6[],IF($B133&lt;81,STAND7[],IF($B133&lt;91,STAND8[],IF($B133&lt;101,STAND9[],IF($B133&lt;111,STAND10[],IF($B133&lt;121,STAND11[],IF($B133&lt;131,STAND12[],IF($B133&lt;141,STAND13[],IF($B133&lt;151,STAND14[],IF($B133&lt;161,STAND15[],IF($B133&lt;171,STAND16[],IF($B133&lt;181,STAND17[],IF($B133&lt;191,STAND18[],IF($B133&lt;201,STAND19[],"TABLE ERROR")))))))))))))))))))),11,TRUE))</f>
        <v/>
      </c>
    </row>
    <row r="134" spans="1:16" ht="15" customHeight="1" x14ac:dyDescent="0.25">
      <c r="A134" s="94">
        <v>15</v>
      </c>
      <c r="B134" s="70">
        <v>132</v>
      </c>
      <c r="C134" s="46" t="str">
        <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ERROR")))))))))))))))))))),2,TRUE)</f>
        <v>Operations</v>
      </c>
      <c r="D134" s="47"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3,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ERROR")))))))))))))))))))),3,TRUE))</f>
        <v/>
      </c>
      <c r="E134" s="47"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4,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ERROR")))))))))))))))))))),4,TRUE))</f>
        <v/>
      </c>
      <c r="F134" s="47"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5,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ERROR")))))))))))))))))))),5,TRUE))</f>
        <v/>
      </c>
      <c r="G134" s="46"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6,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ERROR")))))))))))))))))))),6,TRUE))</f>
        <v/>
      </c>
      <c r="H134" s="46"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7,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ERROR")))))))))))))))))))),7,TRUE))</f>
        <v/>
      </c>
      <c r="I134" s="48"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8,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ERROR")))))))))))))))))))),8,TRUE))</f>
        <v/>
      </c>
      <c r="J134" s="49"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9,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ERROR")))))))))))))))))))),9,TRUE))</f>
        <v/>
      </c>
      <c r="K134" s="48"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10,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ERROR")))))))))))))))))))),10,TRUE))</f>
        <v/>
      </c>
      <c r="L134" s="48"/>
      <c r="M134" s="104"/>
      <c r="N134" s="48"/>
      <c r="O134" s="48"/>
      <c r="P134" s="69" t="str">
        <f>IF(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11,TRUE)=0,"",VLOOKUP($B134,IF($B134&lt;11,STAND0[],IF($B134&lt;21,STAND1[],IF($B134&lt;31,STAND2[],IF($B134&lt;41,STAND3[],IF($B134&lt;51,STAND4[],IF($B134&lt;61,STAND5[],IF($B134&lt;71,STAND6[],IF($B134&lt;81,STAND7[],IF($B134&lt;91,STAND8[],IF($B134&lt;101,STAND9[],IF($B134&lt;111,STAND10[],IF($B134&lt;121,STAND11[],IF($B134&lt;131,STAND12[],IF($B134&lt;141,STAND13[],IF($B134&lt;151,STAND14[],IF($B134&lt;161,STAND15[],IF($B134&lt;171,STAND16[],IF($B134&lt;181,STAND17[],IF($B134&lt;191,STAND18[],IF($B134&lt;201,STAND19[],"TABLE ERROR")))))))))))))))))))),11,TRUE))</f>
        <v/>
      </c>
    </row>
    <row r="135" spans="1:16" ht="15" customHeight="1" x14ac:dyDescent="0.25">
      <c r="A135" s="94">
        <v>15</v>
      </c>
      <c r="B135" s="70">
        <v>133</v>
      </c>
      <c r="C135" s="46" t="str">
        <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ERROR")))))))))))))))))))),2,TRUE)</f>
        <v>Operations</v>
      </c>
      <c r="D135" s="47"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3,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ERROR")))))))))))))))))))),3,TRUE))</f>
        <v/>
      </c>
      <c r="E135" s="47"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4,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ERROR")))))))))))))))))))),4,TRUE))</f>
        <v/>
      </c>
      <c r="F135" s="47"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5,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ERROR")))))))))))))))))))),5,TRUE))</f>
        <v/>
      </c>
      <c r="G135" s="46"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6,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ERROR")))))))))))))))))))),6,TRUE))</f>
        <v/>
      </c>
      <c r="H135" s="46"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7,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ERROR")))))))))))))))))))),7,TRUE))</f>
        <v/>
      </c>
      <c r="I135" s="48"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8,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ERROR")))))))))))))))))))),8,TRUE))</f>
        <v/>
      </c>
      <c r="J135" s="49"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9,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ERROR")))))))))))))))))))),9,TRUE))</f>
        <v/>
      </c>
      <c r="K135" s="48"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10,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ERROR")))))))))))))))))))),10,TRUE))</f>
        <v/>
      </c>
      <c r="L135" s="48"/>
      <c r="M135" s="104"/>
      <c r="N135" s="48"/>
      <c r="O135" s="48"/>
      <c r="P135" s="69" t="str">
        <f>IF(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11,TRUE)=0,"",VLOOKUP($B135,IF($B135&lt;11,STAND0[],IF($B135&lt;21,STAND1[],IF($B135&lt;31,STAND2[],IF($B135&lt;41,STAND3[],IF($B135&lt;51,STAND4[],IF($B135&lt;61,STAND5[],IF($B135&lt;71,STAND6[],IF($B135&lt;81,STAND7[],IF($B135&lt;91,STAND8[],IF($B135&lt;101,STAND9[],IF($B135&lt;111,STAND10[],IF($B135&lt;121,STAND11[],IF($B135&lt;131,STAND12[],IF($B135&lt;141,STAND13[],IF($B135&lt;151,STAND14[],IF($B135&lt;161,STAND15[],IF($B135&lt;171,STAND16[],IF($B135&lt;181,STAND17[],IF($B135&lt;191,STAND18[],IF($B135&lt;201,STAND19[],"TABLE ERROR")))))))))))))))))))),11,TRUE))</f>
        <v/>
      </c>
    </row>
    <row r="136" spans="1:16" ht="15" customHeight="1" x14ac:dyDescent="0.25">
      <c r="A136" s="94">
        <v>15</v>
      </c>
      <c r="B136" s="70">
        <v>134</v>
      </c>
      <c r="C136" s="46" t="str">
        <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ERROR")))))))))))))))))))),2,TRUE)</f>
        <v>Operations</v>
      </c>
      <c r="D136" s="47"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3,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ERROR")))))))))))))))))))),3,TRUE))</f>
        <v/>
      </c>
      <c r="E136" s="47"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4,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ERROR")))))))))))))))))))),4,TRUE))</f>
        <v/>
      </c>
      <c r="F136" s="47"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5,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ERROR")))))))))))))))))))),5,TRUE))</f>
        <v/>
      </c>
      <c r="G136" s="46"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6,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ERROR")))))))))))))))))))),6,TRUE))</f>
        <v/>
      </c>
      <c r="H136" s="46"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7,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ERROR")))))))))))))))))))),7,TRUE))</f>
        <v/>
      </c>
      <c r="I136" s="48"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8,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ERROR")))))))))))))))))))),8,TRUE))</f>
        <v/>
      </c>
      <c r="J136" s="49"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9,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ERROR")))))))))))))))))))),9,TRUE))</f>
        <v/>
      </c>
      <c r="K136" s="48"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10,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ERROR")))))))))))))))))))),10,TRUE))</f>
        <v/>
      </c>
      <c r="L136" s="48"/>
      <c r="M136" s="104"/>
      <c r="N136" s="48"/>
      <c r="O136" s="48"/>
      <c r="P136" s="69" t="str">
        <f>IF(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11,TRUE)=0,"",VLOOKUP($B136,IF($B136&lt;11,STAND0[],IF($B136&lt;21,STAND1[],IF($B136&lt;31,STAND2[],IF($B136&lt;41,STAND3[],IF($B136&lt;51,STAND4[],IF($B136&lt;61,STAND5[],IF($B136&lt;71,STAND6[],IF($B136&lt;81,STAND7[],IF($B136&lt;91,STAND8[],IF($B136&lt;101,STAND9[],IF($B136&lt;111,STAND10[],IF($B136&lt;121,STAND11[],IF($B136&lt;131,STAND12[],IF($B136&lt;141,STAND13[],IF($B136&lt;151,STAND14[],IF($B136&lt;161,STAND15[],IF($B136&lt;171,STAND16[],IF($B136&lt;181,STAND17[],IF($B136&lt;191,STAND18[],IF($B136&lt;201,STAND19[],"TABLE ERROR")))))))))))))))))))),11,TRUE))</f>
        <v/>
      </c>
    </row>
    <row r="137" spans="1:16" ht="15" customHeight="1" x14ac:dyDescent="0.25">
      <c r="A137" s="94">
        <v>15</v>
      </c>
      <c r="B137" s="70">
        <v>135</v>
      </c>
      <c r="C137" s="46" t="str">
        <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ERROR")))))))))))))))))))),2,TRUE)</f>
        <v>Operations</v>
      </c>
      <c r="D137" s="47"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3,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ERROR")))))))))))))))))))),3,TRUE))</f>
        <v/>
      </c>
      <c r="E137" s="47"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4,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ERROR")))))))))))))))))))),4,TRUE))</f>
        <v/>
      </c>
      <c r="F137" s="47"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5,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ERROR")))))))))))))))))))),5,TRUE))</f>
        <v/>
      </c>
      <c r="G137" s="46"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6,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ERROR")))))))))))))))))))),6,TRUE))</f>
        <v/>
      </c>
      <c r="H137" s="46"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7,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ERROR")))))))))))))))))))),7,TRUE))</f>
        <v/>
      </c>
      <c r="I137" s="48"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8,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ERROR")))))))))))))))))))),8,TRUE))</f>
        <v/>
      </c>
      <c r="J137" s="49"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9,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ERROR")))))))))))))))))))),9,TRUE))</f>
        <v/>
      </c>
      <c r="K137" s="48"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10,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ERROR")))))))))))))))))))),10,TRUE))</f>
        <v/>
      </c>
      <c r="L137" s="48"/>
      <c r="M137" s="104"/>
      <c r="N137" s="48"/>
      <c r="O137" s="48"/>
      <c r="P137" s="69" t="str">
        <f>IF(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11,TRUE)=0,"",VLOOKUP($B137,IF($B137&lt;11,STAND0[],IF($B137&lt;21,STAND1[],IF($B137&lt;31,STAND2[],IF($B137&lt;41,STAND3[],IF($B137&lt;51,STAND4[],IF($B137&lt;61,STAND5[],IF($B137&lt;71,STAND6[],IF($B137&lt;81,STAND7[],IF($B137&lt;91,STAND8[],IF($B137&lt;101,STAND9[],IF($B137&lt;111,STAND10[],IF($B137&lt;121,STAND11[],IF($B137&lt;131,STAND12[],IF($B137&lt;141,STAND13[],IF($B137&lt;151,STAND14[],IF($B137&lt;161,STAND15[],IF($B137&lt;171,STAND16[],IF($B137&lt;181,STAND17[],IF($B137&lt;191,STAND18[],IF($B137&lt;201,STAND19[],"TABLE ERROR")))))))))))))))))))),11,TRUE))</f>
        <v/>
      </c>
    </row>
    <row r="138" spans="1:16" ht="15" customHeight="1" x14ac:dyDescent="0.25">
      <c r="A138" s="94">
        <v>15</v>
      </c>
      <c r="B138" s="70">
        <v>136</v>
      </c>
      <c r="C138" s="46" t="str">
        <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ERROR")))))))))))))))))))),2,TRUE)</f>
        <v>Operations</v>
      </c>
      <c r="D138" s="47"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3,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ERROR")))))))))))))))))))),3,TRUE))</f>
        <v/>
      </c>
      <c r="E138" s="47"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4,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ERROR")))))))))))))))))))),4,TRUE))</f>
        <v/>
      </c>
      <c r="F138" s="47"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5,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ERROR")))))))))))))))))))),5,TRUE))</f>
        <v/>
      </c>
      <c r="G138" s="46"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6,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ERROR")))))))))))))))))))),6,TRUE))</f>
        <v/>
      </c>
      <c r="H138" s="46"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7,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ERROR")))))))))))))))))))),7,TRUE))</f>
        <v/>
      </c>
      <c r="I138" s="48"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8,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ERROR")))))))))))))))))))),8,TRUE))</f>
        <v/>
      </c>
      <c r="J138" s="49"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9,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ERROR")))))))))))))))))))),9,TRUE))</f>
        <v/>
      </c>
      <c r="K138" s="48"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10,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ERROR")))))))))))))))))))),10,TRUE))</f>
        <v/>
      </c>
      <c r="L138" s="48"/>
      <c r="M138" s="104"/>
      <c r="N138" s="48"/>
      <c r="O138" s="48"/>
      <c r="P138" s="69" t="str">
        <f>IF(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11,TRUE)=0,"",VLOOKUP($B138,IF($B138&lt;11,STAND0[],IF($B138&lt;21,STAND1[],IF($B138&lt;31,STAND2[],IF($B138&lt;41,STAND3[],IF($B138&lt;51,STAND4[],IF($B138&lt;61,STAND5[],IF($B138&lt;71,STAND6[],IF($B138&lt;81,STAND7[],IF($B138&lt;91,STAND8[],IF($B138&lt;101,STAND9[],IF($B138&lt;111,STAND10[],IF($B138&lt;121,STAND11[],IF($B138&lt;131,STAND12[],IF($B138&lt;141,STAND13[],IF($B138&lt;151,STAND14[],IF($B138&lt;161,STAND15[],IF($B138&lt;171,STAND16[],IF($B138&lt;181,STAND17[],IF($B138&lt;191,STAND18[],IF($B138&lt;201,STAND19[],"TABLE ERROR")))))))))))))))))))),11,TRUE))</f>
        <v/>
      </c>
    </row>
    <row r="139" spans="1:16" ht="15" customHeight="1" x14ac:dyDescent="0.25">
      <c r="A139" s="94">
        <v>15</v>
      </c>
      <c r="B139" s="70">
        <v>137</v>
      </c>
      <c r="C139" s="46" t="str">
        <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ERROR")))))))))))))))))))),2,TRUE)</f>
        <v>Operations</v>
      </c>
      <c r="D139" s="47"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3,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ERROR")))))))))))))))))))),3,TRUE))</f>
        <v/>
      </c>
      <c r="E139" s="47"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4,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ERROR")))))))))))))))))))),4,TRUE))</f>
        <v/>
      </c>
      <c r="F139" s="47"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5,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ERROR")))))))))))))))))))),5,TRUE))</f>
        <v/>
      </c>
      <c r="G139" s="46"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6,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ERROR")))))))))))))))))))),6,TRUE))</f>
        <v/>
      </c>
      <c r="H139" s="46"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7,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ERROR")))))))))))))))))))),7,TRUE))</f>
        <v/>
      </c>
      <c r="I139" s="48"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8,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ERROR")))))))))))))))))))),8,TRUE))</f>
        <v/>
      </c>
      <c r="J139" s="49"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9,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ERROR")))))))))))))))))))),9,TRUE))</f>
        <v/>
      </c>
      <c r="K139" s="48"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10,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ERROR")))))))))))))))))))),10,TRUE))</f>
        <v/>
      </c>
      <c r="L139" s="48"/>
      <c r="M139" s="104"/>
      <c r="N139" s="48"/>
      <c r="O139" s="48"/>
      <c r="P139" s="69" t="str">
        <f>IF(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11,TRUE)=0,"",VLOOKUP($B139,IF($B139&lt;11,STAND0[],IF($B139&lt;21,STAND1[],IF($B139&lt;31,STAND2[],IF($B139&lt;41,STAND3[],IF($B139&lt;51,STAND4[],IF($B139&lt;61,STAND5[],IF($B139&lt;71,STAND6[],IF($B139&lt;81,STAND7[],IF($B139&lt;91,STAND8[],IF($B139&lt;101,STAND9[],IF($B139&lt;111,STAND10[],IF($B139&lt;121,STAND11[],IF($B139&lt;131,STAND12[],IF($B139&lt;141,STAND13[],IF($B139&lt;151,STAND14[],IF($B139&lt;161,STAND15[],IF($B139&lt;171,STAND16[],IF($B139&lt;181,STAND17[],IF($B139&lt;191,STAND18[],IF($B139&lt;201,STAND19[],"TABLE ERROR")))))))))))))))))))),11,TRUE))</f>
        <v/>
      </c>
    </row>
    <row r="140" spans="1:16" ht="15" customHeight="1" x14ac:dyDescent="0.25">
      <c r="A140" s="94">
        <v>15</v>
      </c>
      <c r="B140" s="70">
        <v>138</v>
      </c>
      <c r="C140" s="46" t="str">
        <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ERROR")))))))))))))))))))),2,TRUE)</f>
        <v>Operations</v>
      </c>
      <c r="D140" s="47"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3,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ERROR")))))))))))))))))))),3,TRUE))</f>
        <v/>
      </c>
      <c r="E140" s="47"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4,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ERROR")))))))))))))))))))),4,TRUE))</f>
        <v/>
      </c>
      <c r="F140" s="47"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5,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ERROR")))))))))))))))))))),5,TRUE))</f>
        <v/>
      </c>
      <c r="G140" s="46"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6,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ERROR")))))))))))))))))))),6,TRUE))</f>
        <v/>
      </c>
      <c r="H140" s="46"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7,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ERROR")))))))))))))))))))),7,TRUE))</f>
        <v/>
      </c>
      <c r="I140" s="48"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8,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ERROR")))))))))))))))))))),8,TRUE))</f>
        <v/>
      </c>
      <c r="J140" s="49"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9,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ERROR")))))))))))))))))))),9,TRUE))</f>
        <v/>
      </c>
      <c r="K140" s="48"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10,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ERROR")))))))))))))))))))),10,TRUE))</f>
        <v/>
      </c>
      <c r="L140" s="48"/>
      <c r="M140" s="104"/>
      <c r="N140" s="48"/>
      <c r="O140" s="48"/>
      <c r="P140" s="69" t="str">
        <f>IF(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11,TRUE)=0,"",VLOOKUP($B140,IF($B140&lt;11,STAND0[],IF($B140&lt;21,STAND1[],IF($B140&lt;31,STAND2[],IF($B140&lt;41,STAND3[],IF($B140&lt;51,STAND4[],IF($B140&lt;61,STAND5[],IF($B140&lt;71,STAND6[],IF($B140&lt;81,STAND7[],IF($B140&lt;91,STAND8[],IF($B140&lt;101,STAND9[],IF($B140&lt;111,STAND10[],IF($B140&lt;121,STAND11[],IF($B140&lt;131,STAND12[],IF($B140&lt;141,STAND13[],IF($B140&lt;151,STAND14[],IF($B140&lt;161,STAND15[],IF($B140&lt;171,STAND16[],IF($B140&lt;181,STAND17[],IF($B140&lt;191,STAND18[],IF($B140&lt;201,STAND19[],"TABLE ERROR")))))))))))))))))))),11,TRUE))</f>
        <v/>
      </c>
    </row>
    <row r="141" spans="1:16" ht="15" customHeight="1" x14ac:dyDescent="0.25">
      <c r="A141" s="94">
        <v>15</v>
      </c>
      <c r="B141" s="70">
        <v>139</v>
      </c>
      <c r="C141" s="46" t="str">
        <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ERROR")))))))))))))))))))),2,TRUE)</f>
        <v>Operations</v>
      </c>
      <c r="D141" s="47"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3,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ERROR")))))))))))))))))))),3,TRUE))</f>
        <v/>
      </c>
      <c r="E141" s="47"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4,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ERROR")))))))))))))))))))),4,TRUE))</f>
        <v/>
      </c>
      <c r="F141" s="47"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5,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ERROR")))))))))))))))))))),5,TRUE))</f>
        <v/>
      </c>
      <c r="G141" s="46"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6,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ERROR")))))))))))))))))))),6,TRUE))</f>
        <v/>
      </c>
      <c r="H141" s="46"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7,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ERROR")))))))))))))))))))),7,TRUE))</f>
        <v/>
      </c>
      <c r="I141" s="48"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8,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ERROR")))))))))))))))))))),8,TRUE))</f>
        <v/>
      </c>
      <c r="J141" s="49"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9,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ERROR")))))))))))))))))))),9,TRUE))</f>
        <v/>
      </c>
      <c r="K141" s="48"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10,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ERROR")))))))))))))))))))),10,TRUE))</f>
        <v/>
      </c>
      <c r="L141" s="48"/>
      <c r="M141" s="104"/>
      <c r="N141" s="48"/>
      <c r="O141" s="48"/>
      <c r="P141" s="69" t="str">
        <f>IF(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11,TRUE)=0,"",VLOOKUP($B141,IF($B141&lt;11,STAND0[],IF($B141&lt;21,STAND1[],IF($B141&lt;31,STAND2[],IF($B141&lt;41,STAND3[],IF($B141&lt;51,STAND4[],IF($B141&lt;61,STAND5[],IF($B141&lt;71,STAND6[],IF($B141&lt;81,STAND7[],IF($B141&lt;91,STAND8[],IF($B141&lt;101,STAND9[],IF($B141&lt;111,STAND10[],IF($B141&lt;121,STAND11[],IF($B141&lt;131,STAND12[],IF($B141&lt;141,STAND13[],IF($B141&lt;151,STAND14[],IF($B141&lt;161,STAND15[],IF($B141&lt;171,STAND16[],IF($B141&lt;181,STAND17[],IF($B141&lt;191,STAND18[],IF($B141&lt;201,STAND19[],"TABLE ERROR")))))))))))))))))))),11,TRUE))</f>
        <v/>
      </c>
    </row>
    <row r="142" spans="1:16" ht="15.75" customHeight="1" x14ac:dyDescent="0.25">
      <c r="A142" s="94">
        <v>15</v>
      </c>
      <c r="B142" s="70">
        <v>140</v>
      </c>
      <c r="C142" s="46" t="str">
        <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ERROR")))))))))))))))))))),2,TRUE)</f>
        <v>Operations</v>
      </c>
      <c r="D142" s="47"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3,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ERROR")))))))))))))))))))),3,TRUE))</f>
        <v/>
      </c>
      <c r="E142" s="47"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4,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ERROR")))))))))))))))))))),4,TRUE))</f>
        <v/>
      </c>
      <c r="F142" s="47"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5,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ERROR")))))))))))))))))))),5,TRUE))</f>
        <v/>
      </c>
      <c r="G142" s="46"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6,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ERROR")))))))))))))))))))),6,TRUE))</f>
        <v/>
      </c>
      <c r="H142" s="46"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7,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ERROR")))))))))))))))))))),7,TRUE))</f>
        <v/>
      </c>
      <c r="I142" s="48"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8,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ERROR")))))))))))))))))))),8,TRUE))</f>
        <v/>
      </c>
      <c r="J142" s="49"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9,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ERROR")))))))))))))))))))),9,TRUE))</f>
        <v/>
      </c>
      <c r="K142" s="48"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10,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ERROR")))))))))))))))))))),10,TRUE))</f>
        <v/>
      </c>
      <c r="L142" s="48"/>
      <c r="M142" s="104"/>
      <c r="N142" s="48"/>
      <c r="O142" s="48"/>
      <c r="P142" s="69" t="str">
        <f>IF(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11,TRUE)=0,"",VLOOKUP($B142,IF($B142&lt;11,STAND0[],IF($B142&lt;21,STAND1[],IF($B142&lt;31,STAND2[],IF($B142&lt;41,STAND3[],IF($B142&lt;51,STAND4[],IF($B142&lt;61,STAND5[],IF($B142&lt;71,STAND6[],IF($B142&lt;81,STAND7[],IF($B142&lt;91,STAND8[],IF($B142&lt;101,STAND9[],IF($B142&lt;111,STAND10[],IF($B142&lt;121,STAND11[],IF($B142&lt;131,STAND12[],IF($B142&lt;141,STAND13[],IF($B142&lt;151,STAND14[],IF($B142&lt;161,STAND15[],IF($B142&lt;171,STAND16[],IF($B142&lt;181,STAND17[],IF($B142&lt;191,STAND18[],IF($B142&lt;201,STAND19[],"TABLE ERROR")))))))))))))))))))),11,TRUE))</f>
        <v/>
      </c>
    </row>
    <row r="143" spans="1:16" ht="15" customHeight="1" x14ac:dyDescent="0.25">
      <c r="A143" s="94">
        <v>16</v>
      </c>
      <c r="B143" s="70">
        <v>141</v>
      </c>
      <c r="C143" s="46" t="str">
        <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ERROR")))))))))))))))))))),2,TRUE)</f>
        <v>Operations</v>
      </c>
      <c r="D143" s="47"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3,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ERROR")))))))))))))))))))),3,TRUE))</f>
        <v/>
      </c>
      <c r="E143" s="47"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4,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ERROR")))))))))))))))))))),4,TRUE))</f>
        <v/>
      </c>
      <c r="F143" s="47"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5,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ERROR")))))))))))))))))))),5,TRUE))</f>
        <v/>
      </c>
      <c r="G143" s="46"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6,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ERROR")))))))))))))))))))),6,TRUE))</f>
        <v/>
      </c>
      <c r="H143" s="46"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7,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ERROR")))))))))))))))))))),7,TRUE))</f>
        <v/>
      </c>
      <c r="I143" s="48"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8,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ERROR")))))))))))))))))))),8,TRUE))</f>
        <v/>
      </c>
      <c r="J143" s="49"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9,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ERROR")))))))))))))))))))),9,TRUE))</f>
        <v/>
      </c>
      <c r="K143" s="48"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10,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ERROR")))))))))))))))))))),10,TRUE))</f>
        <v/>
      </c>
      <c r="L143" s="48"/>
      <c r="M143" s="104"/>
      <c r="N143" s="48"/>
      <c r="O143" s="48"/>
      <c r="P143" s="69" t="str">
        <f>IF(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11,TRUE)=0,"",VLOOKUP($B143,IF($B143&lt;11,STAND0[],IF($B143&lt;21,STAND1[],IF($B143&lt;31,STAND2[],IF($B143&lt;41,STAND3[],IF($B143&lt;51,STAND4[],IF($B143&lt;61,STAND5[],IF($B143&lt;71,STAND6[],IF($B143&lt;81,STAND7[],IF($B143&lt;91,STAND8[],IF($B143&lt;101,STAND9[],IF($B143&lt;111,STAND10[],IF($B143&lt;121,STAND11[],IF($B143&lt;131,STAND12[],IF($B143&lt;141,STAND13[],IF($B143&lt;151,STAND14[],IF($B143&lt;161,STAND15[],IF($B143&lt;171,STAND16[],IF($B143&lt;181,STAND17[],IF($B143&lt;191,STAND18[],IF($B143&lt;201,STAND19[],"TABLE ERROR")))))))))))))))))))),11,TRUE))</f>
        <v/>
      </c>
    </row>
    <row r="144" spans="1:16" ht="15" customHeight="1" x14ac:dyDescent="0.25">
      <c r="A144" s="94">
        <v>16</v>
      </c>
      <c r="B144" s="70">
        <v>142</v>
      </c>
      <c r="C144" s="46" t="str">
        <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ERROR")))))))))))))))))))),2,TRUE)</f>
        <v>Operations</v>
      </c>
      <c r="D144" s="47"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3,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ERROR")))))))))))))))))))),3,TRUE))</f>
        <v/>
      </c>
      <c r="E144" s="47"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4,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ERROR")))))))))))))))))))),4,TRUE))</f>
        <v/>
      </c>
      <c r="F144" s="47"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5,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ERROR")))))))))))))))))))),5,TRUE))</f>
        <v/>
      </c>
      <c r="G144" s="46"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6,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ERROR")))))))))))))))))))),6,TRUE))</f>
        <v/>
      </c>
      <c r="H144" s="46"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7,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ERROR")))))))))))))))))))),7,TRUE))</f>
        <v/>
      </c>
      <c r="I144" s="48"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8,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ERROR")))))))))))))))))))),8,TRUE))</f>
        <v/>
      </c>
      <c r="J144" s="49"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9,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ERROR")))))))))))))))))))),9,TRUE))</f>
        <v/>
      </c>
      <c r="K144" s="48"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10,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ERROR")))))))))))))))))))),10,TRUE))</f>
        <v/>
      </c>
      <c r="L144" s="48"/>
      <c r="M144" s="104"/>
      <c r="N144" s="48"/>
      <c r="O144" s="48"/>
      <c r="P144" s="69" t="str">
        <f>IF(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11,TRUE)=0,"",VLOOKUP($B144,IF($B144&lt;11,STAND0[],IF($B144&lt;21,STAND1[],IF($B144&lt;31,STAND2[],IF($B144&lt;41,STAND3[],IF($B144&lt;51,STAND4[],IF($B144&lt;61,STAND5[],IF($B144&lt;71,STAND6[],IF($B144&lt;81,STAND7[],IF($B144&lt;91,STAND8[],IF($B144&lt;101,STAND9[],IF($B144&lt;111,STAND10[],IF($B144&lt;121,STAND11[],IF($B144&lt;131,STAND12[],IF($B144&lt;141,STAND13[],IF($B144&lt;151,STAND14[],IF($B144&lt;161,STAND15[],IF($B144&lt;171,STAND16[],IF($B144&lt;181,STAND17[],IF($B144&lt;191,STAND18[],IF($B144&lt;201,STAND19[],"TABLE ERROR")))))))))))))))))))),11,TRUE))</f>
        <v/>
      </c>
    </row>
    <row r="145" spans="1:16" ht="15" customHeight="1" x14ac:dyDescent="0.25">
      <c r="A145" s="94">
        <v>16</v>
      </c>
      <c r="B145" s="70">
        <v>143</v>
      </c>
      <c r="C145" s="46" t="str">
        <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ERROR")))))))))))))))))))),2,TRUE)</f>
        <v>Operations</v>
      </c>
      <c r="D145" s="47"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3,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ERROR")))))))))))))))))))),3,TRUE))</f>
        <v/>
      </c>
      <c r="E145" s="47"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4,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ERROR")))))))))))))))))))),4,TRUE))</f>
        <v/>
      </c>
      <c r="F145" s="47"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5,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ERROR")))))))))))))))))))),5,TRUE))</f>
        <v/>
      </c>
      <c r="G145" s="46"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6,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ERROR")))))))))))))))))))),6,TRUE))</f>
        <v/>
      </c>
      <c r="H145" s="46"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7,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ERROR")))))))))))))))))))),7,TRUE))</f>
        <v/>
      </c>
      <c r="I145" s="48"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8,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ERROR")))))))))))))))))))),8,TRUE))</f>
        <v/>
      </c>
      <c r="J145" s="49"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9,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ERROR")))))))))))))))))))),9,TRUE))</f>
        <v/>
      </c>
      <c r="K145" s="48"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10,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ERROR")))))))))))))))))))),10,TRUE))</f>
        <v/>
      </c>
      <c r="L145" s="48"/>
      <c r="M145" s="104"/>
      <c r="N145" s="48"/>
      <c r="O145" s="48"/>
      <c r="P145" s="69" t="str">
        <f>IF(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11,TRUE)=0,"",VLOOKUP($B145,IF($B145&lt;11,STAND0[],IF($B145&lt;21,STAND1[],IF($B145&lt;31,STAND2[],IF($B145&lt;41,STAND3[],IF($B145&lt;51,STAND4[],IF($B145&lt;61,STAND5[],IF($B145&lt;71,STAND6[],IF($B145&lt;81,STAND7[],IF($B145&lt;91,STAND8[],IF($B145&lt;101,STAND9[],IF($B145&lt;111,STAND10[],IF($B145&lt;121,STAND11[],IF($B145&lt;131,STAND12[],IF($B145&lt;141,STAND13[],IF($B145&lt;151,STAND14[],IF($B145&lt;161,STAND15[],IF($B145&lt;171,STAND16[],IF($B145&lt;181,STAND17[],IF($B145&lt;191,STAND18[],IF($B145&lt;201,STAND19[],"TABLE ERROR")))))))))))))))))))),11,TRUE))</f>
        <v/>
      </c>
    </row>
    <row r="146" spans="1:16" ht="15" customHeight="1" x14ac:dyDescent="0.25">
      <c r="A146" s="94">
        <v>16</v>
      </c>
      <c r="B146" s="70">
        <v>144</v>
      </c>
      <c r="C146" s="46" t="str">
        <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ERROR")))))))))))))))))))),2,TRUE)</f>
        <v>Operations</v>
      </c>
      <c r="D146" s="47"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3,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ERROR")))))))))))))))))))),3,TRUE))</f>
        <v/>
      </c>
      <c r="E146" s="47"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4,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ERROR")))))))))))))))))))),4,TRUE))</f>
        <v/>
      </c>
      <c r="F146" s="47"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5,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ERROR")))))))))))))))))))),5,TRUE))</f>
        <v/>
      </c>
      <c r="G146" s="46"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6,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ERROR")))))))))))))))))))),6,TRUE))</f>
        <v/>
      </c>
      <c r="H146" s="46"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7,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ERROR")))))))))))))))))))),7,TRUE))</f>
        <v/>
      </c>
      <c r="I146" s="48"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8,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ERROR")))))))))))))))))))),8,TRUE))</f>
        <v/>
      </c>
      <c r="J146" s="49"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9,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ERROR")))))))))))))))))))),9,TRUE))</f>
        <v/>
      </c>
      <c r="K146" s="48"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10,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ERROR")))))))))))))))))))),10,TRUE))</f>
        <v/>
      </c>
      <c r="L146" s="48"/>
      <c r="M146" s="104"/>
      <c r="N146" s="48"/>
      <c r="O146" s="48"/>
      <c r="P146" s="69" t="str">
        <f>IF(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11,TRUE)=0,"",VLOOKUP($B146,IF($B146&lt;11,STAND0[],IF($B146&lt;21,STAND1[],IF($B146&lt;31,STAND2[],IF($B146&lt;41,STAND3[],IF($B146&lt;51,STAND4[],IF($B146&lt;61,STAND5[],IF($B146&lt;71,STAND6[],IF($B146&lt;81,STAND7[],IF($B146&lt;91,STAND8[],IF($B146&lt;101,STAND9[],IF($B146&lt;111,STAND10[],IF($B146&lt;121,STAND11[],IF($B146&lt;131,STAND12[],IF($B146&lt;141,STAND13[],IF($B146&lt;151,STAND14[],IF($B146&lt;161,STAND15[],IF($B146&lt;171,STAND16[],IF($B146&lt;181,STAND17[],IF($B146&lt;191,STAND18[],IF($B146&lt;201,STAND19[],"TABLE ERROR")))))))))))))))))))),11,TRUE))</f>
        <v/>
      </c>
    </row>
    <row r="147" spans="1:16" ht="15" customHeight="1" x14ac:dyDescent="0.25">
      <c r="A147" s="94">
        <v>16</v>
      </c>
      <c r="B147" s="70">
        <v>145</v>
      </c>
      <c r="C147" s="46" t="str">
        <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ERROR")))))))))))))))))))),2,TRUE)</f>
        <v>Operations</v>
      </c>
      <c r="D147" s="47"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3,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ERROR")))))))))))))))))))),3,TRUE))</f>
        <v/>
      </c>
      <c r="E147" s="47"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4,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ERROR")))))))))))))))))))),4,TRUE))</f>
        <v/>
      </c>
      <c r="F147" s="47"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5,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ERROR")))))))))))))))))))),5,TRUE))</f>
        <v/>
      </c>
      <c r="G147" s="46"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6,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ERROR")))))))))))))))))))),6,TRUE))</f>
        <v/>
      </c>
      <c r="H147" s="46"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7,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ERROR")))))))))))))))))))),7,TRUE))</f>
        <v/>
      </c>
      <c r="I147" s="48"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8,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ERROR")))))))))))))))))))),8,TRUE))</f>
        <v/>
      </c>
      <c r="J147" s="49"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9,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ERROR")))))))))))))))))))),9,TRUE))</f>
        <v/>
      </c>
      <c r="K147" s="48"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10,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ERROR")))))))))))))))))))),10,TRUE))</f>
        <v/>
      </c>
      <c r="L147" s="48"/>
      <c r="M147" s="104"/>
      <c r="N147" s="48"/>
      <c r="O147" s="48"/>
      <c r="P147" s="69" t="str">
        <f>IF(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11,TRUE)=0,"",VLOOKUP($B147,IF($B147&lt;11,STAND0[],IF($B147&lt;21,STAND1[],IF($B147&lt;31,STAND2[],IF($B147&lt;41,STAND3[],IF($B147&lt;51,STAND4[],IF($B147&lt;61,STAND5[],IF($B147&lt;71,STAND6[],IF($B147&lt;81,STAND7[],IF($B147&lt;91,STAND8[],IF($B147&lt;101,STAND9[],IF($B147&lt;111,STAND10[],IF($B147&lt;121,STAND11[],IF($B147&lt;131,STAND12[],IF($B147&lt;141,STAND13[],IF($B147&lt;151,STAND14[],IF($B147&lt;161,STAND15[],IF($B147&lt;171,STAND16[],IF($B147&lt;181,STAND17[],IF($B147&lt;191,STAND18[],IF($B147&lt;201,STAND19[],"TABLE ERROR")))))))))))))))))))),11,TRUE))</f>
        <v/>
      </c>
    </row>
    <row r="148" spans="1:16" ht="15" customHeight="1" x14ac:dyDescent="0.25">
      <c r="A148" s="94">
        <v>16</v>
      </c>
      <c r="B148" s="70">
        <v>146</v>
      </c>
      <c r="C148" s="46" t="str">
        <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ERROR")))))))))))))))))))),2,TRUE)</f>
        <v>Operations</v>
      </c>
      <c r="D148" s="47"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3,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ERROR")))))))))))))))))))),3,TRUE))</f>
        <v/>
      </c>
      <c r="E148" s="47"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4,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ERROR")))))))))))))))))))),4,TRUE))</f>
        <v/>
      </c>
      <c r="F148" s="47"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5,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ERROR")))))))))))))))))))),5,TRUE))</f>
        <v/>
      </c>
      <c r="G148" s="46"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6,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ERROR")))))))))))))))))))),6,TRUE))</f>
        <v/>
      </c>
      <c r="H148" s="46"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7,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ERROR")))))))))))))))))))),7,TRUE))</f>
        <v/>
      </c>
      <c r="I148" s="48"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8,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ERROR")))))))))))))))))))),8,TRUE))</f>
        <v/>
      </c>
      <c r="J148" s="49"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9,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ERROR")))))))))))))))))))),9,TRUE))</f>
        <v/>
      </c>
      <c r="K148" s="48"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10,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ERROR")))))))))))))))))))),10,TRUE))</f>
        <v/>
      </c>
      <c r="L148" s="48"/>
      <c r="M148" s="104"/>
      <c r="N148" s="48"/>
      <c r="O148" s="48"/>
      <c r="P148" s="69" t="str">
        <f>IF(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11,TRUE)=0,"",VLOOKUP($B148,IF($B148&lt;11,STAND0[],IF($B148&lt;21,STAND1[],IF($B148&lt;31,STAND2[],IF($B148&lt;41,STAND3[],IF($B148&lt;51,STAND4[],IF($B148&lt;61,STAND5[],IF($B148&lt;71,STAND6[],IF($B148&lt;81,STAND7[],IF($B148&lt;91,STAND8[],IF($B148&lt;101,STAND9[],IF($B148&lt;111,STAND10[],IF($B148&lt;121,STAND11[],IF($B148&lt;131,STAND12[],IF($B148&lt;141,STAND13[],IF($B148&lt;151,STAND14[],IF($B148&lt;161,STAND15[],IF($B148&lt;171,STAND16[],IF($B148&lt;181,STAND17[],IF($B148&lt;191,STAND18[],IF($B148&lt;201,STAND19[],"TABLE ERROR")))))))))))))))))))),11,TRUE))</f>
        <v/>
      </c>
    </row>
    <row r="149" spans="1:16" ht="15" customHeight="1" x14ac:dyDescent="0.25">
      <c r="A149" s="94">
        <v>16</v>
      </c>
      <c r="B149" s="70">
        <v>147</v>
      </c>
      <c r="C149" s="46" t="str">
        <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ERROR")))))))))))))))))))),2,TRUE)</f>
        <v>Operations</v>
      </c>
      <c r="D149" s="47"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3,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ERROR")))))))))))))))))))),3,TRUE))</f>
        <v/>
      </c>
      <c r="E149" s="47"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4,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ERROR")))))))))))))))))))),4,TRUE))</f>
        <v/>
      </c>
      <c r="F149" s="47"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5,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ERROR")))))))))))))))))))),5,TRUE))</f>
        <v/>
      </c>
      <c r="G149" s="46"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6,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ERROR")))))))))))))))))))),6,TRUE))</f>
        <v/>
      </c>
      <c r="H149" s="46"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7,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ERROR")))))))))))))))))))),7,TRUE))</f>
        <v/>
      </c>
      <c r="I149" s="48"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8,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ERROR")))))))))))))))))))),8,TRUE))</f>
        <v/>
      </c>
      <c r="J149" s="49"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9,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ERROR")))))))))))))))))))),9,TRUE))</f>
        <v/>
      </c>
      <c r="K149" s="48"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10,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ERROR")))))))))))))))))))),10,TRUE))</f>
        <v/>
      </c>
      <c r="L149" s="48"/>
      <c r="M149" s="104"/>
      <c r="N149" s="48"/>
      <c r="O149" s="48"/>
      <c r="P149" s="69" t="str">
        <f>IF(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11,TRUE)=0,"",VLOOKUP($B149,IF($B149&lt;11,STAND0[],IF($B149&lt;21,STAND1[],IF($B149&lt;31,STAND2[],IF($B149&lt;41,STAND3[],IF($B149&lt;51,STAND4[],IF($B149&lt;61,STAND5[],IF($B149&lt;71,STAND6[],IF($B149&lt;81,STAND7[],IF($B149&lt;91,STAND8[],IF($B149&lt;101,STAND9[],IF($B149&lt;111,STAND10[],IF($B149&lt;121,STAND11[],IF($B149&lt;131,STAND12[],IF($B149&lt;141,STAND13[],IF($B149&lt;151,STAND14[],IF($B149&lt;161,STAND15[],IF($B149&lt;171,STAND16[],IF($B149&lt;181,STAND17[],IF($B149&lt;191,STAND18[],IF($B149&lt;201,STAND19[],"TABLE ERROR")))))))))))))))))))),11,TRUE))</f>
        <v/>
      </c>
    </row>
    <row r="150" spans="1:16" ht="15" customHeight="1" x14ac:dyDescent="0.25">
      <c r="A150" s="94">
        <v>16</v>
      </c>
      <c r="B150" s="70">
        <v>148</v>
      </c>
      <c r="C150" s="46" t="str">
        <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ERROR")))))))))))))))))))),2,TRUE)</f>
        <v>Operations</v>
      </c>
      <c r="D150" s="47"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3,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ERROR")))))))))))))))))))),3,TRUE))</f>
        <v/>
      </c>
      <c r="E150" s="47"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4,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ERROR")))))))))))))))))))),4,TRUE))</f>
        <v/>
      </c>
      <c r="F150" s="47"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5,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ERROR")))))))))))))))))))),5,TRUE))</f>
        <v/>
      </c>
      <c r="G150" s="46"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6,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ERROR")))))))))))))))))))),6,TRUE))</f>
        <v/>
      </c>
      <c r="H150" s="46"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7,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ERROR")))))))))))))))))))),7,TRUE))</f>
        <v/>
      </c>
      <c r="I150" s="48"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8,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ERROR")))))))))))))))))))),8,TRUE))</f>
        <v/>
      </c>
      <c r="J150" s="49"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9,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ERROR")))))))))))))))))))),9,TRUE))</f>
        <v/>
      </c>
      <c r="K150" s="48"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10,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ERROR")))))))))))))))))))),10,TRUE))</f>
        <v/>
      </c>
      <c r="L150" s="48"/>
      <c r="M150" s="104"/>
      <c r="N150" s="48"/>
      <c r="O150" s="48"/>
      <c r="P150" s="69" t="str">
        <f>IF(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11,TRUE)=0,"",VLOOKUP($B150,IF($B150&lt;11,STAND0[],IF($B150&lt;21,STAND1[],IF($B150&lt;31,STAND2[],IF($B150&lt;41,STAND3[],IF($B150&lt;51,STAND4[],IF($B150&lt;61,STAND5[],IF($B150&lt;71,STAND6[],IF($B150&lt;81,STAND7[],IF($B150&lt;91,STAND8[],IF($B150&lt;101,STAND9[],IF($B150&lt;111,STAND10[],IF($B150&lt;121,STAND11[],IF($B150&lt;131,STAND12[],IF($B150&lt;141,STAND13[],IF($B150&lt;151,STAND14[],IF($B150&lt;161,STAND15[],IF($B150&lt;171,STAND16[],IF($B150&lt;181,STAND17[],IF($B150&lt;191,STAND18[],IF($B150&lt;201,STAND19[],"TABLE ERROR")))))))))))))))))))),11,TRUE))</f>
        <v/>
      </c>
    </row>
    <row r="151" spans="1:16" ht="15" customHeight="1" x14ac:dyDescent="0.25">
      <c r="A151" s="94">
        <v>16</v>
      </c>
      <c r="B151" s="70">
        <v>149</v>
      </c>
      <c r="C151" s="46" t="str">
        <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ERROR")))))))))))))))))))),2,TRUE)</f>
        <v>Operations</v>
      </c>
      <c r="D151" s="47"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3,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ERROR")))))))))))))))))))),3,TRUE))</f>
        <v/>
      </c>
      <c r="E151" s="47"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4,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ERROR")))))))))))))))))))),4,TRUE))</f>
        <v/>
      </c>
      <c r="F151" s="47"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5,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ERROR")))))))))))))))))))),5,TRUE))</f>
        <v/>
      </c>
      <c r="G151" s="46"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6,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ERROR")))))))))))))))))))),6,TRUE))</f>
        <v/>
      </c>
      <c r="H151" s="46"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7,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ERROR")))))))))))))))))))),7,TRUE))</f>
        <v/>
      </c>
      <c r="I151" s="48"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8,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ERROR")))))))))))))))))))),8,TRUE))</f>
        <v/>
      </c>
      <c r="J151" s="49"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9,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ERROR")))))))))))))))))))),9,TRUE))</f>
        <v/>
      </c>
      <c r="K151" s="48"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10,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ERROR")))))))))))))))))))),10,TRUE))</f>
        <v/>
      </c>
      <c r="L151" s="48"/>
      <c r="M151" s="104"/>
      <c r="N151" s="48"/>
      <c r="O151" s="48"/>
      <c r="P151" s="69" t="str">
        <f>IF(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11,TRUE)=0,"",VLOOKUP($B151,IF($B151&lt;11,STAND0[],IF($B151&lt;21,STAND1[],IF($B151&lt;31,STAND2[],IF($B151&lt;41,STAND3[],IF($B151&lt;51,STAND4[],IF($B151&lt;61,STAND5[],IF($B151&lt;71,STAND6[],IF($B151&lt;81,STAND7[],IF($B151&lt;91,STAND8[],IF($B151&lt;101,STAND9[],IF($B151&lt;111,STAND10[],IF($B151&lt;121,STAND11[],IF($B151&lt;131,STAND12[],IF($B151&lt;141,STAND13[],IF($B151&lt;151,STAND14[],IF($B151&lt;161,STAND15[],IF($B151&lt;171,STAND16[],IF($B151&lt;181,STAND17[],IF($B151&lt;191,STAND18[],IF($B151&lt;201,STAND19[],"TABLE ERROR")))))))))))))))))))),11,TRUE))</f>
        <v/>
      </c>
    </row>
    <row r="152" spans="1:16" ht="15.75" customHeight="1" x14ac:dyDescent="0.25">
      <c r="A152" s="94">
        <v>16</v>
      </c>
      <c r="B152" s="70">
        <v>150</v>
      </c>
      <c r="C152" s="46" t="str">
        <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ERROR")))))))))))))))))))),2,TRUE)</f>
        <v>Operations</v>
      </c>
      <c r="D152" s="47"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3,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ERROR")))))))))))))))))))),3,TRUE))</f>
        <v/>
      </c>
      <c r="E152" s="47"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4,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ERROR")))))))))))))))))))),4,TRUE))</f>
        <v/>
      </c>
      <c r="F152" s="47"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5,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ERROR")))))))))))))))))))),5,TRUE))</f>
        <v/>
      </c>
      <c r="G152" s="46"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6,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ERROR")))))))))))))))))))),6,TRUE))</f>
        <v/>
      </c>
      <c r="H152" s="46"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7,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ERROR")))))))))))))))))))),7,TRUE))</f>
        <v/>
      </c>
      <c r="I152" s="48"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8,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ERROR")))))))))))))))))))),8,TRUE))</f>
        <v/>
      </c>
      <c r="J152" s="49"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9,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ERROR")))))))))))))))))))),9,TRUE))</f>
        <v/>
      </c>
      <c r="K152" s="48"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10,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ERROR")))))))))))))))))))),10,TRUE))</f>
        <v/>
      </c>
      <c r="L152" s="48"/>
      <c r="M152" s="104"/>
      <c r="N152" s="48"/>
      <c r="O152" s="48"/>
      <c r="P152" s="69" t="str">
        <f>IF(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11,TRUE)=0,"",VLOOKUP($B152,IF($B152&lt;11,STAND0[],IF($B152&lt;21,STAND1[],IF($B152&lt;31,STAND2[],IF($B152&lt;41,STAND3[],IF($B152&lt;51,STAND4[],IF($B152&lt;61,STAND5[],IF($B152&lt;71,STAND6[],IF($B152&lt;81,STAND7[],IF($B152&lt;91,STAND8[],IF($B152&lt;101,STAND9[],IF($B152&lt;111,STAND10[],IF($B152&lt;121,STAND11[],IF($B152&lt;131,STAND12[],IF($B152&lt;141,STAND13[],IF($B152&lt;151,STAND14[],IF($B152&lt;161,STAND15[],IF($B152&lt;171,STAND16[],IF($B152&lt;181,STAND17[],IF($B152&lt;191,STAND18[],IF($B152&lt;201,STAND19[],"TABLE ERROR")))))))))))))))))))),11,TRUE))</f>
        <v/>
      </c>
    </row>
    <row r="153" spans="1:16" ht="15" customHeight="1" x14ac:dyDescent="0.25">
      <c r="A153" s="94">
        <v>17</v>
      </c>
      <c r="B153" s="70">
        <v>151</v>
      </c>
      <c r="C153" s="46" t="str">
        <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ERROR")))))))))))))))))))),2,TRUE)</f>
        <v>Operations</v>
      </c>
      <c r="D153" s="47"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3,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ERROR")))))))))))))))))))),3,TRUE))</f>
        <v/>
      </c>
      <c r="E153" s="47"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4,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ERROR")))))))))))))))))))),4,TRUE))</f>
        <v/>
      </c>
      <c r="F153" s="47"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5,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ERROR")))))))))))))))))))),5,TRUE))</f>
        <v/>
      </c>
      <c r="G153" s="46"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6,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ERROR")))))))))))))))))))),6,TRUE))</f>
        <v/>
      </c>
      <c r="H153" s="46"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7,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ERROR")))))))))))))))))))),7,TRUE))</f>
        <v/>
      </c>
      <c r="I153" s="48"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8,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ERROR")))))))))))))))))))),8,TRUE))</f>
        <v/>
      </c>
      <c r="J153" s="49"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9,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ERROR")))))))))))))))))))),9,TRUE))</f>
        <v/>
      </c>
      <c r="K153" s="48"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10,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ERROR")))))))))))))))))))),10,TRUE))</f>
        <v/>
      </c>
      <c r="L153" s="48"/>
      <c r="M153" s="104"/>
      <c r="N153" s="48"/>
      <c r="O153" s="48"/>
      <c r="P153" s="69" t="str">
        <f>IF(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11,TRUE)=0,"",VLOOKUP($B153,IF($B153&lt;11,STAND0[],IF($B153&lt;21,STAND1[],IF($B153&lt;31,STAND2[],IF($B153&lt;41,STAND3[],IF($B153&lt;51,STAND4[],IF($B153&lt;61,STAND5[],IF($B153&lt;71,STAND6[],IF($B153&lt;81,STAND7[],IF($B153&lt;91,STAND8[],IF($B153&lt;101,STAND9[],IF($B153&lt;111,STAND10[],IF($B153&lt;121,STAND11[],IF($B153&lt;131,STAND12[],IF($B153&lt;141,STAND13[],IF($B153&lt;151,STAND14[],IF($B153&lt;161,STAND15[],IF($B153&lt;171,STAND16[],IF($B153&lt;181,STAND17[],IF($B153&lt;191,STAND18[],IF($B153&lt;201,STAND19[],"TABLE ERROR")))))))))))))))))))),11,TRUE))</f>
        <v/>
      </c>
    </row>
    <row r="154" spans="1:16" ht="15" customHeight="1" x14ac:dyDescent="0.25">
      <c r="A154" s="94">
        <v>17</v>
      </c>
      <c r="B154" s="70">
        <v>152</v>
      </c>
      <c r="C154" s="46" t="str">
        <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ERROR")))))))))))))))))))),2,TRUE)</f>
        <v>Operations</v>
      </c>
      <c r="D154" s="47"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3,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ERROR")))))))))))))))))))),3,TRUE))</f>
        <v/>
      </c>
      <c r="E154" s="47"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4,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ERROR")))))))))))))))))))),4,TRUE))</f>
        <v/>
      </c>
      <c r="F154" s="47"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5,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ERROR")))))))))))))))))))),5,TRUE))</f>
        <v/>
      </c>
      <c r="G154" s="46"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6,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ERROR")))))))))))))))))))),6,TRUE))</f>
        <v/>
      </c>
      <c r="H154" s="46"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7,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ERROR")))))))))))))))))))),7,TRUE))</f>
        <v/>
      </c>
      <c r="I154" s="48"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8,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ERROR")))))))))))))))))))),8,TRUE))</f>
        <v/>
      </c>
      <c r="J154" s="49"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9,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ERROR")))))))))))))))))))),9,TRUE))</f>
        <v/>
      </c>
      <c r="K154" s="48"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10,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ERROR")))))))))))))))))))),10,TRUE))</f>
        <v/>
      </c>
      <c r="L154" s="48"/>
      <c r="M154" s="104"/>
      <c r="N154" s="48"/>
      <c r="O154" s="48"/>
      <c r="P154" s="69" t="str">
        <f>IF(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11,TRUE)=0,"",VLOOKUP($B154,IF($B154&lt;11,STAND0[],IF($B154&lt;21,STAND1[],IF($B154&lt;31,STAND2[],IF($B154&lt;41,STAND3[],IF($B154&lt;51,STAND4[],IF($B154&lt;61,STAND5[],IF($B154&lt;71,STAND6[],IF($B154&lt;81,STAND7[],IF($B154&lt;91,STAND8[],IF($B154&lt;101,STAND9[],IF($B154&lt;111,STAND10[],IF($B154&lt;121,STAND11[],IF($B154&lt;131,STAND12[],IF($B154&lt;141,STAND13[],IF($B154&lt;151,STAND14[],IF($B154&lt;161,STAND15[],IF($B154&lt;171,STAND16[],IF($B154&lt;181,STAND17[],IF($B154&lt;191,STAND18[],IF($B154&lt;201,STAND19[],"TABLE ERROR")))))))))))))))))))),11,TRUE))</f>
        <v/>
      </c>
    </row>
    <row r="155" spans="1:16" ht="15" customHeight="1" x14ac:dyDescent="0.25">
      <c r="A155" s="94">
        <v>17</v>
      </c>
      <c r="B155" s="70">
        <v>153</v>
      </c>
      <c r="C155" s="46" t="str">
        <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ERROR")))))))))))))))))))),2,TRUE)</f>
        <v>Operations</v>
      </c>
      <c r="D155" s="47"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3,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ERROR")))))))))))))))))))),3,TRUE))</f>
        <v/>
      </c>
      <c r="E155" s="47"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4,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ERROR")))))))))))))))))))),4,TRUE))</f>
        <v/>
      </c>
      <c r="F155" s="47"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5,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ERROR")))))))))))))))))))),5,TRUE))</f>
        <v/>
      </c>
      <c r="G155" s="46"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6,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ERROR")))))))))))))))))))),6,TRUE))</f>
        <v/>
      </c>
      <c r="H155" s="46"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7,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ERROR")))))))))))))))))))),7,TRUE))</f>
        <v/>
      </c>
      <c r="I155" s="48"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8,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ERROR")))))))))))))))))))),8,TRUE))</f>
        <v/>
      </c>
      <c r="J155" s="49"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9,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ERROR")))))))))))))))))))),9,TRUE))</f>
        <v/>
      </c>
      <c r="K155" s="48"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10,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ERROR")))))))))))))))))))),10,TRUE))</f>
        <v/>
      </c>
      <c r="L155" s="48"/>
      <c r="M155" s="104"/>
      <c r="N155" s="48"/>
      <c r="O155" s="48"/>
      <c r="P155" s="69" t="str">
        <f>IF(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11,TRUE)=0,"",VLOOKUP($B155,IF($B155&lt;11,STAND0[],IF($B155&lt;21,STAND1[],IF($B155&lt;31,STAND2[],IF($B155&lt;41,STAND3[],IF($B155&lt;51,STAND4[],IF($B155&lt;61,STAND5[],IF($B155&lt;71,STAND6[],IF($B155&lt;81,STAND7[],IF($B155&lt;91,STAND8[],IF($B155&lt;101,STAND9[],IF($B155&lt;111,STAND10[],IF($B155&lt;121,STAND11[],IF($B155&lt;131,STAND12[],IF($B155&lt;141,STAND13[],IF($B155&lt;151,STAND14[],IF($B155&lt;161,STAND15[],IF($B155&lt;171,STAND16[],IF($B155&lt;181,STAND17[],IF($B155&lt;191,STAND18[],IF($B155&lt;201,STAND19[],"TABLE ERROR")))))))))))))))))))),11,TRUE))</f>
        <v/>
      </c>
    </row>
    <row r="156" spans="1:16" ht="15" customHeight="1" x14ac:dyDescent="0.25">
      <c r="A156" s="94">
        <v>17</v>
      </c>
      <c r="B156" s="70">
        <v>154</v>
      </c>
      <c r="C156" s="46" t="str">
        <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ERROR")))))))))))))))))))),2,TRUE)</f>
        <v>Operations</v>
      </c>
      <c r="D156" s="47"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3,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ERROR")))))))))))))))))))),3,TRUE))</f>
        <v/>
      </c>
      <c r="E156" s="47"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4,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ERROR")))))))))))))))))))),4,TRUE))</f>
        <v/>
      </c>
      <c r="F156" s="47"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5,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ERROR")))))))))))))))))))),5,TRUE))</f>
        <v/>
      </c>
      <c r="G156" s="46"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6,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ERROR")))))))))))))))))))),6,TRUE))</f>
        <v/>
      </c>
      <c r="H156" s="46"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7,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ERROR")))))))))))))))))))),7,TRUE))</f>
        <v/>
      </c>
      <c r="I156" s="48"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8,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ERROR")))))))))))))))))))),8,TRUE))</f>
        <v/>
      </c>
      <c r="J156" s="49"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9,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ERROR")))))))))))))))))))),9,TRUE))</f>
        <v/>
      </c>
      <c r="K156" s="48"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10,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ERROR")))))))))))))))))))),10,TRUE))</f>
        <v/>
      </c>
      <c r="L156" s="48"/>
      <c r="M156" s="104"/>
      <c r="N156" s="48"/>
      <c r="O156" s="48"/>
      <c r="P156" s="69" t="str">
        <f>IF(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11,TRUE)=0,"",VLOOKUP($B156,IF($B156&lt;11,STAND0[],IF($B156&lt;21,STAND1[],IF($B156&lt;31,STAND2[],IF($B156&lt;41,STAND3[],IF($B156&lt;51,STAND4[],IF($B156&lt;61,STAND5[],IF($B156&lt;71,STAND6[],IF($B156&lt;81,STAND7[],IF($B156&lt;91,STAND8[],IF($B156&lt;101,STAND9[],IF($B156&lt;111,STAND10[],IF($B156&lt;121,STAND11[],IF($B156&lt;131,STAND12[],IF($B156&lt;141,STAND13[],IF($B156&lt;151,STAND14[],IF($B156&lt;161,STAND15[],IF($B156&lt;171,STAND16[],IF($B156&lt;181,STAND17[],IF($B156&lt;191,STAND18[],IF($B156&lt;201,STAND19[],"TABLE ERROR")))))))))))))))))))),11,TRUE))</f>
        <v/>
      </c>
    </row>
    <row r="157" spans="1:16" ht="15" customHeight="1" x14ac:dyDescent="0.25">
      <c r="A157" s="94">
        <v>17</v>
      </c>
      <c r="B157" s="70">
        <v>155</v>
      </c>
      <c r="C157" s="46" t="str">
        <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ERROR")))))))))))))))))))),2,TRUE)</f>
        <v>Operations</v>
      </c>
      <c r="D157" s="47"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3,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ERROR")))))))))))))))))))),3,TRUE))</f>
        <v/>
      </c>
      <c r="E157" s="47"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4,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ERROR")))))))))))))))))))),4,TRUE))</f>
        <v/>
      </c>
      <c r="F157" s="47"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5,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ERROR")))))))))))))))))))),5,TRUE))</f>
        <v/>
      </c>
      <c r="G157" s="46"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6,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ERROR")))))))))))))))))))),6,TRUE))</f>
        <v/>
      </c>
      <c r="H157" s="46"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7,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ERROR")))))))))))))))))))),7,TRUE))</f>
        <v/>
      </c>
      <c r="I157" s="48"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8,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ERROR")))))))))))))))))))),8,TRUE))</f>
        <v/>
      </c>
      <c r="J157" s="49"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9,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ERROR")))))))))))))))))))),9,TRUE))</f>
        <v/>
      </c>
      <c r="K157" s="48"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10,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ERROR")))))))))))))))))))),10,TRUE))</f>
        <v/>
      </c>
      <c r="L157" s="48"/>
      <c r="M157" s="104"/>
      <c r="N157" s="48"/>
      <c r="O157" s="48"/>
      <c r="P157" s="69" t="str">
        <f>IF(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11,TRUE)=0,"",VLOOKUP($B157,IF($B157&lt;11,STAND0[],IF($B157&lt;21,STAND1[],IF($B157&lt;31,STAND2[],IF($B157&lt;41,STAND3[],IF($B157&lt;51,STAND4[],IF($B157&lt;61,STAND5[],IF($B157&lt;71,STAND6[],IF($B157&lt;81,STAND7[],IF($B157&lt;91,STAND8[],IF($B157&lt;101,STAND9[],IF($B157&lt;111,STAND10[],IF($B157&lt;121,STAND11[],IF($B157&lt;131,STAND12[],IF($B157&lt;141,STAND13[],IF($B157&lt;151,STAND14[],IF($B157&lt;161,STAND15[],IF($B157&lt;171,STAND16[],IF($B157&lt;181,STAND17[],IF($B157&lt;191,STAND18[],IF($B157&lt;201,STAND19[],"TABLE ERROR")))))))))))))))))))),11,TRUE))</f>
        <v/>
      </c>
    </row>
    <row r="158" spans="1:16" ht="15" customHeight="1" x14ac:dyDescent="0.25">
      <c r="A158" s="94">
        <v>17</v>
      </c>
      <c r="B158" s="70">
        <v>156</v>
      </c>
      <c r="C158" s="46" t="str">
        <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ERROR")))))))))))))))))))),2,TRUE)</f>
        <v>Operations</v>
      </c>
      <c r="D158" s="47"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3,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ERROR")))))))))))))))))))),3,TRUE))</f>
        <v/>
      </c>
      <c r="E158" s="47"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4,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ERROR")))))))))))))))))))),4,TRUE))</f>
        <v/>
      </c>
      <c r="F158" s="47"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5,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ERROR")))))))))))))))))))),5,TRUE))</f>
        <v/>
      </c>
      <c r="G158" s="46"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6,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ERROR")))))))))))))))))))),6,TRUE))</f>
        <v/>
      </c>
      <c r="H158" s="46"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7,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ERROR")))))))))))))))))))),7,TRUE))</f>
        <v/>
      </c>
      <c r="I158" s="48"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8,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ERROR")))))))))))))))))))),8,TRUE))</f>
        <v/>
      </c>
      <c r="J158" s="49"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9,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ERROR")))))))))))))))))))),9,TRUE))</f>
        <v/>
      </c>
      <c r="K158" s="48"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10,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ERROR")))))))))))))))))))),10,TRUE))</f>
        <v/>
      </c>
      <c r="L158" s="48"/>
      <c r="M158" s="104"/>
      <c r="N158" s="48"/>
      <c r="O158" s="48"/>
      <c r="P158" s="69" t="str">
        <f>IF(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11,TRUE)=0,"",VLOOKUP($B158,IF($B158&lt;11,STAND0[],IF($B158&lt;21,STAND1[],IF($B158&lt;31,STAND2[],IF($B158&lt;41,STAND3[],IF($B158&lt;51,STAND4[],IF($B158&lt;61,STAND5[],IF($B158&lt;71,STAND6[],IF($B158&lt;81,STAND7[],IF($B158&lt;91,STAND8[],IF($B158&lt;101,STAND9[],IF($B158&lt;111,STAND10[],IF($B158&lt;121,STAND11[],IF($B158&lt;131,STAND12[],IF($B158&lt;141,STAND13[],IF($B158&lt;151,STAND14[],IF($B158&lt;161,STAND15[],IF($B158&lt;171,STAND16[],IF($B158&lt;181,STAND17[],IF($B158&lt;191,STAND18[],IF($B158&lt;201,STAND19[],"TABLE ERROR")))))))))))))))))))),11,TRUE))</f>
        <v/>
      </c>
    </row>
    <row r="159" spans="1:16" ht="15" customHeight="1" x14ac:dyDescent="0.25">
      <c r="A159" s="94">
        <v>17</v>
      </c>
      <c r="B159" s="70">
        <v>157</v>
      </c>
      <c r="C159" s="46" t="str">
        <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ERROR")))))))))))))))))))),2,TRUE)</f>
        <v>Operations</v>
      </c>
      <c r="D159" s="47"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3,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ERROR")))))))))))))))))))),3,TRUE))</f>
        <v/>
      </c>
      <c r="E159" s="47"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4,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ERROR")))))))))))))))))))),4,TRUE))</f>
        <v/>
      </c>
      <c r="F159" s="47"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5,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ERROR")))))))))))))))))))),5,TRUE))</f>
        <v/>
      </c>
      <c r="G159" s="46"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6,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ERROR")))))))))))))))))))),6,TRUE))</f>
        <v/>
      </c>
      <c r="H159" s="46"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7,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ERROR")))))))))))))))))))),7,TRUE))</f>
        <v/>
      </c>
      <c r="I159" s="48"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8,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ERROR")))))))))))))))))))),8,TRUE))</f>
        <v/>
      </c>
      <c r="J159" s="49"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9,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ERROR")))))))))))))))))))),9,TRUE))</f>
        <v/>
      </c>
      <c r="K159" s="48"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10,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ERROR")))))))))))))))))))),10,TRUE))</f>
        <v/>
      </c>
      <c r="L159" s="48"/>
      <c r="M159" s="104"/>
      <c r="N159" s="48"/>
      <c r="O159" s="48"/>
      <c r="P159" s="69" t="str">
        <f>IF(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11,TRUE)=0,"",VLOOKUP($B159,IF($B159&lt;11,STAND0[],IF($B159&lt;21,STAND1[],IF($B159&lt;31,STAND2[],IF($B159&lt;41,STAND3[],IF($B159&lt;51,STAND4[],IF($B159&lt;61,STAND5[],IF($B159&lt;71,STAND6[],IF($B159&lt;81,STAND7[],IF($B159&lt;91,STAND8[],IF($B159&lt;101,STAND9[],IF($B159&lt;111,STAND10[],IF($B159&lt;121,STAND11[],IF($B159&lt;131,STAND12[],IF($B159&lt;141,STAND13[],IF($B159&lt;151,STAND14[],IF($B159&lt;161,STAND15[],IF($B159&lt;171,STAND16[],IF($B159&lt;181,STAND17[],IF($B159&lt;191,STAND18[],IF($B159&lt;201,STAND19[],"TABLE ERROR")))))))))))))))))))),11,TRUE))</f>
        <v/>
      </c>
    </row>
    <row r="160" spans="1:16" ht="15" customHeight="1" x14ac:dyDescent="0.25">
      <c r="A160" s="94">
        <v>17</v>
      </c>
      <c r="B160" s="70">
        <v>158</v>
      </c>
      <c r="C160" s="46" t="str">
        <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ERROR")))))))))))))))))))),2,TRUE)</f>
        <v>Operations</v>
      </c>
      <c r="D160" s="47"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3,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ERROR")))))))))))))))))))),3,TRUE))</f>
        <v/>
      </c>
      <c r="E160" s="47"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4,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ERROR")))))))))))))))))))),4,TRUE))</f>
        <v/>
      </c>
      <c r="F160" s="47"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5,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ERROR")))))))))))))))))))),5,TRUE))</f>
        <v/>
      </c>
      <c r="G160" s="46"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6,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ERROR")))))))))))))))))))),6,TRUE))</f>
        <v/>
      </c>
      <c r="H160" s="46"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7,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ERROR")))))))))))))))))))),7,TRUE))</f>
        <v/>
      </c>
      <c r="I160" s="48"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8,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ERROR")))))))))))))))))))),8,TRUE))</f>
        <v/>
      </c>
      <c r="J160" s="49"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9,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ERROR")))))))))))))))))))),9,TRUE))</f>
        <v/>
      </c>
      <c r="K160" s="48"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10,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ERROR")))))))))))))))))))),10,TRUE))</f>
        <v/>
      </c>
      <c r="L160" s="48"/>
      <c r="M160" s="104"/>
      <c r="N160" s="48"/>
      <c r="O160" s="48"/>
      <c r="P160" s="69" t="str">
        <f>IF(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11,TRUE)=0,"",VLOOKUP($B160,IF($B160&lt;11,STAND0[],IF($B160&lt;21,STAND1[],IF($B160&lt;31,STAND2[],IF($B160&lt;41,STAND3[],IF($B160&lt;51,STAND4[],IF($B160&lt;61,STAND5[],IF($B160&lt;71,STAND6[],IF($B160&lt;81,STAND7[],IF($B160&lt;91,STAND8[],IF($B160&lt;101,STAND9[],IF($B160&lt;111,STAND10[],IF($B160&lt;121,STAND11[],IF($B160&lt;131,STAND12[],IF($B160&lt;141,STAND13[],IF($B160&lt;151,STAND14[],IF($B160&lt;161,STAND15[],IF($B160&lt;171,STAND16[],IF($B160&lt;181,STAND17[],IF($B160&lt;191,STAND18[],IF($B160&lt;201,STAND19[],"TABLE ERROR")))))))))))))))))))),11,TRUE))</f>
        <v/>
      </c>
    </row>
    <row r="161" spans="1:16" ht="15" customHeight="1" x14ac:dyDescent="0.25">
      <c r="A161" s="94">
        <v>17</v>
      </c>
      <c r="B161" s="70">
        <v>159</v>
      </c>
      <c r="C161" s="46" t="str">
        <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ERROR")))))))))))))))))))),2,TRUE)</f>
        <v>Operations</v>
      </c>
      <c r="D161" s="47"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3,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ERROR")))))))))))))))))))),3,TRUE))</f>
        <v/>
      </c>
      <c r="E161" s="47"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4,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ERROR")))))))))))))))))))),4,TRUE))</f>
        <v/>
      </c>
      <c r="F161" s="47"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5,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ERROR")))))))))))))))))))),5,TRUE))</f>
        <v/>
      </c>
      <c r="G161" s="46"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6,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ERROR")))))))))))))))))))),6,TRUE))</f>
        <v/>
      </c>
      <c r="H161" s="46"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7,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ERROR")))))))))))))))))))),7,TRUE))</f>
        <v/>
      </c>
      <c r="I161" s="48"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8,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ERROR")))))))))))))))))))),8,TRUE))</f>
        <v/>
      </c>
      <c r="J161" s="49"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9,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ERROR")))))))))))))))))))),9,TRUE))</f>
        <v/>
      </c>
      <c r="K161" s="48"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10,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ERROR")))))))))))))))))))),10,TRUE))</f>
        <v/>
      </c>
      <c r="L161" s="48"/>
      <c r="M161" s="104"/>
      <c r="N161" s="48"/>
      <c r="O161" s="48"/>
      <c r="P161" s="69" t="str">
        <f>IF(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11,TRUE)=0,"",VLOOKUP($B161,IF($B161&lt;11,STAND0[],IF($B161&lt;21,STAND1[],IF($B161&lt;31,STAND2[],IF($B161&lt;41,STAND3[],IF($B161&lt;51,STAND4[],IF($B161&lt;61,STAND5[],IF($B161&lt;71,STAND6[],IF($B161&lt;81,STAND7[],IF($B161&lt;91,STAND8[],IF($B161&lt;101,STAND9[],IF($B161&lt;111,STAND10[],IF($B161&lt;121,STAND11[],IF($B161&lt;131,STAND12[],IF($B161&lt;141,STAND13[],IF($B161&lt;151,STAND14[],IF($B161&lt;161,STAND15[],IF($B161&lt;171,STAND16[],IF($B161&lt;181,STAND17[],IF($B161&lt;191,STAND18[],IF($B161&lt;201,STAND19[],"TABLE ERROR")))))))))))))))))))),11,TRUE))</f>
        <v/>
      </c>
    </row>
    <row r="162" spans="1:16" ht="15.75" customHeight="1" x14ac:dyDescent="0.25">
      <c r="A162" s="94">
        <v>17</v>
      </c>
      <c r="B162" s="70">
        <v>160</v>
      </c>
      <c r="C162" s="46" t="str">
        <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ERROR")))))))))))))))))))),2,TRUE)</f>
        <v>Operations</v>
      </c>
      <c r="D162" s="47"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3,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ERROR")))))))))))))))))))),3,TRUE))</f>
        <v/>
      </c>
      <c r="E162" s="47"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4,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ERROR")))))))))))))))))))),4,TRUE))</f>
        <v/>
      </c>
      <c r="F162" s="47"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5,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ERROR")))))))))))))))))))),5,TRUE))</f>
        <v/>
      </c>
      <c r="G162" s="46"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6,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ERROR")))))))))))))))))))),6,TRUE))</f>
        <v/>
      </c>
      <c r="H162" s="46"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7,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ERROR")))))))))))))))))))),7,TRUE))</f>
        <v/>
      </c>
      <c r="I162" s="48"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8,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ERROR")))))))))))))))))))),8,TRUE))</f>
        <v/>
      </c>
      <c r="J162" s="49"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9,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ERROR")))))))))))))))))))),9,TRUE))</f>
        <v/>
      </c>
      <c r="K162" s="48"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10,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ERROR")))))))))))))))))))),10,TRUE))</f>
        <v/>
      </c>
      <c r="L162" s="48"/>
      <c r="M162" s="104"/>
      <c r="N162" s="48"/>
      <c r="O162" s="48"/>
      <c r="P162" s="69" t="str">
        <f>IF(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11,TRUE)=0,"",VLOOKUP($B162,IF($B162&lt;11,STAND0[],IF($B162&lt;21,STAND1[],IF($B162&lt;31,STAND2[],IF($B162&lt;41,STAND3[],IF($B162&lt;51,STAND4[],IF($B162&lt;61,STAND5[],IF($B162&lt;71,STAND6[],IF($B162&lt;81,STAND7[],IF($B162&lt;91,STAND8[],IF($B162&lt;101,STAND9[],IF($B162&lt;111,STAND10[],IF($B162&lt;121,STAND11[],IF($B162&lt;131,STAND12[],IF($B162&lt;141,STAND13[],IF($B162&lt;151,STAND14[],IF($B162&lt;161,STAND15[],IF($B162&lt;171,STAND16[],IF($B162&lt;181,STAND17[],IF($B162&lt;191,STAND18[],IF($B162&lt;201,STAND19[],"TABLE ERROR")))))))))))))))))))),11,TRUE))</f>
        <v/>
      </c>
    </row>
    <row r="163" spans="1:16" ht="15" customHeight="1" x14ac:dyDescent="0.25">
      <c r="A163" s="94">
        <v>18</v>
      </c>
      <c r="B163" s="70">
        <v>161</v>
      </c>
      <c r="C163" s="46" t="str">
        <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ERROR")))))))))))))))))))),2,TRUE)</f>
        <v>Operations</v>
      </c>
      <c r="D163" s="47"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3,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ERROR")))))))))))))))))))),3,TRUE))</f>
        <v/>
      </c>
      <c r="E163" s="47"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4,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ERROR")))))))))))))))))))),4,TRUE))</f>
        <v/>
      </c>
      <c r="F163" s="47"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5,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ERROR")))))))))))))))))))),5,TRUE))</f>
        <v/>
      </c>
      <c r="G163" s="46"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6,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ERROR")))))))))))))))))))),6,TRUE))</f>
        <v/>
      </c>
      <c r="H163" s="46"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7,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ERROR")))))))))))))))))))),7,TRUE))</f>
        <v/>
      </c>
      <c r="I163" s="48"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8,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ERROR")))))))))))))))))))),8,TRUE))</f>
        <v/>
      </c>
      <c r="J163" s="49"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9,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ERROR")))))))))))))))))))),9,TRUE))</f>
        <v/>
      </c>
      <c r="K163" s="48"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10,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ERROR")))))))))))))))))))),10,TRUE))</f>
        <v/>
      </c>
      <c r="L163" s="48"/>
      <c r="M163" s="104"/>
      <c r="N163" s="48"/>
      <c r="O163" s="48"/>
      <c r="P163" s="69" t="str">
        <f>IF(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11,TRUE)=0,"",VLOOKUP($B163,IF($B163&lt;11,STAND0[],IF($B163&lt;21,STAND1[],IF($B163&lt;31,STAND2[],IF($B163&lt;41,STAND3[],IF($B163&lt;51,STAND4[],IF($B163&lt;61,STAND5[],IF($B163&lt;71,STAND6[],IF($B163&lt;81,STAND7[],IF($B163&lt;91,STAND8[],IF($B163&lt;101,STAND9[],IF($B163&lt;111,STAND10[],IF($B163&lt;121,STAND11[],IF($B163&lt;131,STAND12[],IF($B163&lt;141,STAND13[],IF($B163&lt;151,STAND14[],IF($B163&lt;161,STAND15[],IF($B163&lt;171,STAND16[],IF($B163&lt;181,STAND17[],IF($B163&lt;191,STAND18[],IF($B163&lt;201,STAND19[],"TABLE ERROR")))))))))))))))))))),11,TRUE))</f>
        <v/>
      </c>
    </row>
    <row r="164" spans="1:16" ht="15" customHeight="1" x14ac:dyDescent="0.25">
      <c r="A164" s="94">
        <v>18</v>
      </c>
      <c r="B164" s="70">
        <v>162</v>
      </c>
      <c r="C164" s="46" t="str">
        <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ERROR")))))))))))))))))))),2,TRUE)</f>
        <v>Operations</v>
      </c>
      <c r="D164" s="47"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3,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ERROR")))))))))))))))))))),3,TRUE))</f>
        <v/>
      </c>
      <c r="E164" s="47"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4,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ERROR")))))))))))))))))))),4,TRUE))</f>
        <v/>
      </c>
      <c r="F164" s="47"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5,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ERROR")))))))))))))))))))),5,TRUE))</f>
        <v/>
      </c>
      <c r="G164" s="46"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6,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ERROR")))))))))))))))))))),6,TRUE))</f>
        <v/>
      </c>
      <c r="H164" s="46"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7,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ERROR")))))))))))))))))))),7,TRUE))</f>
        <v/>
      </c>
      <c r="I164" s="48"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8,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ERROR")))))))))))))))))))),8,TRUE))</f>
        <v/>
      </c>
      <c r="J164" s="49"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9,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ERROR")))))))))))))))))))),9,TRUE))</f>
        <v/>
      </c>
      <c r="K164" s="48"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10,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ERROR")))))))))))))))))))),10,TRUE))</f>
        <v/>
      </c>
      <c r="L164" s="48"/>
      <c r="M164" s="104"/>
      <c r="N164" s="48"/>
      <c r="O164" s="48"/>
      <c r="P164" s="69" t="str">
        <f>IF(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11,TRUE)=0,"",VLOOKUP($B164,IF($B164&lt;11,STAND0[],IF($B164&lt;21,STAND1[],IF($B164&lt;31,STAND2[],IF($B164&lt;41,STAND3[],IF($B164&lt;51,STAND4[],IF($B164&lt;61,STAND5[],IF($B164&lt;71,STAND6[],IF($B164&lt;81,STAND7[],IF($B164&lt;91,STAND8[],IF($B164&lt;101,STAND9[],IF($B164&lt;111,STAND10[],IF($B164&lt;121,STAND11[],IF($B164&lt;131,STAND12[],IF($B164&lt;141,STAND13[],IF($B164&lt;151,STAND14[],IF($B164&lt;161,STAND15[],IF($B164&lt;171,STAND16[],IF($B164&lt;181,STAND17[],IF($B164&lt;191,STAND18[],IF($B164&lt;201,STAND19[],"TABLE ERROR")))))))))))))))))))),11,TRUE))</f>
        <v/>
      </c>
    </row>
    <row r="165" spans="1:16" ht="15" customHeight="1" x14ac:dyDescent="0.25">
      <c r="A165" s="94">
        <v>18</v>
      </c>
      <c r="B165" s="70">
        <v>163</v>
      </c>
      <c r="C165" s="46" t="str">
        <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ERROR")))))))))))))))))))),2,TRUE)</f>
        <v>Operations</v>
      </c>
      <c r="D165" s="47"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3,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ERROR")))))))))))))))))))),3,TRUE))</f>
        <v/>
      </c>
      <c r="E165" s="47"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4,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ERROR")))))))))))))))))))),4,TRUE))</f>
        <v/>
      </c>
      <c r="F165" s="47"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5,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ERROR")))))))))))))))))))),5,TRUE))</f>
        <v/>
      </c>
      <c r="G165" s="46"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6,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ERROR")))))))))))))))))))),6,TRUE))</f>
        <v/>
      </c>
      <c r="H165" s="46"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7,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ERROR")))))))))))))))))))),7,TRUE))</f>
        <v/>
      </c>
      <c r="I165" s="48"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8,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ERROR")))))))))))))))))))),8,TRUE))</f>
        <v/>
      </c>
      <c r="J165" s="49"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9,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ERROR")))))))))))))))))))),9,TRUE))</f>
        <v/>
      </c>
      <c r="K165" s="48"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10,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ERROR")))))))))))))))))))),10,TRUE))</f>
        <v/>
      </c>
      <c r="L165" s="48"/>
      <c r="M165" s="104"/>
      <c r="N165" s="48"/>
      <c r="O165" s="48"/>
      <c r="P165" s="69" t="str">
        <f>IF(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11,TRUE)=0,"",VLOOKUP($B165,IF($B165&lt;11,STAND0[],IF($B165&lt;21,STAND1[],IF($B165&lt;31,STAND2[],IF($B165&lt;41,STAND3[],IF($B165&lt;51,STAND4[],IF($B165&lt;61,STAND5[],IF($B165&lt;71,STAND6[],IF($B165&lt;81,STAND7[],IF($B165&lt;91,STAND8[],IF($B165&lt;101,STAND9[],IF($B165&lt;111,STAND10[],IF($B165&lt;121,STAND11[],IF($B165&lt;131,STAND12[],IF($B165&lt;141,STAND13[],IF($B165&lt;151,STAND14[],IF($B165&lt;161,STAND15[],IF($B165&lt;171,STAND16[],IF($B165&lt;181,STAND17[],IF($B165&lt;191,STAND18[],IF($B165&lt;201,STAND19[],"TABLE ERROR")))))))))))))))))))),11,TRUE))</f>
        <v/>
      </c>
    </row>
    <row r="166" spans="1:16" ht="15" customHeight="1" x14ac:dyDescent="0.25">
      <c r="A166" s="94">
        <v>18</v>
      </c>
      <c r="B166" s="70">
        <v>164</v>
      </c>
      <c r="C166" s="46" t="str">
        <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ERROR")))))))))))))))))))),2,TRUE)</f>
        <v>Operations</v>
      </c>
      <c r="D166" s="47"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3,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ERROR")))))))))))))))))))),3,TRUE))</f>
        <v/>
      </c>
      <c r="E166" s="47"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4,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ERROR")))))))))))))))))))),4,TRUE))</f>
        <v/>
      </c>
      <c r="F166" s="47"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5,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ERROR")))))))))))))))))))),5,TRUE))</f>
        <v/>
      </c>
      <c r="G166" s="46"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6,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ERROR")))))))))))))))))))),6,TRUE))</f>
        <v/>
      </c>
      <c r="H166" s="46"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7,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ERROR")))))))))))))))))))),7,TRUE))</f>
        <v/>
      </c>
      <c r="I166" s="48"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8,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ERROR")))))))))))))))))))),8,TRUE))</f>
        <v/>
      </c>
      <c r="J166" s="49"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9,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ERROR")))))))))))))))))))),9,TRUE))</f>
        <v/>
      </c>
      <c r="K166" s="48"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10,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ERROR")))))))))))))))))))),10,TRUE))</f>
        <v/>
      </c>
      <c r="L166" s="48"/>
      <c r="M166" s="104"/>
      <c r="N166" s="48"/>
      <c r="O166" s="48"/>
      <c r="P166" s="69" t="str">
        <f>IF(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11,TRUE)=0,"",VLOOKUP($B166,IF($B166&lt;11,STAND0[],IF($B166&lt;21,STAND1[],IF($B166&lt;31,STAND2[],IF($B166&lt;41,STAND3[],IF($B166&lt;51,STAND4[],IF($B166&lt;61,STAND5[],IF($B166&lt;71,STAND6[],IF($B166&lt;81,STAND7[],IF($B166&lt;91,STAND8[],IF($B166&lt;101,STAND9[],IF($B166&lt;111,STAND10[],IF($B166&lt;121,STAND11[],IF($B166&lt;131,STAND12[],IF($B166&lt;141,STAND13[],IF($B166&lt;151,STAND14[],IF($B166&lt;161,STAND15[],IF($B166&lt;171,STAND16[],IF($B166&lt;181,STAND17[],IF($B166&lt;191,STAND18[],IF($B166&lt;201,STAND19[],"TABLE ERROR")))))))))))))))))))),11,TRUE))</f>
        <v/>
      </c>
    </row>
    <row r="167" spans="1:16" ht="15" customHeight="1" x14ac:dyDescent="0.25">
      <c r="A167" s="94">
        <v>18</v>
      </c>
      <c r="B167" s="70">
        <v>165</v>
      </c>
      <c r="C167" s="46" t="str">
        <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ERROR")))))))))))))))))))),2,TRUE)</f>
        <v>Operations</v>
      </c>
      <c r="D167" s="47"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3,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ERROR")))))))))))))))))))),3,TRUE))</f>
        <v/>
      </c>
      <c r="E167" s="47"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4,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ERROR")))))))))))))))))))),4,TRUE))</f>
        <v/>
      </c>
      <c r="F167" s="47"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5,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ERROR")))))))))))))))))))),5,TRUE))</f>
        <v/>
      </c>
      <c r="G167" s="46"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6,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ERROR")))))))))))))))))))),6,TRUE))</f>
        <v/>
      </c>
      <c r="H167" s="46"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7,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ERROR")))))))))))))))))))),7,TRUE))</f>
        <v/>
      </c>
      <c r="I167" s="48"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8,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ERROR")))))))))))))))))))),8,TRUE))</f>
        <v/>
      </c>
      <c r="J167" s="49"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9,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ERROR")))))))))))))))))))),9,TRUE))</f>
        <v/>
      </c>
      <c r="K167" s="48"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10,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ERROR")))))))))))))))))))),10,TRUE))</f>
        <v/>
      </c>
      <c r="L167" s="48"/>
      <c r="M167" s="104"/>
      <c r="N167" s="48"/>
      <c r="O167" s="48"/>
      <c r="P167" s="69" t="str">
        <f>IF(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11,TRUE)=0,"",VLOOKUP($B167,IF($B167&lt;11,STAND0[],IF($B167&lt;21,STAND1[],IF($B167&lt;31,STAND2[],IF($B167&lt;41,STAND3[],IF($B167&lt;51,STAND4[],IF($B167&lt;61,STAND5[],IF($B167&lt;71,STAND6[],IF($B167&lt;81,STAND7[],IF($B167&lt;91,STAND8[],IF($B167&lt;101,STAND9[],IF($B167&lt;111,STAND10[],IF($B167&lt;121,STAND11[],IF($B167&lt;131,STAND12[],IF($B167&lt;141,STAND13[],IF($B167&lt;151,STAND14[],IF($B167&lt;161,STAND15[],IF($B167&lt;171,STAND16[],IF($B167&lt;181,STAND17[],IF($B167&lt;191,STAND18[],IF($B167&lt;201,STAND19[],"TABLE ERROR")))))))))))))))))))),11,TRUE))</f>
        <v/>
      </c>
    </row>
    <row r="168" spans="1:16" ht="15" customHeight="1" x14ac:dyDescent="0.25">
      <c r="A168" s="94">
        <v>18</v>
      </c>
      <c r="B168" s="70">
        <v>166</v>
      </c>
      <c r="C168" s="46" t="str">
        <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ERROR")))))))))))))))))))),2,TRUE)</f>
        <v>Operations</v>
      </c>
      <c r="D168" s="47"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3,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ERROR")))))))))))))))))))),3,TRUE))</f>
        <v/>
      </c>
      <c r="E168" s="47"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4,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ERROR")))))))))))))))))))),4,TRUE))</f>
        <v/>
      </c>
      <c r="F168" s="47"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5,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ERROR")))))))))))))))))))),5,TRUE))</f>
        <v/>
      </c>
      <c r="G168" s="46"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6,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ERROR")))))))))))))))))))),6,TRUE))</f>
        <v/>
      </c>
      <c r="H168" s="46"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7,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ERROR")))))))))))))))))))),7,TRUE))</f>
        <v/>
      </c>
      <c r="I168" s="48"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8,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ERROR")))))))))))))))))))),8,TRUE))</f>
        <v/>
      </c>
      <c r="J168" s="49"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9,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ERROR")))))))))))))))))))),9,TRUE))</f>
        <v/>
      </c>
      <c r="K168" s="48"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10,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ERROR")))))))))))))))))))),10,TRUE))</f>
        <v/>
      </c>
      <c r="L168" s="48"/>
      <c r="M168" s="104"/>
      <c r="N168" s="48"/>
      <c r="O168" s="48"/>
      <c r="P168" s="69" t="str">
        <f>IF(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11,TRUE)=0,"",VLOOKUP($B168,IF($B168&lt;11,STAND0[],IF($B168&lt;21,STAND1[],IF($B168&lt;31,STAND2[],IF($B168&lt;41,STAND3[],IF($B168&lt;51,STAND4[],IF($B168&lt;61,STAND5[],IF($B168&lt;71,STAND6[],IF($B168&lt;81,STAND7[],IF($B168&lt;91,STAND8[],IF($B168&lt;101,STAND9[],IF($B168&lt;111,STAND10[],IF($B168&lt;121,STAND11[],IF($B168&lt;131,STAND12[],IF($B168&lt;141,STAND13[],IF($B168&lt;151,STAND14[],IF($B168&lt;161,STAND15[],IF($B168&lt;171,STAND16[],IF($B168&lt;181,STAND17[],IF($B168&lt;191,STAND18[],IF($B168&lt;201,STAND19[],"TABLE ERROR")))))))))))))))))))),11,TRUE))</f>
        <v/>
      </c>
    </row>
    <row r="169" spans="1:16" ht="15" customHeight="1" x14ac:dyDescent="0.25">
      <c r="A169" s="94">
        <v>18</v>
      </c>
      <c r="B169" s="70">
        <v>167</v>
      </c>
      <c r="C169" s="46" t="str">
        <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ERROR")))))))))))))))))))),2,TRUE)</f>
        <v>Operations</v>
      </c>
      <c r="D169" s="47"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3,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ERROR")))))))))))))))))))),3,TRUE))</f>
        <v/>
      </c>
      <c r="E169" s="47"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4,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ERROR")))))))))))))))))))),4,TRUE))</f>
        <v/>
      </c>
      <c r="F169" s="47"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5,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ERROR")))))))))))))))))))),5,TRUE))</f>
        <v/>
      </c>
      <c r="G169" s="46"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6,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ERROR")))))))))))))))))))),6,TRUE))</f>
        <v/>
      </c>
      <c r="H169" s="46"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7,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ERROR")))))))))))))))))))),7,TRUE))</f>
        <v/>
      </c>
      <c r="I169" s="48"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8,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ERROR")))))))))))))))))))),8,TRUE))</f>
        <v/>
      </c>
      <c r="J169" s="49"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9,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ERROR")))))))))))))))))))),9,TRUE))</f>
        <v/>
      </c>
      <c r="K169" s="48"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10,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ERROR")))))))))))))))))))),10,TRUE))</f>
        <v/>
      </c>
      <c r="L169" s="48"/>
      <c r="M169" s="104"/>
      <c r="N169" s="48"/>
      <c r="O169" s="48"/>
      <c r="P169" s="69" t="str">
        <f>IF(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11,TRUE)=0,"",VLOOKUP($B169,IF($B169&lt;11,STAND0[],IF($B169&lt;21,STAND1[],IF($B169&lt;31,STAND2[],IF($B169&lt;41,STAND3[],IF($B169&lt;51,STAND4[],IF($B169&lt;61,STAND5[],IF($B169&lt;71,STAND6[],IF($B169&lt;81,STAND7[],IF($B169&lt;91,STAND8[],IF($B169&lt;101,STAND9[],IF($B169&lt;111,STAND10[],IF($B169&lt;121,STAND11[],IF($B169&lt;131,STAND12[],IF($B169&lt;141,STAND13[],IF($B169&lt;151,STAND14[],IF($B169&lt;161,STAND15[],IF($B169&lt;171,STAND16[],IF($B169&lt;181,STAND17[],IF($B169&lt;191,STAND18[],IF($B169&lt;201,STAND19[],"TABLE ERROR")))))))))))))))))))),11,TRUE))</f>
        <v/>
      </c>
    </row>
    <row r="170" spans="1:16" ht="15" customHeight="1" x14ac:dyDescent="0.25">
      <c r="A170" s="94">
        <v>18</v>
      </c>
      <c r="B170" s="70">
        <v>168</v>
      </c>
      <c r="C170" s="46" t="str">
        <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ERROR")))))))))))))))))))),2,TRUE)</f>
        <v>Operations</v>
      </c>
      <c r="D170" s="47"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3,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ERROR")))))))))))))))))))),3,TRUE))</f>
        <v/>
      </c>
      <c r="E170" s="47"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4,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ERROR")))))))))))))))))))),4,TRUE))</f>
        <v/>
      </c>
      <c r="F170" s="47"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5,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ERROR")))))))))))))))))))),5,TRUE))</f>
        <v/>
      </c>
      <c r="G170" s="46"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6,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ERROR")))))))))))))))))))),6,TRUE))</f>
        <v/>
      </c>
      <c r="H170" s="46"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7,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ERROR")))))))))))))))))))),7,TRUE))</f>
        <v/>
      </c>
      <c r="I170" s="48"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8,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ERROR")))))))))))))))))))),8,TRUE))</f>
        <v/>
      </c>
      <c r="J170" s="49"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9,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ERROR")))))))))))))))))))),9,TRUE))</f>
        <v/>
      </c>
      <c r="K170" s="48"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10,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ERROR")))))))))))))))))))),10,TRUE))</f>
        <v/>
      </c>
      <c r="L170" s="48"/>
      <c r="M170" s="104"/>
      <c r="N170" s="48"/>
      <c r="O170" s="48"/>
      <c r="P170" s="69" t="str">
        <f>IF(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11,TRUE)=0,"",VLOOKUP($B170,IF($B170&lt;11,STAND0[],IF($B170&lt;21,STAND1[],IF($B170&lt;31,STAND2[],IF($B170&lt;41,STAND3[],IF($B170&lt;51,STAND4[],IF($B170&lt;61,STAND5[],IF($B170&lt;71,STAND6[],IF($B170&lt;81,STAND7[],IF($B170&lt;91,STAND8[],IF($B170&lt;101,STAND9[],IF($B170&lt;111,STAND10[],IF($B170&lt;121,STAND11[],IF($B170&lt;131,STAND12[],IF($B170&lt;141,STAND13[],IF($B170&lt;151,STAND14[],IF($B170&lt;161,STAND15[],IF($B170&lt;171,STAND16[],IF($B170&lt;181,STAND17[],IF($B170&lt;191,STAND18[],IF($B170&lt;201,STAND19[],"TABLE ERROR")))))))))))))))))))),11,TRUE))</f>
        <v/>
      </c>
    </row>
    <row r="171" spans="1:16" ht="15" customHeight="1" x14ac:dyDescent="0.25">
      <c r="A171" s="94">
        <v>18</v>
      </c>
      <c r="B171" s="70">
        <v>169</v>
      </c>
      <c r="C171" s="46" t="str">
        <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ERROR")))))))))))))))))))),2,TRUE)</f>
        <v>Operations</v>
      </c>
      <c r="D171" s="47"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3,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ERROR")))))))))))))))))))),3,TRUE))</f>
        <v/>
      </c>
      <c r="E171" s="47"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4,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ERROR")))))))))))))))))))),4,TRUE))</f>
        <v/>
      </c>
      <c r="F171" s="47"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5,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ERROR")))))))))))))))))))),5,TRUE))</f>
        <v/>
      </c>
      <c r="G171" s="46"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6,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ERROR")))))))))))))))))))),6,TRUE))</f>
        <v/>
      </c>
      <c r="H171" s="46"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7,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ERROR")))))))))))))))))))),7,TRUE))</f>
        <v/>
      </c>
      <c r="I171" s="48"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8,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ERROR")))))))))))))))))))),8,TRUE))</f>
        <v/>
      </c>
      <c r="J171" s="49"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9,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ERROR")))))))))))))))))))),9,TRUE))</f>
        <v/>
      </c>
      <c r="K171" s="48"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10,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ERROR")))))))))))))))))))),10,TRUE))</f>
        <v/>
      </c>
      <c r="L171" s="48"/>
      <c r="M171" s="104"/>
      <c r="N171" s="48"/>
      <c r="O171" s="48"/>
      <c r="P171" s="69" t="str">
        <f>IF(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11,TRUE)=0,"",VLOOKUP($B171,IF($B171&lt;11,STAND0[],IF($B171&lt;21,STAND1[],IF($B171&lt;31,STAND2[],IF($B171&lt;41,STAND3[],IF($B171&lt;51,STAND4[],IF($B171&lt;61,STAND5[],IF($B171&lt;71,STAND6[],IF($B171&lt;81,STAND7[],IF($B171&lt;91,STAND8[],IF($B171&lt;101,STAND9[],IF($B171&lt;111,STAND10[],IF($B171&lt;121,STAND11[],IF($B171&lt;131,STAND12[],IF($B171&lt;141,STAND13[],IF($B171&lt;151,STAND14[],IF($B171&lt;161,STAND15[],IF($B171&lt;171,STAND16[],IF($B171&lt;181,STAND17[],IF($B171&lt;191,STAND18[],IF($B171&lt;201,STAND19[],"TABLE ERROR")))))))))))))))))))),11,TRUE))</f>
        <v/>
      </c>
    </row>
    <row r="172" spans="1:16" ht="15.75" customHeight="1" x14ac:dyDescent="0.25">
      <c r="A172" s="94">
        <v>18</v>
      </c>
      <c r="B172" s="70">
        <v>170</v>
      </c>
      <c r="C172" s="46" t="str">
        <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ERROR")))))))))))))))))))),2,TRUE)</f>
        <v>Operations</v>
      </c>
      <c r="D172" s="47"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3,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ERROR")))))))))))))))))))),3,TRUE))</f>
        <v/>
      </c>
      <c r="E172" s="47"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4,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ERROR")))))))))))))))))))),4,TRUE))</f>
        <v/>
      </c>
      <c r="F172" s="47"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5,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ERROR")))))))))))))))))))),5,TRUE))</f>
        <v/>
      </c>
      <c r="G172" s="46"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6,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ERROR")))))))))))))))))))),6,TRUE))</f>
        <v/>
      </c>
      <c r="H172" s="46"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7,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ERROR")))))))))))))))))))),7,TRUE))</f>
        <v/>
      </c>
      <c r="I172" s="48"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8,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ERROR")))))))))))))))))))),8,TRUE))</f>
        <v/>
      </c>
      <c r="J172" s="49"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9,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ERROR")))))))))))))))))))),9,TRUE))</f>
        <v/>
      </c>
      <c r="K172" s="48"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10,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ERROR")))))))))))))))))))),10,TRUE))</f>
        <v/>
      </c>
      <c r="L172" s="48"/>
      <c r="M172" s="104"/>
      <c r="N172" s="48"/>
      <c r="O172" s="48"/>
      <c r="P172" s="69" t="str">
        <f>IF(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11,TRUE)=0,"",VLOOKUP($B172,IF($B172&lt;11,STAND0[],IF($B172&lt;21,STAND1[],IF($B172&lt;31,STAND2[],IF($B172&lt;41,STAND3[],IF($B172&lt;51,STAND4[],IF($B172&lt;61,STAND5[],IF($B172&lt;71,STAND6[],IF($B172&lt;81,STAND7[],IF($B172&lt;91,STAND8[],IF($B172&lt;101,STAND9[],IF($B172&lt;111,STAND10[],IF($B172&lt;121,STAND11[],IF($B172&lt;131,STAND12[],IF($B172&lt;141,STAND13[],IF($B172&lt;151,STAND14[],IF($B172&lt;161,STAND15[],IF($B172&lt;171,STAND16[],IF($B172&lt;181,STAND17[],IF($B172&lt;191,STAND18[],IF($B172&lt;201,STAND19[],"TABLE ERROR")))))))))))))))))))),11,TRUE))</f>
        <v/>
      </c>
    </row>
    <row r="173" spans="1:16" ht="15" customHeight="1" x14ac:dyDescent="0.25">
      <c r="A173" s="94">
        <v>19</v>
      </c>
      <c r="B173" s="70">
        <v>171</v>
      </c>
      <c r="C173" s="46" t="str">
        <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ERROR")))))))))))))))))))),2,TRUE)</f>
        <v>Operations</v>
      </c>
      <c r="D173" s="47"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3,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ERROR")))))))))))))))))))),3,TRUE))</f>
        <v/>
      </c>
      <c r="E173" s="47"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4,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ERROR")))))))))))))))))))),4,TRUE))</f>
        <v/>
      </c>
      <c r="F173" s="47"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5,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ERROR")))))))))))))))))))),5,TRUE))</f>
        <v/>
      </c>
      <c r="G173" s="46"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6,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ERROR")))))))))))))))))))),6,TRUE))</f>
        <v/>
      </c>
      <c r="H173" s="46"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7,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ERROR")))))))))))))))))))),7,TRUE))</f>
        <v/>
      </c>
      <c r="I173" s="48"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8,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ERROR")))))))))))))))))))),8,TRUE))</f>
        <v/>
      </c>
      <c r="J173" s="49"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9,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ERROR")))))))))))))))))))),9,TRUE))</f>
        <v/>
      </c>
      <c r="K173" s="48"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10,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ERROR")))))))))))))))))))),10,TRUE))</f>
        <v/>
      </c>
      <c r="L173" s="48"/>
      <c r="M173" s="104"/>
      <c r="N173" s="48"/>
      <c r="O173" s="48"/>
      <c r="P173" s="69" t="str">
        <f>IF(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11,TRUE)=0,"",VLOOKUP($B173,IF($B173&lt;11,STAND0[],IF($B173&lt;21,STAND1[],IF($B173&lt;31,STAND2[],IF($B173&lt;41,STAND3[],IF($B173&lt;51,STAND4[],IF($B173&lt;61,STAND5[],IF($B173&lt;71,STAND6[],IF($B173&lt;81,STAND7[],IF($B173&lt;91,STAND8[],IF($B173&lt;101,STAND9[],IF($B173&lt;111,STAND10[],IF($B173&lt;121,STAND11[],IF($B173&lt;131,STAND12[],IF($B173&lt;141,STAND13[],IF($B173&lt;151,STAND14[],IF($B173&lt;161,STAND15[],IF($B173&lt;171,STAND16[],IF($B173&lt;181,STAND17[],IF($B173&lt;191,STAND18[],IF($B173&lt;201,STAND19[],"TABLE ERROR")))))))))))))))))))),11,TRUE))</f>
        <v/>
      </c>
    </row>
    <row r="174" spans="1:16" ht="15" customHeight="1" x14ac:dyDescent="0.25">
      <c r="A174" s="94">
        <v>19</v>
      </c>
      <c r="B174" s="70">
        <v>172</v>
      </c>
      <c r="C174" s="46" t="str">
        <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ERROR")))))))))))))))))))),2,TRUE)</f>
        <v>Operations</v>
      </c>
      <c r="D174" s="47"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3,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ERROR")))))))))))))))))))),3,TRUE))</f>
        <v/>
      </c>
      <c r="E174" s="47"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4,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ERROR")))))))))))))))))))),4,TRUE))</f>
        <v/>
      </c>
      <c r="F174" s="47"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5,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ERROR")))))))))))))))))))),5,TRUE))</f>
        <v/>
      </c>
      <c r="G174" s="46"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6,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ERROR")))))))))))))))))))),6,TRUE))</f>
        <v/>
      </c>
      <c r="H174" s="46"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7,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ERROR")))))))))))))))))))),7,TRUE))</f>
        <v/>
      </c>
      <c r="I174" s="48"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8,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ERROR")))))))))))))))))))),8,TRUE))</f>
        <v/>
      </c>
      <c r="J174" s="49"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9,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ERROR")))))))))))))))))))),9,TRUE))</f>
        <v/>
      </c>
      <c r="K174" s="48"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10,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ERROR")))))))))))))))))))),10,TRUE))</f>
        <v/>
      </c>
      <c r="L174" s="48"/>
      <c r="M174" s="104"/>
      <c r="N174" s="48"/>
      <c r="O174" s="48"/>
      <c r="P174" s="69" t="str">
        <f>IF(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11,TRUE)=0,"",VLOOKUP($B174,IF($B174&lt;11,STAND0[],IF($B174&lt;21,STAND1[],IF($B174&lt;31,STAND2[],IF($B174&lt;41,STAND3[],IF($B174&lt;51,STAND4[],IF($B174&lt;61,STAND5[],IF($B174&lt;71,STAND6[],IF($B174&lt;81,STAND7[],IF($B174&lt;91,STAND8[],IF($B174&lt;101,STAND9[],IF($B174&lt;111,STAND10[],IF($B174&lt;121,STAND11[],IF($B174&lt;131,STAND12[],IF($B174&lt;141,STAND13[],IF($B174&lt;151,STAND14[],IF($B174&lt;161,STAND15[],IF($B174&lt;171,STAND16[],IF($B174&lt;181,STAND17[],IF($B174&lt;191,STAND18[],IF($B174&lt;201,STAND19[],"TABLE ERROR")))))))))))))))))))),11,TRUE))</f>
        <v/>
      </c>
    </row>
    <row r="175" spans="1:16" ht="15" customHeight="1" x14ac:dyDescent="0.25">
      <c r="A175" s="94">
        <v>19</v>
      </c>
      <c r="B175" s="70">
        <v>173</v>
      </c>
      <c r="C175" s="46" t="str">
        <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ERROR")))))))))))))))))))),2,TRUE)</f>
        <v>Operations</v>
      </c>
      <c r="D175" s="47"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3,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ERROR")))))))))))))))))))),3,TRUE))</f>
        <v/>
      </c>
      <c r="E175" s="47"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4,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ERROR")))))))))))))))))))),4,TRUE))</f>
        <v/>
      </c>
      <c r="F175" s="47"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5,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ERROR")))))))))))))))))))),5,TRUE))</f>
        <v/>
      </c>
      <c r="G175" s="46"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6,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ERROR")))))))))))))))))))),6,TRUE))</f>
        <v/>
      </c>
      <c r="H175" s="46"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7,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ERROR")))))))))))))))))))),7,TRUE))</f>
        <v/>
      </c>
      <c r="I175" s="48"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8,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ERROR")))))))))))))))))))),8,TRUE))</f>
        <v/>
      </c>
      <c r="J175" s="49"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9,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ERROR")))))))))))))))))))),9,TRUE))</f>
        <v/>
      </c>
      <c r="K175" s="48"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10,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ERROR")))))))))))))))))))),10,TRUE))</f>
        <v/>
      </c>
      <c r="L175" s="48"/>
      <c r="M175" s="104"/>
      <c r="N175" s="48"/>
      <c r="O175" s="48"/>
      <c r="P175" s="69" t="str">
        <f>IF(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11,TRUE)=0,"",VLOOKUP($B175,IF($B175&lt;11,STAND0[],IF($B175&lt;21,STAND1[],IF($B175&lt;31,STAND2[],IF($B175&lt;41,STAND3[],IF($B175&lt;51,STAND4[],IF($B175&lt;61,STAND5[],IF($B175&lt;71,STAND6[],IF($B175&lt;81,STAND7[],IF($B175&lt;91,STAND8[],IF($B175&lt;101,STAND9[],IF($B175&lt;111,STAND10[],IF($B175&lt;121,STAND11[],IF($B175&lt;131,STAND12[],IF($B175&lt;141,STAND13[],IF($B175&lt;151,STAND14[],IF($B175&lt;161,STAND15[],IF($B175&lt;171,STAND16[],IF($B175&lt;181,STAND17[],IF($B175&lt;191,STAND18[],IF($B175&lt;201,STAND19[],"TABLE ERROR")))))))))))))))))))),11,TRUE))</f>
        <v/>
      </c>
    </row>
    <row r="176" spans="1:16" ht="15" customHeight="1" x14ac:dyDescent="0.25">
      <c r="A176" s="94">
        <v>19</v>
      </c>
      <c r="B176" s="70">
        <v>174</v>
      </c>
      <c r="C176" s="46" t="str">
        <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ERROR")))))))))))))))))))),2,TRUE)</f>
        <v>Operations</v>
      </c>
      <c r="D176" s="47"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3,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ERROR")))))))))))))))))))),3,TRUE))</f>
        <v/>
      </c>
      <c r="E176" s="47"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4,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ERROR")))))))))))))))))))),4,TRUE))</f>
        <v/>
      </c>
      <c r="F176" s="47"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5,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ERROR")))))))))))))))))))),5,TRUE))</f>
        <v/>
      </c>
      <c r="G176" s="46"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6,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ERROR")))))))))))))))))))),6,TRUE))</f>
        <v/>
      </c>
      <c r="H176" s="46"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7,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ERROR")))))))))))))))))))),7,TRUE))</f>
        <v/>
      </c>
      <c r="I176" s="48"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8,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ERROR")))))))))))))))))))),8,TRUE))</f>
        <v/>
      </c>
      <c r="J176" s="49"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9,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ERROR")))))))))))))))))))),9,TRUE))</f>
        <v/>
      </c>
      <c r="K176" s="48"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10,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ERROR")))))))))))))))))))),10,TRUE))</f>
        <v/>
      </c>
      <c r="L176" s="48"/>
      <c r="M176" s="104"/>
      <c r="N176" s="48"/>
      <c r="O176" s="48"/>
      <c r="P176" s="69" t="str">
        <f>IF(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11,TRUE)=0,"",VLOOKUP($B176,IF($B176&lt;11,STAND0[],IF($B176&lt;21,STAND1[],IF($B176&lt;31,STAND2[],IF($B176&lt;41,STAND3[],IF($B176&lt;51,STAND4[],IF($B176&lt;61,STAND5[],IF($B176&lt;71,STAND6[],IF($B176&lt;81,STAND7[],IF($B176&lt;91,STAND8[],IF($B176&lt;101,STAND9[],IF($B176&lt;111,STAND10[],IF($B176&lt;121,STAND11[],IF($B176&lt;131,STAND12[],IF($B176&lt;141,STAND13[],IF($B176&lt;151,STAND14[],IF($B176&lt;161,STAND15[],IF($B176&lt;171,STAND16[],IF($B176&lt;181,STAND17[],IF($B176&lt;191,STAND18[],IF($B176&lt;201,STAND19[],"TABLE ERROR")))))))))))))))))))),11,TRUE))</f>
        <v/>
      </c>
    </row>
    <row r="177" spans="1:16" ht="15" customHeight="1" x14ac:dyDescent="0.25">
      <c r="A177" s="94">
        <v>19</v>
      </c>
      <c r="B177" s="70">
        <v>175</v>
      </c>
      <c r="C177" s="46" t="str">
        <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ERROR")))))))))))))))))))),2,TRUE)</f>
        <v>Operations</v>
      </c>
      <c r="D177" s="47"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3,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ERROR")))))))))))))))))))),3,TRUE))</f>
        <v/>
      </c>
      <c r="E177" s="47"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4,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ERROR")))))))))))))))))))),4,TRUE))</f>
        <v/>
      </c>
      <c r="F177" s="47"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5,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ERROR")))))))))))))))))))),5,TRUE))</f>
        <v/>
      </c>
      <c r="G177" s="46"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6,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ERROR")))))))))))))))))))),6,TRUE))</f>
        <v/>
      </c>
      <c r="H177" s="46"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7,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ERROR")))))))))))))))))))),7,TRUE))</f>
        <v/>
      </c>
      <c r="I177" s="48"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8,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ERROR")))))))))))))))))))),8,TRUE))</f>
        <v/>
      </c>
      <c r="J177" s="49"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9,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ERROR")))))))))))))))))))),9,TRUE))</f>
        <v/>
      </c>
      <c r="K177" s="48"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10,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ERROR")))))))))))))))))))),10,TRUE))</f>
        <v/>
      </c>
      <c r="L177" s="48"/>
      <c r="M177" s="104"/>
      <c r="N177" s="48"/>
      <c r="O177" s="48"/>
      <c r="P177" s="69" t="str">
        <f>IF(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11,TRUE)=0,"",VLOOKUP($B177,IF($B177&lt;11,STAND0[],IF($B177&lt;21,STAND1[],IF($B177&lt;31,STAND2[],IF($B177&lt;41,STAND3[],IF($B177&lt;51,STAND4[],IF($B177&lt;61,STAND5[],IF($B177&lt;71,STAND6[],IF($B177&lt;81,STAND7[],IF($B177&lt;91,STAND8[],IF($B177&lt;101,STAND9[],IF($B177&lt;111,STAND10[],IF($B177&lt;121,STAND11[],IF($B177&lt;131,STAND12[],IF($B177&lt;141,STAND13[],IF($B177&lt;151,STAND14[],IF($B177&lt;161,STAND15[],IF($B177&lt;171,STAND16[],IF($B177&lt;181,STAND17[],IF($B177&lt;191,STAND18[],IF($B177&lt;201,STAND19[],"TABLE ERROR")))))))))))))))))))),11,TRUE))</f>
        <v/>
      </c>
    </row>
    <row r="178" spans="1:16" ht="15" customHeight="1" x14ac:dyDescent="0.25">
      <c r="A178" s="94">
        <v>19</v>
      </c>
      <c r="B178" s="70">
        <v>176</v>
      </c>
      <c r="C178" s="46" t="str">
        <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ERROR")))))))))))))))))))),2,TRUE)</f>
        <v>Operations</v>
      </c>
      <c r="D178" s="47"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3,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ERROR")))))))))))))))))))),3,TRUE))</f>
        <v/>
      </c>
      <c r="E178" s="47"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4,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ERROR")))))))))))))))))))),4,TRUE))</f>
        <v/>
      </c>
      <c r="F178" s="47"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5,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ERROR")))))))))))))))))))),5,TRUE))</f>
        <v/>
      </c>
      <c r="G178" s="46"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6,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ERROR")))))))))))))))))))),6,TRUE))</f>
        <v/>
      </c>
      <c r="H178" s="46"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7,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ERROR")))))))))))))))))))),7,TRUE))</f>
        <v/>
      </c>
      <c r="I178" s="48"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8,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ERROR")))))))))))))))))))),8,TRUE))</f>
        <v/>
      </c>
      <c r="J178" s="49"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9,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ERROR")))))))))))))))))))),9,TRUE))</f>
        <v/>
      </c>
      <c r="K178" s="48"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10,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ERROR")))))))))))))))))))),10,TRUE))</f>
        <v/>
      </c>
      <c r="L178" s="48"/>
      <c r="M178" s="104"/>
      <c r="N178" s="48"/>
      <c r="O178" s="48"/>
      <c r="P178" s="69" t="str">
        <f>IF(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11,TRUE)=0,"",VLOOKUP($B178,IF($B178&lt;11,STAND0[],IF($B178&lt;21,STAND1[],IF($B178&lt;31,STAND2[],IF($B178&lt;41,STAND3[],IF($B178&lt;51,STAND4[],IF($B178&lt;61,STAND5[],IF($B178&lt;71,STAND6[],IF($B178&lt;81,STAND7[],IF($B178&lt;91,STAND8[],IF($B178&lt;101,STAND9[],IF($B178&lt;111,STAND10[],IF($B178&lt;121,STAND11[],IF($B178&lt;131,STAND12[],IF($B178&lt;141,STAND13[],IF($B178&lt;151,STAND14[],IF($B178&lt;161,STAND15[],IF($B178&lt;171,STAND16[],IF($B178&lt;181,STAND17[],IF($B178&lt;191,STAND18[],IF($B178&lt;201,STAND19[],"TABLE ERROR")))))))))))))))))))),11,TRUE))</f>
        <v/>
      </c>
    </row>
    <row r="179" spans="1:16" ht="15" customHeight="1" x14ac:dyDescent="0.25">
      <c r="A179" s="94">
        <v>19</v>
      </c>
      <c r="B179" s="70">
        <v>177</v>
      </c>
      <c r="C179" s="46" t="str">
        <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ERROR")))))))))))))))))))),2,TRUE)</f>
        <v>Operations</v>
      </c>
      <c r="D179" s="47"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3,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ERROR")))))))))))))))))))),3,TRUE))</f>
        <v/>
      </c>
      <c r="E179" s="47"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4,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ERROR")))))))))))))))))))),4,TRUE))</f>
        <v/>
      </c>
      <c r="F179" s="47"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5,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ERROR")))))))))))))))))))),5,TRUE))</f>
        <v/>
      </c>
      <c r="G179" s="46"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6,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ERROR")))))))))))))))))))),6,TRUE))</f>
        <v/>
      </c>
      <c r="H179" s="46"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7,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ERROR")))))))))))))))))))),7,TRUE))</f>
        <v/>
      </c>
      <c r="I179" s="48"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8,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ERROR")))))))))))))))))))),8,TRUE))</f>
        <v/>
      </c>
      <c r="J179" s="49"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9,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ERROR")))))))))))))))))))),9,TRUE))</f>
        <v/>
      </c>
      <c r="K179" s="48"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10,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ERROR")))))))))))))))))))),10,TRUE))</f>
        <v/>
      </c>
      <c r="L179" s="48"/>
      <c r="M179" s="104"/>
      <c r="N179" s="48"/>
      <c r="O179" s="48"/>
      <c r="P179" s="69" t="str">
        <f>IF(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11,TRUE)=0,"",VLOOKUP($B179,IF($B179&lt;11,STAND0[],IF($B179&lt;21,STAND1[],IF($B179&lt;31,STAND2[],IF($B179&lt;41,STAND3[],IF($B179&lt;51,STAND4[],IF($B179&lt;61,STAND5[],IF($B179&lt;71,STAND6[],IF($B179&lt;81,STAND7[],IF($B179&lt;91,STAND8[],IF($B179&lt;101,STAND9[],IF($B179&lt;111,STAND10[],IF($B179&lt;121,STAND11[],IF($B179&lt;131,STAND12[],IF($B179&lt;141,STAND13[],IF($B179&lt;151,STAND14[],IF($B179&lt;161,STAND15[],IF($B179&lt;171,STAND16[],IF($B179&lt;181,STAND17[],IF($B179&lt;191,STAND18[],IF($B179&lt;201,STAND19[],"TABLE ERROR")))))))))))))))))))),11,TRUE))</f>
        <v/>
      </c>
    </row>
    <row r="180" spans="1:16" ht="15" customHeight="1" x14ac:dyDescent="0.25">
      <c r="A180" s="94">
        <v>19</v>
      </c>
      <c r="B180" s="70">
        <v>178</v>
      </c>
      <c r="C180" s="46" t="str">
        <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ERROR")))))))))))))))))))),2,TRUE)</f>
        <v>Operations</v>
      </c>
      <c r="D180" s="47"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3,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ERROR")))))))))))))))))))),3,TRUE))</f>
        <v/>
      </c>
      <c r="E180" s="47"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4,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ERROR")))))))))))))))))))),4,TRUE))</f>
        <v/>
      </c>
      <c r="F180" s="47"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5,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ERROR")))))))))))))))))))),5,TRUE))</f>
        <v/>
      </c>
      <c r="G180" s="46"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6,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ERROR")))))))))))))))))))),6,TRUE))</f>
        <v/>
      </c>
      <c r="H180" s="46"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7,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ERROR")))))))))))))))))))),7,TRUE))</f>
        <v/>
      </c>
      <c r="I180" s="48"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8,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ERROR")))))))))))))))))))),8,TRUE))</f>
        <v/>
      </c>
      <c r="J180" s="49"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9,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ERROR")))))))))))))))))))),9,TRUE))</f>
        <v/>
      </c>
      <c r="K180" s="48"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10,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ERROR")))))))))))))))))))),10,TRUE))</f>
        <v/>
      </c>
      <c r="L180" s="48"/>
      <c r="M180" s="104"/>
      <c r="N180" s="48"/>
      <c r="O180" s="48"/>
      <c r="P180" s="69" t="str">
        <f>IF(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11,TRUE)=0,"",VLOOKUP($B180,IF($B180&lt;11,STAND0[],IF($B180&lt;21,STAND1[],IF($B180&lt;31,STAND2[],IF($B180&lt;41,STAND3[],IF($B180&lt;51,STAND4[],IF($B180&lt;61,STAND5[],IF($B180&lt;71,STAND6[],IF($B180&lt;81,STAND7[],IF($B180&lt;91,STAND8[],IF($B180&lt;101,STAND9[],IF($B180&lt;111,STAND10[],IF($B180&lt;121,STAND11[],IF($B180&lt;131,STAND12[],IF($B180&lt;141,STAND13[],IF($B180&lt;151,STAND14[],IF($B180&lt;161,STAND15[],IF($B180&lt;171,STAND16[],IF($B180&lt;181,STAND17[],IF($B180&lt;191,STAND18[],IF($B180&lt;201,STAND19[],"TABLE ERROR")))))))))))))))))))),11,TRUE))</f>
        <v/>
      </c>
    </row>
    <row r="181" spans="1:16" ht="15" customHeight="1" x14ac:dyDescent="0.25">
      <c r="A181" s="94">
        <v>19</v>
      </c>
      <c r="B181" s="70">
        <v>179</v>
      </c>
      <c r="C181" s="46" t="str">
        <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ERROR")))))))))))))))))))),2,TRUE)</f>
        <v>Operations</v>
      </c>
      <c r="D181" s="47"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3,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ERROR")))))))))))))))))))),3,TRUE))</f>
        <v/>
      </c>
      <c r="E181" s="47"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4,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ERROR")))))))))))))))))))),4,TRUE))</f>
        <v/>
      </c>
      <c r="F181" s="47"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5,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ERROR")))))))))))))))))))),5,TRUE))</f>
        <v/>
      </c>
      <c r="G181" s="46"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6,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ERROR")))))))))))))))))))),6,TRUE))</f>
        <v/>
      </c>
      <c r="H181" s="46"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7,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ERROR")))))))))))))))))))),7,TRUE))</f>
        <v/>
      </c>
      <c r="I181" s="48"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8,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ERROR")))))))))))))))))))),8,TRUE))</f>
        <v/>
      </c>
      <c r="J181" s="49"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9,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ERROR")))))))))))))))))))),9,TRUE))</f>
        <v/>
      </c>
      <c r="K181" s="48"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10,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ERROR")))))))))))))))))))),10,TRUE))</f>
        <v/>
      </c>
      <c r="L181" s="48"/>
      <c r="M181" s="104"/>
      <c r="N181" s="48"/>
      <c r="O181" s="48"/>
      <c r="P181" s="69" t="str">
        <f>IF(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11,TRUE)=0,"",VLOOKUP($B181,IF($B181&lt;11,STAND0[],IF($B181&lt;21,STAND1[],IF($B181&lt;31,STAND2[],IF($B181&lt;41,STAND3[],IF($B181&lt;51,STAND4[],IF($B181&lt;61,STAND5[],IF($B181&lt;71,STAND6[],IF($B181&lt;81,STAND7[],IF($B181&lt;91,STAND8[],IF($B181&lt;101,STAND9[],IF($B181&lt;111,STAND10[],IF($B181&lt;121,STAND11[],IF($B181&lt;131,STAND12[],IF($B181&lt;141,STAND13[],IF($B181&lt;151,STAND14[],IF($B181&lt;161,STAND15[],IF($B181&lt;171,STAND16[],IF($B181&lt;181,STAND17[],IF($B181&lt;191,STAND18[],IF($B181&lt;201,STAND19[],"TABLE ERROR")))))))))))))))))))),11,TRUE))</f>
        <v/>
      </c>
    </row>
    <row r="182" spans="1:16" ht="15.75" customHeight="1" x14ac:dyDescent="0.25">
      <c r="A182" s="94">
        <v>19</v>
      </c>
      <c r="B182" s="70">
        <v>180</v>
      </c>
      <c r="C182" s="46" t="str">
        <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ERROR")))))))))))))))))))),2,TRUE)</f>
        <v>Operations</v>
      </c>
      <c r="D182" s="47"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3,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ERROR")))))))))))))))))))),3,TRUE))</f>
        <v/>
      </c>
      <c r="E182" s="47"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4,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ERROR")))))))))))))))))))),4,TRUE))</f>
        <v/>
      </c>
      <c r="F182" s="47"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5,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ERROR")))))))))))))))))))),5,TRUE))</f>
        <v/>
      </c>
      <c r="G182" s="46"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6,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ERROR")))))))))))))))))))),6,TRUE))</f>
        <v/>
      </c>
      <c r="H182" s="46"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7,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ERROR")))))))))))))))))))),7,TRUE))</f>
        <v/>
      </c>
      <c r="I182" s="48"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8,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ERROR")))))))))))))))))))),8,TRUE))</f>
        <v/>
      </c>
      <c r="J182" s="49"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9,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ERROR")))))))))))))))))))),9,TRUE))</f>
        <v/>
      </c>
      <c r="K182" s="48"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10,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ERROR")))))))))))))))))))),10,TRUE))</f>
        <v/>
      </c>
      <c r="L182" s="48"/>
      <c r="M182" s="104"/>
      <c r="N182" s="48"/>
      <c r="O182" s="48"/>
      <c r="P182" s="69" t="str">
        <f>IF(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11,TRUE)=0,"",VLOOKUP($B182,IF($B182&lt;11,STAND0[],IF($B182&lt;21,STAND1[],IF($B182&lt;31,STAND2[],IF($B182&lt;41,STAND3[],IF($B182&lt;51,STAND4[],IF($B182&lt;61,STAND5[],IF($B182&lt;71,STAND6[],IF($B182&lt;81,STAND7[],IF($B182&lt;91,STAND8[],IF($B182&lt;101,STAND9[],IF($B182&lt;111,STAND10[],IF($B182&lt;121,STAND11[],IF($B182&lt;131,STAND12[],IF($B182&lt;141,STAND13[],IF($B182&lt;151,STAND14[],IF($B182&lt;161,STAND15[],IF($B182&lt;171,STAND16[],IF($B182&lt;181,STAND17[],IF($B182&lt;191,STAND18[],IF($B182&lt;201,STAND19[],"TABLE ERROR")))))))))))))))))))),11,TRUE))</f>
        <v/>
      </c>
    </row>
    <row r="183" spans="1:16" ht="15" customHeight="1" x14ac:dyDescent="0.25">
      <c r="A183" s="94">
        <v>20</v>
      </c>
      <c r="B183" s="70">
        <v>181</v>
      </c>
      <c r="C183" s="46" t="str">
        <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ERROR")))))))))))))))))))),2,TRUE)</f>
        <v>Operations</v>
      </c>
      <c r="D183" s="47"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3,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ERROR")))))))))))))))))))),3,TRUE))</f>
        <v/>
      </c>
      <c r="E183" s="47"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4,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ERROR")))))))))))))))))))),4,TRUE))</f>
        <v/>
      </c>
      <c r="F183" s="47"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5,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ERROR")))))))))))))))))))),5,TRUE))</f>
        <v/>
      </c>
      <c r="G183" s="46"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6,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ERROR")))))))))))))))))))),6,TRUE))</f>
        <v/>
      </c>
      <c r="H183" s="46"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7,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ERROR")))))))))))))))))))),7,TRUE))</f>
        <v/>
      </c>
      <c r="I183" s="48"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8,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ERROR")))))))))))))))))))),8,TRUE))</f>
        <v/>
      </c>
      <c r="J183" s="49"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9,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ERROR")))))))))))))))))))),9,TRUE))</f>
        <v/>
      </c>
      <c r="K183" s="48"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10,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ERROR")))))))))))))))))))),10,TRUE))</f>
        <v/>
      </c>
      <c r="L183" s="48"/>
      <c r="M183" s="104"/>
      <c r="N183" s="48"/>
      <c r="O183" s="48"/>
      <c r="P183" s="69" t="str">
        <f>IF(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11,TRUE)=0,"",VLOOKUP($B183,IF($B183&lt;11,STAND0[],IF($B183&lt;21,STAND1[],IF($B183&lt;31,STAND2[],IF($B183&lt;41,STAND3[],IF($B183&lt;51,STAND4[],IF($B183&lt;61,STAND5[],IF($B183&lt;71,STAND6[],IF($B183&lt;81,STAND7[],IF($B183&lt;91,STAND8[],IF($B183&lt;101,STAND9[],IF($B183&lt;111,STAND10[],IF($B183&lt;121,STAND11[],IF($B183&lt;131,STAND12[],IF($B183&lt;141,STAND13[],IF($B183&lt;151,STAND14[],IF($B183&lt;161,STAND15[],IF($B183&lt;171,STAND16[],IF($B183&lt;181,STAND17[],IF($B183&lt;191,STAND18[],IF($B183&lt;201,STAND19[],"TABLE ERROR")))))))))))))))))))),11,TRUE))</f>
        <v/>
      </c>
    </row>
    <row r="184" spans="1:16" ht="15" customHeight="1" x14ac:dyDescent="0.25">
      <c r="A184" s="94">
        <v>20</v>
      </c>
      <c r="B184" s="70">
        <v>182</v>
      </c>
      <c r="C184" s="46" t="str">
        <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ERROR")))))))))))))))))))),2,TRUE)</f>
        <v>Operations</v>
      </c>
      <c r="D184" s="47"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3,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ERROR")))))))))))))))))))),3,TRUE))</f>
        <v/>
      </c>
      <c r="E184" s="47"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4,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ERROR")))))))))))))))))))),4,TRUE))</f>
        <v/>
      </c>
      <c r="F184" s="47"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5,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ERROR")))))))))))))))))))),5,TRUE))</f>
        <v/>
      </c>
      <c r="G184" s="46"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6,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ERROR")))))))))))))))))))),6,TRUE))</f>
        <v/>
      </c>
      <c r="H184" s="46"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7,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ERROR")))))))))))))))))))),7,TRUE))</f>
        <v/>
      </c>
      <c r="I184" s="48"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8,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ERROR")))))))))))))))))))),8,TRUE))</f>
        <v/>
      </c>
      <c r="J184" s="49"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9,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ERROR")))))))))))))))))))),9,TRUE))</f>
        <v/>
      </c>
      <c r="K184" s="48"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10,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ERROR")))))))))))))))))))),10,TRUE))</f>
        <v/>
      </c>
      <c r="L184" s="48"/>
      <c r="M184" s="104"/>
      <c r="N184" s="48"/>
      <c r="O184" s="48"/>
      <c r="P184" s="69" t="str">
        <f>IF(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11,TRUE)=0,"",VLOOKUP($B184,IF($B184&lt;11,STAND0[],IF($B184&lt;21,STAND1[],IF($B184&lt;31,STAND2[],IF($B184&lt;41,STAND3[],IF($B184&lt;51,STAND4[],IF($B184&lt;61,STAND5[],IF($B184&lt;71,STAND6[],IF($B184&lt;81,STAND7[],IF($B184&lt;91,STAND8[],IF($B184&lt;101,STAND9[],IF($B184&lt;111,STAND10[],IF($B184&lt;121,STAND11[],IF($B184&lt;131,STAND12[],IF($B184&lt;141,STAND13[],IF($B184&lt;151,STAND14[],IF($B184&lt;161,STAND15[],IF($B184&lt;171,STAND16[],IF($B184&lt;181,STAND17[],IF($B184&lt;191,STAND18[],IF($B184&lt;201,STAND19[],"TABLE ERROR")))))))))))))))))))),11,TRUE))</f>
        <v/>
      </c>
    </row>
    <row r="185" spans="1:16" ht="15" customHeight="1" x14ac:dyDescent="0.25">
      <c r="A185" s="94">
        <v>20</v>
      </c>
      <c r="B185" s="70">
        <v>183</v>
      </c>
      <c r="C185" s="46" t="str">
        <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ERROR")))))))))))))))))))),2,TRUE)</f>
        <v>Operations</v>
      </c>
      <c r="D185" s="47"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3,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ERROR")))))))))))))))))))),3,TRUE))</f>
        <v/>
      </c>
      <c r="E185" s="47"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4,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ERROR")))))))))))))))))))),4,TRUE))</f>
        <v/>
      </c>
      <c r="F185" s="47"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5,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ERROR")))))))))))))))))))),5,TRUE))</f>
        <v/>
      </c>
      <c r="G185" s="46"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6,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ERROR")))))))))))))))))))),6,TRUE))</f>
        <v/>
      </c>
      <c r="H185" s="46"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7,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ERROR")))))))))))))))))))),7,TRUE))</f>
        <v/>
      </c>
      <c r="I185" s="48"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8,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ERROR")))))))))))))))))))),8,TRUE))</f>
        <v/>
      </c>
      <c r="J185" s="49"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9,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ERROR")))))))))))))))))))),9,TRUE))</f>
        <v/>
      </c>
      <c r="K185" s="48"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10,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ERROR")))))))))))))))))))),10,TRUE))</f>
        <v/>
      </c>
      <c r="L185" s="48"/>
      <c r="M185" s="104"/>
      <c r="N185" s="48"/>
      <c r="O185" s="48"/>
      <c r="P185" s="69" t="str">
        <f>IF(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11,TRUE)=0,"",VLOOKUP($B185,IF($B185&lt;11,STAND0[],IF($B185&lt;21,STAND1[],IF($B185&lt;31,STAND2[],IF($B185&lt;41,STAND3[],IF($B185&lt;51,STAND4[],IF($B185&lt;61,STAND5[],IF($B185&lt;71,STAND6[],IF($B185&lt;81,STAND7[],IF($B185&lt;91,STAND8[],IF($B185&lt;101,STAND9[],IF($B185&lt;111,STAND10[],IF($B185&lt;121,STAND11[],IF($B185&lt;131,STAND12[],IF($B185&lt;141,STAND13[],IF($B185&lt;151,STAND14[],IF($B185&lt;161,STAND15[],IF($B185&lt;171,STAND16[],IF($B185&lt;181,STAND17[],IF($B185&lt;191,STAND18[],IF($B185&lt;201,STAND19[],"TABLE ERROR")))))))))))))))))))),11,TRUE))</f>
        <v/>
      </c>
    </row>
    <row r="186" spans="1:16" ht="15" customHeight="1" x14ac:dyDescent="0.25">
      <c r="A186" s="94">
        <v>20</v>
      </c>
      <c r="B186" s="70">
        <v>184</v>
      </c>
      <c r="C186" s="46" t="str">
        <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ERROR")))))))))))))))))))),2,TRUE)</f>
        <v>Operations</v>
      </c>
      <c r="D186" s="47"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3,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ERROR")))))))))))))))))))),3,TRUE))</f>
        <v/>
      </c>
      <c r="E186" s="47"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4,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ERROR")))))))))))))))))))),4,TRUE))</f>
        <v/>
      </c>
      <c r="F186" s="47"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5,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ERROR")))))))))))))))))))),5,TRUE))</f>
        <v/>
      </c>
      <c r="G186" s="46"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6,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ERROR")))))))))))))))))))),6,TRUE))</f>
        <v/>
      </c>
      <c r="H186" s="46"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7,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ERROR")))))))))))))))))))),7,TRUE))</f>
        <v/>
      </c>
      <c r="I186" s="48"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8,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ERROR")))))))))))))))))))),8,TRUE))</f>
        <v/>
      </c>
      <c r="J186" s="49"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9,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ERROR")))))))))))))))))))),9,TRUE))</f>
        <v/>
      </c>
      <c r="K186" s="48"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10,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ERROR")))))))))))))))))))),10,TRUE))</f>
        <v/>
      </c>
      <c r="L186" s="48"/>
      <c r="M186" s="104"/>
      <c r="N186" s="48"/>
      <c r="O186" s="48"/>
      <c r="P186" s="69" t="str">
        <f>IF(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11,TRUE)=0,"",VLOOKUP($B186,IF($B186&lt;11,STAND0[],IF($B186&lt;21,STAND1[],IF($B186&lt;31,STAND2[],IF($B186&lt;41,STAND3[],IF($B186&lt;51,STAND4[],IF($B186&lt;61,STAND5[],IF($B186&lt;71,STAND6[],IF($B186&lt;81,STAND7[],IF($B186&lt;91,STAND8[],IF($B186&lt;101,STAND9[],IF($B186&lt;111,STAND10[],IF($B186&lt;121,STAND11[],IF($B186&lt;131,STAND12[],IF($B186&lt;141,STAND13[],IF($B186&lt;151,STAND14[],IF($B186&lt;161,STAND15[],IF($B186&lt;171,STAND16[],IF($B186&lt;181,STAND17[],IF($B186&lt;191,STAND18[],IF($B186&lt;201,STAND19[],"TABLE ERROR")))))))))))))))))))),11,TRUE))</f>
        <v/>
      </c>
    </row>
    <row r="187" spans="1:16" ht="15" customHeight="1" x14ac:dyDescent="0.25">
      <c r="A187" s="94">
        <v>20</v>
      </c>
      <c r="B187" s="70">
        <v>185</v>
      </c>
      <c r="C187" s="46" t="str">
        <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ERROR")))))))))))))))))))),2,TRUE)</f>
        <v>Operations</v>
      </c>
      <c r="D187" s="47"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3,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ERROR")))))))))))))))))))),3,TRUE))</f>
        <v/>
      </c>
      <c r="E187" s="47"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4,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ERROR")))))))))))))))))))),4,TRUE))</f>
        <v/>
      </c>
      <c r="F187" s="47"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5,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ERROR")))))))))))))))))))),5,TRUE))</f>
        <v/>
      </c>
      <c r="G187" s="46"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6,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ERROR")))))))))))))))))))),6,TRUE))</f>
        <v/>
      </c>
      <c r="H187" s="46"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7,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ERROR")))))))))))))))))))),7,TRUE))</f>
        <v/>
      </c>
      <c r="I187" s="48"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8,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ERROR")))))))))))))))))))),8,TRUE))</f>
        <v/>
      </c>
      <c r="J187" s="49"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9,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ERROR")))))))))))))))))))),9,TRUE))</f>
        <v/>
      </c>
      <c r="K187" s="48"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10,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ERROR")))))))))))))))))))),10,TRUE))</f>
        <v/>
      </c>
      <c r="L187" s="48"/>
      <c r="M187" s="104"/>
      <c r="N187" s="48"/>
      <c r="O187" s="48"/>
      <c r="P187" s="69" t="str">
        <f>IF(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11,TRUE)=0,"",VLOOKUP($B187,IF($B187&lt;11,STAND0[],IF($B187&lt;21,STAND1[],IF($B187&lt;31,STAND2[],IF($B187&lt;41,STAND3[],IF($B187&lt;51,STAND4[],IF($B187&lt;61,STAND5[],IF($B187&lt;71,STAND6[],IF($B187&lt;81,STAND7[],IF($B187&lt;91,STAND8[],IF($B187&lt;101,STAND9[],IF($B187&lt;111,STAND10[],IF($B187&lt;121,STAND11[],IF($B187&lt;131,STAND12[],IF($B187&lt;141,STAND13[],IF($B187&lt;151,STAND14[],IF($B187&lt;161,STAND15[],IF($B187&lt;171,STAND16[],IF($B187&lt;181,STAND17[],IF($B187&lt;191,STAND18[],IF($B187&lt;201,STAND19[],"TABLE ERROR")))))))))))))))))))),11,TRUE))</f>
        <v/>
      </c>
    </row>
    <row r="188" spans="1:16" ht="15" customHeight="1" x14ac:dyDescent="0.25">
      <c r="A188" s="94">
        <v>20</v>
      </c>
      <c r="B188" s="70">
        <v>186</v>
      </c>
      <c r="C188" s="46" t="str">
        <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ERROR")))))))))))))))))))),2,TRUE)</f>
        <v>Operations</v>
      </c>
      <c r="D188" s="47"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3,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ERROR")))))))))))))))))))),3,TRUE))</f>
        <v/>
      </c>
      <c r="E188" s="47"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4,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ERROR")))))))))))))))))))),4,TRUE))</f>
        <v/>
      </c>
      <c r="F188" s="47"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5,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ERROR")))))))))))))))))))),5,TRUE))</f>
        <v/>
      </c>
      <c r="G188" s="46"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6,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ERROR")))))))))))))))))))),6,TRUE))</f>
        <v/>
      </c>
      <c r="H188" s="46"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7,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ERROR")))))))))))))))))))),7,TRUE))</f>
        <v/>
      </c>
      <c r="I188" s="48"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8,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ERROR")))))))))))))))))))),8,TRUE))</f>
        <v/>
      </c>
      <c r="J188" s="49"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9,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ERROR")))))))))))))))))))),9,TRUE))</f>
        <v/>
      </c>
      <c r="K188" s="48"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10,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ERROR")))))))))))))))))))),10,TRUE))</f>
        <v/>
      </c>
      <c r="L188" s="48"/>
      <c r="M188" s="104"/>
      <c r="N188" s="48"/>
      <c r="O188" s="48"/>
      <c r="P188" s="69" t="str">
        <f>IF(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11,TRUE)=0,"",VLOOKUP($B188,IF($B188&lt;11,STAND0[],IF($B188&lt;21,STAND1[],IF($B188&lt;31,STAND2[],IF($B188&lt;41,STAND3[],IF($B188&lt;51,STAND4[],IF($B188&lt;61,STAND5[],IF($B188&lt;71,STAND6[],IF($B188&lt;81,STAND7[],IF($B188&lt;91,STAND8[],IF($B188&lt;101,STAND9[],IF($B188&lt;111,STAND10[],IF($B188&lt;121,STAND11[],IF($B188&lt;131,STAND12[],IF($B188&lt;141,STAND13[],IF($B188&lt;151,STAND14[],IF($B188&lt;161,STAND15[],IF($B188&lt;171,STAND16[],IF($B188&lt;181,STAND17[],IF($B188&lt;191,STAND18[],IF($B188&lt;201,STAND19[],"TABLE ERROR")))))))))))))))))))),11,TRUE))</f>
        <v/>
      </c>
    </row>
    <row r="189" spans="1:16" ht="15" customHeight="1" x14ac:dyDescent="0.25">
      <c r="A189" s="94">
        <v>20</v>
      </c>
      <c r="B189" s="70">
        <v>187</v>
      </c>
      <c r="C189" s="46" t="str">
        <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ERROR")))))))))))))))))))),2,TRUE)</f>
        <v>Operations</v>
      </c>
      <c r="D189" s="47"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3,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ERROR")))))))))))))))))))),3,TRUE))</f>
        <v/>
      </c>
      <c r="E189" s="47"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4,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ERROR")))))))))))))))))))),4,TRUE))</f>
        <v/>
      </c>
      <c r="F189" s="47"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5,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ERROR")))))))))))))))))))),5,TRUE))</f>
        <v/>
      </c>
      <c r="G189" s="46"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6,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ERROR")))))))))))))))))))),6,TRUE))</f>
        <v/>
      </c>
      <c r="H189" s="46"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7,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ERROR")))))))))))))))))))),7,TRUE))</f>
        <v/>
      </c>
      <c r="I189" s="48"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8,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ERROR")))))))))))))))))))),8,TRUE))</f>
        <v/>
      </c>
      <c r="J189" s="49"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9,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ERROR")))))))))))))))))))),9,TRUE))</f>
        <v/>
      </c>
      <c r="K189" s="48"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10,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ERROR")))))))))))))))))))),10,TRUE))</f>
        <v/>
      </c>
      <c r="L189" s="48"/>
      <c r="M189" s="104"/>
      <c r="N189" s="48"/>
      <c r="O189" s="48"/>
      <c r="P189" s="69" t="str">
        <f>IF(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11,TRUE)=0,"",VLOOKUP($B189,IF($B189&lt;11,STAND0[],IF($B189&lt;21,STAND1[],IF($B189&lt;31,STAND2[],IF($B189&lt;41,STAND3[],IF($B189&lt;51,STAND4[],IF($B189&lt;61,STAND5[],IF($B189&lt;71,STAND6[],IF($B189&lt;81,STAND7[],IF($B189&lt;91,STAND8[],IF($B189&lt;101,STAND9[],IF($B189&lt;111,STAND10[],IF($B189&lt;121,STAND11[],IF($B189&lt;131,STAND12[],IF($B189&lt;141,STAND13[],IF($B189&lt;151,STAND14[],IF($B189&lt;161,STAND15[],IF($B189&lt;171,STAND16[],IF($B189&lt;181,STAND17[],IF($B189&lt;191,STAND18[],IF($B189&lt;201,STAND19[],"TABLE ERROR")))))))))))))))))))),11,TRUE))</f>
        <v/>
      </c>
    </row>
    <row r="190" spans="1:16" ht="15" customHeight="1" x14ac:dyDescent="0.25">
      <c r="A190" s="94">
        <v>20</v>
      </c>
      <c r="B190" s="70">
        <v>188</v>
      </c>
      <c r="C190" s="46" t="str">
        <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ERROR")))))))))))))))))))),2,TRUE)</f>
        <v>Operations</v>
      </c>
      <c r="D190" s="47"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3,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ERROR")))))))))))))))))))),3,TRUE))</f>
        <v/>
      </c>
      <c r="E190" s="47"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4,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ERROR")))))))))))))))))))),4,TRUE))</f>
        <v/>
      </c>
      <c r="F190" s="47"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5,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ERROR")))))))))))))))))))),5,TRUE))</f>
        <v/>
      </c>
      <c r="G190" s="46"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6,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ERROR")))))))))))))))))))),6,TRUE))</f>
        <v/>
      </c>
      <c r="H190" s="46"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7,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ERROR")))))))))))))))))))),7,TRUE))</f>
        <v/>
      </c>
      <c r="I190" s="48"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8,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ERROR")))))))))))))))))))),8,TRUE))</f>
        <v/>
      </c>
      <c r="J190" s="49"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9,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ERROR")))))))))))))))))))),9,TRUE))</f>
        <v/>
      </c>
      <c r="K190" s="48"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10,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ERROR")))))))))))))))))))),10,TRUE))</f>
        <v/>
      </c>
      <c r="L190" s="48"/>
      <c r="M190" s="104"/>
      <c r="N190" s="48"/>
      <c r="O190" s="48"/>
      <c r="P190" s="69" t="str">
        <f>IF(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11,TRUE)=0,"",VLOOKUP($B190,IF($B190&lt;11,STAND0[],IF($B190&lt;21,STAND1[],IF($B190&lt;31,STAND2[],IF($B190&lt;41,STAND3[],IF($B190&lt;51,STAND4[],IF($B190&lt;61,STAND5[],IF($B190&lt;71,STAND6[],IF($B190&lt;81,STAND7[],IF($B190&lt;91,STAND8[],IF($B190&lt;101,STAND9[],IF($B190&lt;111,STAND10[],IF($B190&lt;121,STAND11[],IF($B190&lt;131,STAND12[],IF($B190&lt;141,STAND13[],IF($B190&lt;151,STAND14[],IF($B190&lt;161,STAND15[],IF($B190&lt;171,STAND16[],IF($B190&lt;181,STAND17[],IF($B190&lt;191,STAND18[],IF($B190&lt;201,STAND19[],"TABLE ERROR")))))))))))))))))))),11,TRUE))</f>
        <v/>
      </c>
    </row>
    <row r="191" spans="1:16" ht="15" customHeight="1" x14ac:dyDescent="0.25">
      <c r="A191" s="94">
        <v>20</v>
      </c>
      <c r="B191" s="70">
        <v>189</v>
      </c>
      <c r="C191" s="46" t="str">
        <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ERROR")))))))))))))))))))),2,TRUE)</f>
        <v>Operations</v>
      </c>
      <c r="D191" s="47"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3,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ERROR")))))))))))))))))))),3,TRUE))</f>
        <v/>
      </c>
      <c r="E191" s="47"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4,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ERROR")))))))))))))))))))),4,TRUE))</f>
        <v/>
      </c>
      <c r="F191" s="47"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5,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ERROR")))))))))))))))))))),5,TRUE))</f>
        <v/>
      </c>
      <c r="G191" s="46"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6,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ERROR")))))))))))))))))))),6,TRUE))</f>
        <v/>
      </c>
      <c r="H191" s="46"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7,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ERROR")))))))))))))))))))),7,TRUE))</f>
        <v/>
      </c>
      <c r="I191" s="48"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8,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ERROR")))))))))))))))))))),8,TRUE))</f>
        <v/>
      </c>
      <c r="J191" s="49"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9,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ERROR")))))))))))))))))))),9,TRUE))</f>
        <v/>
      </c>
      <c r="K191" s="48"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10,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ERROR")))))))))))))))))))),10,TRUE))</f>
        <v/>
      </c>
      <c r="L191" s="48"/>
      <c r="M191" s="104"/>
      <c r="N191" s="48"/>
      <c r="O191" s="48"/>
      <c r="P191" s="69" t="str">
        <f>IF(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11,TRUE)=0,"",VLOOKUP($B191,IF($B191&lt;11,STAND0[],IF($B191&lt;21,STAND1[],IF($B191&lt;31,STAND2[],IF($B191&lt;41,STAND3[],IF($B191&lt;51,STAND4[],IF($B191&lt;61,STAND5[],IF($B191&lt;71,STAND6[],IF($B191&lt;81,STAND7[],IF($B191&lt;91,STAND8[],IF($B191&lt;101,STAND9[],IF($B191&lt;111,STAND10[],IF($B191&lt;121,STAND11[],IF($B191&lt;131,STAND12[],IF($B191&lt;141,STAND13[],IF($B191&lt;151,STAND14[],IF($B191&lt;161,STAND15[],IF($B191&lt;171,STAND16[],IF($B191&lt;181,STAND17[],IF($B191&lt;191,STAND18[],IF($B191&lt;201,STAND19[],"TABLE ERROR")))))))))))))))))))),11,TRUE))</f>
        <v/>
      </c>
    </row>
    <row r="192" spans="1:16" ht="15.75" customHeight="1" x14ac:dyDescent="0.25">
      <c r="A192" s="94">
        <v>20</v>
      </c>
      <c r="B192" s="70">
        <v>190</v>
      </c>
      <c r="C192" s="46" t="str">
        <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ERROR")))))))))))))))))))),2,TRUE)</f>
        <v>Operations</v>
      </c>
      <c r="D192" s="47"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3,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ERROR")))))))))))))))))))),3,TRUE))</f>
        <v/>
      </c>
      <c r="E192" s="47"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4,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ERROR")))))))))))))))))))),4,TRUE))</f>
        <v/>
      </c>
      <c r="F192" s="47"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5,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ERROR")))))))))))))))))))),5,TRUE))</f>
        <v/>
      </c>
      <c r="G192" s="46"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6,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ERROR")))))))))))))))))))),6,TRUE))</f>
        <v/>
      </c>
      <c r="H192" s="46"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7,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ERROR")))))))))))))))))))),7,TRUE))</f>
        <v/>
      </c>
      <c r="I192" s="48"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8,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ERROR")))))))))))))))))))),8,TRUE))</f>
        <v/>
      </c>
      <c r="J192" s="49"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9,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ERROR")))))))))))))))))))),9,TRUE))</f>
        <v/>
      </c>
      <c r="K192" s="48"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10,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ERROR")))))))))))))))))))),10,TRUE))</f>
        <v/>
      </c>
      <c r="L192" s="48"/>
      <c r="M192" s="104"/>
      <c r="N192" s="48"/>
      <c r="O192" s="48"/>
      <c r="P192" s="69" t="str">
        <f>IF(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11,TRUE)=0,"",VLOOKUP($B192,IF($B192&lt;11,STAND0[],IF($B192&lt;21,STAND1[],IF($B192&lt;31,STAND2[],IF($B192&lt;41,STAND3[],IF($B192&lt;51,STAND4[],IF($B192&lt;61,STAND5[],IF($B192&lt;71,STAND6[],IF($B192&lt;81,STAND7[],IF($B192&lt;91,STAND8[],IF($B192&lt;101,STAND9[],IF($B192&lt;111,STAND10[],IF($B192&lt;121,STAND11[],IF($B192&lt;131,STAND12[],IF($B192&lt;141,STAND13[],IF($B192&lt;151,STAND14[],IF($B192&lt;161,STAND15[],IF($B192&lt;171,STAND16[],IF($B192&lt;181,STAND17[],IF($B192&lt;191,STAND18[],IF($B192&lt;201,STAND19[],"TABLE ERROR")))))))))))))))))))),11,TRUE))</f>
        <v/>
      </c>
    </row>
    <row r="193" spans="1:16" ht="15" customHeight="1" x14ac:dyDescent="0.25">
      <c r="A193" s="94">
        <v>21</v>
      </c>
      <c r="B193" s="70">
        <v>191</v>
      </c>
      <c r="C193" s="46" t="str">
        <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ERROR")))))))))))))))))))),2,TRUE)</f>
        <v>Operations</v>
      </c>
      <c r="D193" s="47"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3,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ERROR")))))))))))))))))))),3,TRUE))</f>
        <v/>
      </c>
      <c r="E193" s="47"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4,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ERROR")))))))))))))))))))),4,TRUE))</f>
        <v/>
      </c>
      <c r="F193" s="47"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5,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ERROR")))))))))))))))))))),5,TRUE))</f>
        <v/>
      </c>
      <c r="G193" s="46"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6,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ERROR")))))))))))))))))))),6,TRUE))</f>
        <v/>
      </c>
      <c r="H193" s="46"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7,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ERROR")))))))))))))))))))),7,TRUE))</f>
        <v/>
      </c>
      <c r="I193" s="48"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8,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ERROR")))))))))))))))))))),8,TRUE))</f>
        <v/>
      </c>
      <c r="J193" s="49"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9,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ERROR")))))))))))))))))))),9,TRUE))</f>
        <v/>
      </c>
      <c r="K193" s="48"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10,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ERROR")))))))))))))))))))),10,TRUE))</f>
        <v/>
      </c>
      <c r="L193" s="48"/>
      <c r="M193" s="104"/>
      <c r="N193" s="48"/>
      <c r="O193" s="48"/>
      <c r="P193" s="69" t="str">
        <f>IF(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11,TRUE)=0,"",VLOOKUP($B193,IF($B193&lt;11,STAND0[],IF($B193&lt;21,STAND1[],IF($B193&lt;31,STAND2[],IF($B193&lt;41,STAND3[],IF($B193&lt;51,STAND4[],IF($B193&lt;61,STAND5[],IF($B193&lt;71,STAND6[],IF($B193&lt;81,STAND7[],IF($B193&lt;91,STAND8[],IF($B193&lt;101,STAND9[],IF($B193&lt;111,STAND10[],IF($B193&lt;121,STAND11[],IF($B193&lt;131,STAND12[],IF($B193&lt;141,STAND13[],IF($B193&lt;151,STAND14[],IF($B193&lt;161,STAND15[],IF($B193&lt;171,STAND16[],IF($B193&lt;181,STAND17[],IF($B193&lt;191,STAND18[],IF($B193&lt;201,STAND19[],"TABLE ERROR")))))))))))))))))))),11,TRUE))</f>
        <v/>
      </c>
    </row>
    <row r="194" spans="1:16" ht="15" customHeight="1" x14ac:dyDescent="0.25">
      <c r="A194" s="94">
        <v>21</v>
      </c>
      <c r="B194" s="70">
        <v>192</v>
      </c>
      <c r="C194" s="46" t="str">
        <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ERROR")))))))))))))))))))),2,TRUE)</f>
        <v>Operations</v>
      </c>
      <c r="D194" s="47"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3,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ERROR")))))))))))))))))))),3,TRUE))</f>
        <v/>
      </c>
      <c r="E194" s="47"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4,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ERROR")))))))))))))))))))),4,TRUE))</f>
        <v/>
      </c>
      <c r="F194" s="47"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5,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ERROR")))))))))))))))))))),5,TRUE))</f>
        <v/>
      </c>
      <c r="G194" s="46"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6,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ERROR")))))))))))))))))))),6,TRUE))</f>
        <v/>
      </c>
      <c r="H194" s="46"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7,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ERROR")))))))))))))))))))),7,TRUE))</f>
        <v/>
      </c>
      <c r="I194" s="48"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8,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ERROR")))))))))))))))))))),8,TRUE))</f>
        <v/>
      </c>
      <c r="J194" s="49"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9,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ERROR")))))))))))))))))))),9,TRUE))</f>
        <v/>
      </c>
      <c r="K194" s="48"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10,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ERROR")))))))))))))))))))),10,TRUE))</f>
        <v/>
      </c>
      <c r="L194" s="48"/>
      <c r="M194" s="104"/>
      <c r="N194" s="48"/>
      <c r="O194" s="48"/>
      <c r="P194" s="69" t="str">
        <f>IF(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11,TRUE)=0,"",VLOOKUP($B194,IF($B194&lt;11,STAND0[],IF($B194&lt;21,STAND1[],IF($B194&lt;31,STAND2[],IF($B194&lt;41,STAND3[],IF($B194&lt;51,STAND4[],IF($B194&lt;61,STAND5[],IF($B194&lt;71,STAND6[],IF($B194&lt;81,STAND7[],IF($B194&lt;91,STAND8[],IF($B194&lt;101,STAND9[],IF($B194&lt;111,STAND10[],IF($B194&lt;121,STAND11[],IF($B194&lt;131,STAND12[],IF($B194&lt;141,STAND13[],IF($B194&lt;151,STAND14[],IF($B194&lt;161,STAND15[],IF($B194&lt;171,STAND16[],IF($B194&lt;181,STAND17[],IF($B194&lt;191,STAND18[],IF($B194&lt;201,STAND19[],"TABLE ERROR")))))))))))))))))))),11,TRUE))</f>
        <v/>
      </c>
    </row>
    <row r="195" spans="1:16" ht="15" customHeight="1" x14ac:dyDescent="0.25">
      <c r="A195" s="94">
        <v>21</v>
      </c>
      <c r="B195" s="70">
        <v>193</v>
      </c>
      <c r="C195" s="46" t="str">
        <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ERROR")))))))))))))))))))),2,TRUE)</f>
        <v>Operations</v>
      </c>
      <c r="D195" s="47"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3,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ERROR")))))))))))))))))))),3,TRUE))</f>
        <v/>
      </c>
      <c r="E195" s="47"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4,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ERROR")))))))))))))))))))),4,TRUE))</f>
        <v/>
      </c>
      <c r="F195" s="47"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5,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ERROR")))))))))))))))))))),5,TRUE))</f>
        <v/>
      </c>
      <c r="G195" s="46"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6,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ERROR")))))))))))))))))))),6,TRUE))</f>
        <v/>
      </c>
      <c r="H195" s="46"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7,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ERROR")))))))))))))))))))),7,TRUE))</f>
        <v/>
      </c>
      <c r="I195" s="48"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8,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ERROR")))))))))))))))))))),8,TRUE))</f>
        <v/>
      </c>
      <c r="J195" s="49"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9,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ERROR")))))))))))))))))))),9,TRUE))</f>
        <v/>
      </c>
      <c r="K195" s="48"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10,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ERROR")))))))))))))))))))),10,TRUE))</f>
        <v/>
      </c>
      <c r="L195" s="48"/>
      <c r="M195" s="104"/>
      <c r="N195" s="48"/>
      <c r="O195" s="48"/>
      <c r="P195" s="69" t="str">
        <f>IF(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11,TRUE)=0,"",VLOOKUP($B195,IF($B195&lt;11,STAND0[],IF($B195&lt;21,STAND1[],IF($B195&lt;31,STAND2[],IF($B195&lt;41,STAND3[],IF($B195&lt;51,STAND4[],IF($B195&lt;61,STAND5[],IF($B195&lt;71,STAND6[],IF($B195&lt;81,STAND7[],IF($B195&lt;91,STAND8[],IF($B195&lt;101,STAND9[],IF($B195&lt;111,STAND10[],IF($B195&lt;121,STAND11[],IF($B195&lt;131,STAND12[],IF($B195&lt;141,STAND13[],IF($B195&lt;151,STAND14[],IF($B195&lt;161,STAND15[],IF($B195&lt;171,STAND16[],IF($B195&lt;181,STAND17[],IF($B195&lt;191,STAND18[],IF($B195&lt;201,STAND19[],"TABLE ERROR")))))))))))))))))))),11,TRUE))</f>
        <v/>
      </c>
    </row>
    <row r="196" spans="1:16" ht="15" customHeight="1" x14ac:dyDescent="0.25">
      <c r="A196" s="94">
        <v>21</v>
      </c>
      <c r="B196" s="70">
        <v>194</v>
      </c>
      <c r="C196" s="46" t="str">
        <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ERROR")))))))))))))))))))),2,TRUE)</f>
        <v>Operations</v>
      </c>
      <c r="D196" s="47"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3,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ERROR")))))))))))))))))))),3,TRUE))</f>
        <v/>
      </c>
      <c r="E196" s="47"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4,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ERROR")))))))))))))))))))),4,TRUE))</f>
        <v/>
      </c>
      <c r="F196" s="47"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5,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ERROR")))))))))))))))))))),5,TRUE))</f>
        <v/>
      </c>
      <c r="G196" s="46"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6,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ERROR")))))))))))))))))))),6,TRUE))</f>
        <v/>
      </c>
      <c r="H196" s="46"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7,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ERROR")))))))))))))))))))),7,TRUE))</f>
        <v/>
      </c>
      <c r="I196" s="48"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8,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ERROR")))))))))))))))))))),8,TRUE))</f>
        <v/>
      </c>
      <c r="J196" s="49"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9,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ERROR")))))))))))))))))))),9,TRUE))</f>
        <v/>
      </c>
      <c r="K196" s="48"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10,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ERROR")))))))))))))))))))),10,TRUE))</f>
        <v/>
      </c>
      <c r="L196" s="48"/>
      <c r="M196" s="104"/>
      <c r="N196" s="48"/>
      <c r="O196" s="48"/>
      <c r="P196" s="69" t="str">
        <f>IF(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11,TRUE)=0,"",VLOOKUP($B196,IF($B196&lt;11,STAND0[],IF($B196&lt;21,STAND1[],IF($B196&lt;31,STAND2[],IF($B196&lt;41,STAND3[],IF($B196&lt;51,STAND4[],IF($B196&lt;61,STAND5[],IF($B196&lt;71,STAND6[],IF($B196&lt;81,STAND7[],IF($B196&lt;91,STAND8[],IF($B196&lt;101,STAND9[],IF($B196&lt;111,STAND10[],IF($B196&lt;121,STAND11[],IF($B196&lt;131,STAND12[],IF($B196&lt;141,STAND13[],IF($B196&lt;151,STAND14[],IF($B196&lt;161,STAND15[],IF($B196&lt;171,STAND16[],IF($B196&lt;181,STAND17[],IF($B196&lt;191,STAND18[],IF($B196&lt;201,STAND19[],"TABLE ERROR")))))))))))))))))))),11,TRUE))</f>
        <v/>
      </c>
    </row>
    <row r="197" spans="1:16" ht="15" customHeight="1" x14ac:dyDescent="0.25">
      <c r="A197" s="94">
        <v>21</v>
      </c>
      <c r="B197" s="70">
        <v>195</v>
      </c>
      <c r="C197" s="46" t="str">
        <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ERROR")))))))))))))))))))),2,TRUE)</f>
        <v>Operations</v>
      </c>
      <c r="D197" s="47"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3,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ERROR")))))))))))))))))))),3,TRUE))</f>
        <v/>
      </c>
      <c r="E197" s="47"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4,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ERROR")))))))))))))))))))),4,TRUE))</f>
        <v/>
      </c>
      <c r="F197" s="47"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5,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ERROR")))))))))))))))))))),5,TRUE))</f>
        <v/>
      </c>
      <c r="G197" s="46"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6,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ERROR")))))))))))))))))))),6,TRUE))</f>
        <v/>
      </c>
      <c r="H197" s="46"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7,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ERROR")))))))))))))))))))),7,TRUE))</f>
        <v/>
      </c>
      <c r="I197" s="48"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8,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ERROR")))))))))))))))))))),8,TRUE))</f>
        <v/>
      </c>
      <c r="J197" s="49"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9,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ERROR")))))))))))))))))))),9,TRUE))</f>
        <v/>
      </c>
      <c r="K197" s="48"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10,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ERROR")))))))))))))))))))),10,TRUE))</f>
        <v/>
      </c>
      <c r="L197" s="48"/>
      <c r="M197" s="104"/>
      <c r="N197" s="48"/>
      <c r="O197" s="48"/>
      <c r="P197" s="69" t="str">
        <f>IF(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11,TRUE)=0,"",VLOOKUP($B197,IF($B197&lt;11,STAND0[],IF($B197&lt;21,STAND1[],IF($B197&lt;31,STAND2[],IF($B197&lt;41,STAND3[],IF($B197&lt;51,STAND4[],IF($B197&lt;61,STAND5[],IF($B197&lt;71,STAND6[],IF($B197&lt;81,STAND7[],IF($B197&lt;91,STAND8[],IF($B197&lt;101,STAND9[],IF($B197&lt;111,STAND10[],IF($B197&lt;121,STAND11[],IF($B197&lt;131,STAND12[],IF($B197&lt;141,STAND13[],IF($B197&lt;151,STAND14[],IF($B197&lt;161,STAND15[],IF($B197&lt;171,STAND16[],IF($B197&lt;181,STAND17[],IF($B197&lt;191,STAND18[],IF($B197&lt;201,STAND19[],"TABLE ERROR")))))))))))))))))))),11,TRUE))</f>
        <v/>
      </c>
    </row>
    <row r="198" spans="1:16" ht="15" customHeight="1" x14ac:dyDescent="0.25">
      <c r="A198" s="94">
        <v>21</v>
      </c>
      <c r="B198" s="70">
        <v>196</v>
      </c>
      <c r="C198" s="46" t="str">
        <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ERROR")))))))))))))))))))),2,TRUE)</f>
        <v>Operations</v>
      </c>
      <c r="D198" s="47"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3,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ERROR")))))))))))))))))))),3,TRUE))</f>
        <v/>
      </c>
      <c r="E198" s="47"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4,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ERROR")))))))))))))))))))),4,TRUE))</f>
        <v/>
      </c>
      <c r="F198" s="47"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5,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ERROR")))))))))))))))))))),5,TRUE))</f>
        <v/>
      </c>
      <c r="G198" s="46"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6,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ERROR")))))))))))))))))))),6,TRUE))</f>
        <v/>
      </c>
      <c r="H198" s="46"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7,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ERROR")))))))))))))))))))),7,TRUE))</f>
        <v/>
      </c>
      <c r="I198" s="48"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8,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ERROR")))))))))))))))))))),8,TRUE))</f>
        <v/>
      </c>
      <c r="J198" s="49"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9,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ERROR")))))))))))))))))))),9,TRUE))</f>
        <v/>
      </c>
      <c r="K198" s="48"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10,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ERROR")))))))))))))))))))),10,TRUE))</f>
        <v/>
      </c>
      <c r="L198" s="48"/>
      <c r="M198" s="104"/>
      <c r="N198" s="48"/>
      <c r="O198" s="48"/>
      <c r="P198" s="69" t="str">
        <f>IF(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11,TRUE)=0,"",VLOOKUP($B198,IF($B198&lt;11,STAND0[],IF($B198&lt;21,STAND1[],IF($B198&lt;31,STAND2[],IF($B198&lt;41,STAND3[],IF($B198&lt;51,STAND4[],IF($B198&lt;61,STAND5[],IF($B198&lt;71,STAND6[],IF($B198&lt;81,STAND7[],IF($B198&lt;91,STAND8[],IF($B198&lt;101,STAND9[],IF($B198&lt;111,STAND10[],IF($B198&lt;121,STAND11[],IF($B198&lt;131,STAND12[],IF($B198&lt;141,STAND13[],IF($B198&lt;151,STAND14[],IF($B198&lt;161,STAND15[],IF($B198&lt;171,STAND16[],IF($B198&lt;181,STAND17[],IF($B198&lt;191,STAND18[],IF($B198&lt;201,STAND19[],"TABLE ERROR")))))))))))))))))))),11,TRUE))</f>
        <v/>
      </c>
    </row>
    <row r="199" spans="1:16" ht="15" customHeight="1" x14ac:dyDescent="0.25">
      <c r="A199" s="94">
        <v>21</v>
      </c>
      <c r="B199" s="70">
        <v>197</v>
      </c>
      <c r="C199" s="46" t="str">
        <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ERROR")))))))))))))))))))),2,TRUE)</f>
        <v>Operations</v>
      </c>
      <c r="D199" s="47"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3,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ERROR")))))))))))))))))))),3,TRUE))</f>
        <v/>
      </c>
      <c r="E199" s="47"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4,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ERROR")))))))))))))))))))),4,TRUE))</f>
        <v/>
      </c>
      <c r="F199" s="47"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5,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ERROR")))))))))))))))))))),5,TRUE))</f>
        <v/>
      </c>
      <c r="G199" s="46"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6,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ERROR")))))))))))))))))))),6,TRUE))</f>
        <v/>
      </c>
      <c r="H199" s="46"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7,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ERROR")))))))))))))))))))),7,TRUE))</f>
        <v/>
      </c>
      <c r="I199" s="48"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8,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ERROR")))))))))))))))))))),8,TRUE))</f>
        <v/>
      </c>
      <c r="J199" s="49"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9,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ERROR")))))))))))))))))))),9,TRUE))</f>
        <v/>
      </c>
      <c r="K199" s="48"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10,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ERROR")))))))))))))))))))),10,TRUE))</f>
        <v/>
      </c>
      <c r="L199" s="48"/>
      <c r="M199" s="104"/>
      <c r="N199" s="48"/>
      <c r="O199" s="48"/>
      <c r="P199" s="69" t="str">
        <f>IF(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11,TRUE)=0,"",VLOOKUP($B199,IF($B199&lt;11,STAND0[],IF($B199&lt;21,STAND1[],IF($B199&lt;31,STAND2[],IF($B199&lt;41,STAND3[],IF($B199&lt;51,STAND4[],IF($B199&lt;61,STAND5[],IF($B199&lt;71,STAND6[],IF($B199&lt;81,STAND7[],IF($B199&lt;91,STAND8[],IF($B199&lt;101,STAND9[],IF($B199&lt;111,STAND10[],IF($B199&lt;121,STAND11[],IF($B199&lt;131,STAND12[],IF($B199&lt;141,STAND13[],IF($B199&lt;151,STAND14[],IF($B199&lt;161,STAND15[],IF($B199&lt;171,STAND16[],IF($B199&lt;181,STAND17[],IF($B199&lt;191,STAND18[],IF($B199&lt;201,STAND19[],"TABLE ERROR")))))))))))))))))))),11,TRUE))</f>
        <v/>
      </c>
    </row>
    <row r="200" spans="1:16" ht="15" customHeight="1" x14ac:dyDescent="0.25">
      <c r="A200" s="94">
        <v>21</v>
      </c>
      <c r="B200" s="70">
        <v>198</v>
      </c>
      <c r="C200" s="46" t="str">
        <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ERROR")))))))))))))))))))),2,TRUE)</f>
        <v>Operations</v>
      </c>
      <c r="D200" s="47"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3,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ERROR")))))))))))))))))))),3,TRUE))</f>
        <v/>
      </c>
      <c r="E200" s="47"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4,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ERROR")))))))))))))))))))),4,TRUE))</f>
        <v/>
      </c>
      <c r="F200" s="47"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5,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ERROR")))))))))))))))))))),5,TRUE))</f>
        <v/>
      </c>
      <c r="G200" s="46"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6,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ERROR")))))))))))))))))))),6,TRUE))</f>
        <v/>
      </c>
      <c r="H200" s="46"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7,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ERROR")))))))))))))))))))),7,TRUE))</f>
        <v/>
      </c>
      <c r="I200" s="48"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8,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ERROR")))))))))))))))))))),8,TRUE))</f>
        <v/>
      </c>
      <c r="J200" s="49"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9,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ERROR")))))))))))))))))))),9,TRUE))</f>
        <v/>
      </c>
      <c r="K200" s="48"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10,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ERROR")))))))))))))))))))),10,TRUE))</f>
        <v/>
      </c>
      <c r="L200" s="48"/>
      <c r="M200" s="104"/>
      <c r="N200" s="48"/>
      <c r="O200" s="48"/>
      <c r="P200" s="69" t="str">
        <f>IF(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11,TRUE)=0,"",VLOOKUP($B200,IF($B200&lt;11,STAND0[],IF($B200&lt;21,STAND1[],IF($B200&lt;31,STAND2[],IF($B200&lt;41,STAND3[],IF($B200&lt;51,STAND4[],IF($B200&lt;61,STAND5[],IF($B200&lt;71,STAND6[],IF($B200&lt;81,STAND7[],IF($B200&lt;91,STAND8[],IF($B200&lt;101,STAND9[],IF($B200&lt;111,STAND10[],IF($B200&lt;121,STAND11[],IF($B200&lt;131,STAND12[],IF($B200&lt;141,STAND13[],IF($B200&lt;151,STAND14[],IF($B200&lt;161,STAND15[],IF($B200&lt;171,STAND16[],IF($B200&lt;181,STAND17[],IF($B200&lt;191,STAND18[],IF($B200&lt;201,STAND19[],"TABLE ERROR")))))))))))))))))))),11,TRUE))</f>
        <v/>
      </c>
    </row>
    <row r="201" spans="1:16" ht="15" customHeight="1" x14ac:dyDescent="0.25">
      <c r="A201" s="94">
        <v>21</v>
      </c>
      <c r="B201" s="70">
        <v>199</v>
      </c>
      <c r="C201" s="46" t="str">
        <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ERROR")))))))))))))))))))),2,TRUE)</f>
        <v>Operations</v>
      </c>
      <c r="D201" s="47"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3,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ERROR")))))))))))))))))))),3,TRUE))</f>
        <v/>
      </c>
      <c r="E201" s="47"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4,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ERROR")))))))))))))))))))),4,TRUE))</f>
        <v/>
      </c>
      <c r="F201" s="47"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5,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ERROR")))))))))))))))))))),5,TRUE))</f>
        <v/>
      </c>
      <c r="G201" s="46"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6,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ERROR")))))))))))))))))))),6,TRUE))</f>
        <v/>
      </c>
      <c r="H201" s="46"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7,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ERROR")))))))))))))))))))),7,TRUE))</f>
        <v/>
      </c>
      <c r="I201" s="48"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8,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ERROR")))))))))))))))))))),8,TRUE))</f>
        <v/>
      </c>
      <c r="J201" s="49"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9,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ERROR")))))))))))))))))))),9,TRUE))</f>
        <v/>
      </c>
      <c r="K201" s="48"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10,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ERROR")))))))))))))))))))),10,TRUE))</f>
        <v/>
      </c>
      <c r="L201" s="48"/>
      <c r="M201" s="104"/>
      <c r="N201" s="48"/>
      <c r="O201" s="48"/>
      <c r="P201" s="69" t="str">
        <f>IF(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11,TRUE)=0,"",VLOOKUP($B201,IF($B201&lt;11,STAND0[],IF($B201&lt;21,STAND1[],IF($B201&lt;31,STAND2[],IF($B201&lt;41,STAND3[],IF($B201&lt;51,STAND4[],IF($B201&lt;61,STAND5[],IF($B201&lt;71,STAND6[],IF($B201&lt;81,STAND7[],IF($B201&lt;91,STAND8[],IF($B201&lt;101,STAND9[],IF($B201&lt;111,STAND10[],IF($B201&lt;121,STAND11[],IF($B201&lt;131,STAND12[],IF($B201&lt;141,STAND13[],IF($B201&lt;151,STAND14[],IF($B201&lt;161,STAND15[],IF($B201&lt;171,STAND16[],IF($B201&lt;181,STAND17[],IF($B201&lt;191,STAND18[],IF($B201&lt;201,STAND19[],"TABLE ERROR")))))))))))))))))))),11,TRUE))</f>
        <v/>
      </c>
    </row>
    <row r="202" spans="1:16" ht="15.75" customHeight="1" thickBot="1" x14ac:dyDescent="0.3">
      <c r="A202" s="95">
        <v>21</v>
      </c>
      <c r="B202" s="96">
        <v>200</v>
      </c>
      <c r="C202" s="58" t="str">
        <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ERROR")))))))))))))))))))),2,TRUE)</f>
        <v>Operations</v>
      </c>
      <c r="D202" s="59"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3,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ERROR")))))))))))))))))))),3,TRUE))</f>
        <v/>
      </c>
      <c r="E202" s="59"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4,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ERROR")))))))))))))))))))),4,TRUE))</f>
        <v/>
      </c>
      <c r="F202" s="59"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5,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ERROR")))))))))))))))))))),5,TRUE))</f>
        <v/>
      </c>
      <c r="G202" s="58"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6,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ERROR")))))))))))))))))))),6,TRUE))</f>
        <v/>
      </c>
      <c r="H202" s="58"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7,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ERROR")))))))))))))))))))),7,TRUE))</f>
        <v/>
      </c>
      <c r="I202" s="60"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8,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ERROR")))))))))))))))))))),8,TRUE))</f>
        <v/>
      </c>
      <c r="J202" s="61"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9,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ERROR")))))))))))))))))))),9,TRUE))</f>
        <v/>
      </c>
      <c r="K202" s="60"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10,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ERROR")))))))))))))))))))),10,TRUE))</f>
        <v/>
      </c>
      <c r="L202" s="60"/>
      <c r="M202" s="105"/>
      <c r="N202" s="56"/>
      <c r="O202" s="56"/>
      <c r="P202" s="78" t="str">
        <f>IF(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11,TRUE)=0,"",VLOOKUP($B202,IF($B202&lt;11,STAND0[],IF($B202&lt;21,STAND1[],IF($B202&lt;31,STAND2[],IF($B202&lt;41,STAND3[],IF($B202&lt;51,STAND4[],IF($B202&lt;61,STAND5[],IF($B202&lt;71,STAND6[],IF($B202&lt;81,STAND7[],IF($B202&lt;91,STAND8[],IF($B202&lt;101,STAND9[],IF($B202&lt;111,STAND10[],IF($B202&lt;121,STAND11[],IF($B202&lt;131,STAND12[],IF($B202&lt;141,STAND13[],IF($B202&lt;151,STAND14[],IF($B202&lt;161,STAND15[],IF($B202&lt;171,STAND16[],IF($B202&lt;181,STAND17[],IF($B202&lt;191,STAND18[],IF($B202&lt;201,STAND19[],"TABLE ERROR")))))))))))))))))))),11,TRUE))</f>
        <v/>
      </c>
    </row>
  </sheetData>
  <mergeCells count="1">
    <mergeCell ref="A1:P1"/>
  </mergeCells>
  <conditionalFormatting sqref="N3:O202">
    <cfRule type="cellIs" dxfId="15" priority="2" operator="equal">
      <formula>"yes"</formula>
    </cfRule>
    <cfRule type="cellIs" dxfId="14" priority="3" operator="equal">
      <formula>"no"</formula>
    </cfRule>
  </conditionalFormatting>
  <conditionalFormatting sqref="B3:P202">
    <cfRule type="expression" dxfId="13" priority="4">
      <formula>$M3="yes"</formula>
    </cfRule>
  </conditionalFormatting>
  <conditionalFormatting sqref="A3:A202">
    <cfRule type="expression" dxfId="12" priority="1">
      <formula>$M3="yes"</formula>
    </cfRule>
  </conditionalFormatting>
  <pageMargins left="0.7" right="0.7" top="0.75" bottom="0.75" header="0.3" footer="0.3"/>
  <pageSetup orientation="portrait" r:id="rId1"/>
  <ignoredErrors>
    <ignoredError sqref="C3:P202" calculatedColumn="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zoomScale="70" zoomScaleNormal="70" workbookViewId="0">
      <selection sqref="A1:XFD1"/>
    </sheetView>
  </sheetViews>
  <sheetFormatPr defaultRowHeight="15" x14ac:dyDescent="0.25"/>
  <cols>
    <col min="1" max="1" width="18.5703125" bestFit="1" customWidth="1"/>
    <col min="2" max="2" width="15" customWidth="1"/>
    <col min="3" max="3" width="19.140625" customWidth="1"/>
    <col min="4" max="4" width="32.85546875" customWidth="1"/>
    <col min="5" max="5" width="31.5703125" customWidth="1"/>
    <col min="6" max="6" width="15" customWidth="1"/>
    <col min="7" max="7" width="19.85546875" customWidth="1"/>
    <col min="8" max="8" width="15" customWidth="1"/>
    <col min="9" max="9" width="18.42578125" customWidth="1"/>
    <col min="10" max="10" width="15.5703125" customWidth="1"/>
    <col min="11" max="11" width="31" customWidth="1"/>
    <col min="12" max="12" width="33.7109375" customWidth="1"/>
    <col min="13" max="13" width="14.28515625" customWidth="1"/>
    <col min="14" max="14" width="19" customWidth="1"/>
    <col min="15" max="15" width="22.85546875" customWidth="1"/>
    <col min="16" max="16" width="29" customWidth="1"/>
  </cols>
  <sheetData>
    <row r="1" spans="1:16" ht="51.75" customHeight="1" thickBot="1" x14ac:dyDescent="0.3">
      <c r="A1" s="218" t="s">
        <v>71</v>
      </c>
      <c r="B1" s="219"/>
      <c r="C1" s="219"/>
      <c r="D1" s="219"/>
      <c r="E1" s="219"/>
      <c r="F1" s="219"/>
      <c r="G1" s="219"/>
      <c r="H1" s="219"/>
      <c r="I1" s="219"/>
      <c r="J1" s="219"/>
      <c r="K1" s="219"/>
      <c r="L1" s="219"/>
      <c r="M1" s="219"/>
      <c r="N1" s="219"/>
      <c r="O1" s="219"/>
      <c r="P1" s="220"/>
    </row>
    <row r="2" spans="1:16" ht="51" customHeight="1" thickBot="1" x14ac:dyDescent="0.3">
      <c r="A2" s="71" t="s">
        <v>74</v>
      </c>
      <c r="B2" s="72" t="s">
        <v>32</v>
      </c>
      <c r="C2" s="72" t="s">
        <v>20</v>
      </c>
      <c r="D2" s="72" t="s">
        <v>21</v>
      </c>
      <c r="E2" s="72" t="s">
        <v>22</v>
      </c>
      <c r="F2" s="72" t="s">
        <v>23</v>
      </c>
      <c r="G2" s="72" t="s">
        <v>24</v>
      </c>
      <c r="H2" s="72" t="s">
        <v>25</v>
      </c>
      <c r="I2" s="72" t="s">
        <v>26</v>
      </c>
      <c r="J2" s="73" t="s">
        <v>31</v>
      </c>
      <c r="K2" s="72" t="s">
        <v>27</v>
      </c>
      <c r="L2" s="72" t="s">
        <v>28</v>
      </c>
      <c r="M2" s="72" t="s">
        <v>63</v>
      </c>
      <c r="N2" s="72" t="s">
        <v>61</v>
      </c>
      <c r="O2" s="72" t="s">
        <v>62</v>
      </c>
      <c r="P2" s="74" t="s">
        <v>64</v>
      </c>
    </row>
    <row r="3" spans="1:16" ht="15" customHeight="1" x14ac:dyDescent="0.25">
      <c r="A3" s="94">
        <v>2</v>
      </c>
      <c r="B3" s="70">
        <v>1</v>
      </c>
      <c r="C3" s="46" t="str">
        <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ERROR")))))))))))))))))))),2,TRUE)</f>
        <v>Operations</v>
      </c>
      <c r="D3" s="47"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3,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ERROR")))))))))))))))))))),3,TRUE))</f>
        <v/>
      </c>
      <c r="E3" s="47"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4,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ERROR")))))))))))))))))))),4,TRUE))</f>
        <v/>
      </c>
      <c r="F3" s="47"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5,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ERROR")))))))))))))))))))),5,TRUE))</f>
        <v/>
      </c>
      <c r="G3" s="46"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6,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ERROR")))))))))))))))))))),6,TRUE))</f>
        <v/>
      </c>
      <c r="H3" s="46"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7,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ERROR")))))))))))))))))))),7,TRUE))</f>
        <v/>
      </c>
      <c r="I3" s="48"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8,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ERROR")))))))))))))))))))),8,TRUE))</f>
        <v/>
      </c>
      <c r="J3" s="49"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9,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ERROR")))))))))))))))))))),9,TRUE))</f>
        <v/>
      </c>
      <c r="K3" s="48"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10,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ERROR")))))))))))))))))))),10,TRUE))</f>
        <v/>
      </c>
      <c r="L3" s="48"/>
      <c r="M3" s="104" t="s">
        <v>65</v>
      </c>
      <c r="N3" s="48" t="s">
        <v>65</v>
      </c>
      <c r="O3" s="48" t="s">
        <v>65</v>
      </c>
      <c r="P3" s="69" t="str">
        <f>IF(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11,TRUE)=0,"",VLOOKUP($B3,IF($B3&lt;11,TEMP0[],IF($B3&lt;21,TEMP1[],IF($B3&lt;31,TEMP2[],IF($B3&lt;41,TEMP3[],IF($B3&lt;51,TEMP4[],IF($B3&lt;61,TEMP5[],IF($B3&lt;71,TEMP6[],IF($B3&lt;81,TEMP7[],IF($B3&lt;91,TEMP8[],IF($B3&lt;101,TEMP9[],IF($B3&lt;111,TEMP10[],IF($B3&lt;121,TEMP11[],IF($B3&lt;131,TEMP12[],IF($B3&lt;141,TEMP13[],IF($B3&lt;151,TEMP14[],IF($B3&lt;161,TEMP15[],IF($B3&lt;171,TEMP16[],IF($B3&lt;181,TEMP17[],IF($B3&lt;191,TEMP18[],IF($B3&lt;201,TEMP19[],"TABLE ERROR")))))))))))))))))))),11,TRUE))</f>
        <v/>
      </c>
    </row>
    <row r="4" spans="1:16" ht="15" customHeight="1" x14ac:dyDescent="0.25">
      <c r="A4" s="94">
        <v>2</v>
      </c>
      <c r="B4" s="70">
        <v>2</v>
      </c>
      <c r="C4" s="46" t="str">
        <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ERROR")))))))))))))))))))),2,TRUE)</f>
        <v>Operations</v>
      </c>
      <c r="D4" s="47"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3,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ERROR")))))))))))))))))))),3,TRUE))</f>
        <v/>
      </c>
      <c r="E4" s="47"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4,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ERROR")))))))))))))))))))),4,TRUE))</f>
        <v/>
      </c>
      <c r="F4" s="47"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5,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ERROR")))))))))))))))))))),5,TRUE))</f>
        <v/>
      </c>
      <c r="G4" s="46"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6,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ERROR")))))))))))))))))))),6,TRUE))</f>
        <v/>
      </c>
      <c r="H4" s="46"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7,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ERROR")))))))))))))))))))),7,TRUE))</f>
        <v/>
      </c>
      <c r="I4" s="48"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8,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ERROR")))))))))))))))))))),8,TRUE))</f>
        <v/>
      </c>
      <c r="J4" s="49"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9,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ERROR")))))))))))))))))))),9,TRUE))</f>
        <v/>
      </c>
      <c r="K4" s="48"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10,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ERROR")))))))))))))))))))),10,TRUE))</f>
        <v/>
      </c>
      <c r="L4" s="48"/>
      <c r="M4" s="104" t="s">
        <v>66</v>
      </c>
      <c r="N4" s="48" t="s">
        <v>66</v>
      </c>
      <c r="O4" s="48" t="s">
        <v>66</v>
      </c>
      <c r="P4" s="69" t="str">
        <f>IF(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11,TRUE)=0,"",VLOOKUP($B4,IF($B4&lt;11,TEMP0[],IF($B4&lt;21,TEMP1[],IF($B4&lt;31,TEMP2[],IF($B4&lt;41,TEMP3[],IF($B4&lt;51,TEMP4[],IF($B4&lt;61,TEMP5[],IF($B4&lt;71,TEMP6[],IF($B4&lt;81,TEMP7[],IF($B4&lt;91,TEMP8[],IF($B4&lt;101,TEMP9[],IF($B4&lt;111,TEMP10[],IF($B4&lt;121,TEMP11[],IF($B4&lt;131,TEMP12[],IF($B4&lt;141,TEMP13[],IF($B4&lt;151,TEMP14[],IF($B4&lt;161,TEMP15[],IF($B4&lt;171,TEMP16[],IF($B4&lt;181,TEMP17[],IF($B4&lt;191,TEMP18[],IF($B4&lt;201,TEMP19[],"TABLE ERROR")))))))))))))))))))),11,TRUE))</f>
        <v/>
      </c>
    </row>
    <row r="5" spans="1:16" ht="15" customHeight="1" x14ac:dyDescent="0.25">
      <c r="A5" s="94">
        <v>2</v>
      </c>
      <c r="B5" s="70">
        <v>3</v>
      </c>
      <c r="C5" s="46" t="str">
        <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ERROR")))))))))))))))))))),2,TRUE)</f>
        <v>Operations</v>
      </c>
      <c r="D5" s="47"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3,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ERROR")))))))))))))))))))),3,TRUE))</f>
        <v/>
      </c>
      <c r="E5" s="47"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4,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ERROR")))))))))))))))))))),4,TRUE))</f>
        <v/>
      </c>
      <c r="F5" s="47"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5,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ERROR")))))))))))))))))))),5,TRUE))</f>
        <v/>
      </c>
      <c r="G5" s="46"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6,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ERROR")))))))))))))))))))),6,TRUE))</f>
        <v/>
      </c>
      <c r="H5" s="46"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7,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ERROR")))))))))))))))))))),7,TRUE))</f>
        <v/>
      </c>
      <c r="I5" s="48"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8,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ERROR")))))))))))))))))))),8,TRUE))</f>
        <v/>
      </c>
      <c r="J5" s="49"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9,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ERROR")))))))))))))))))))),9,TRUE))</f>
        <v/>
      </c>
      <c r="K5" s="48"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10,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ERROR")))))))))))))))))))),10,TRUE))</f>
        <v/>
      </c>
      <c r="L5" s="48"/>
      <c r="M5" s="104"/>
      <c r="N5" s="48"/>
      <c r="O5" s="48"/>
      <c r="P5" s="69" t="str">
        <f>IF(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11,TRUE)=0,"",VLOOKUP($B5,IF($B5&lt;11,TEMP0[],IF($B5&lt;21,TEMP1[],IF($B5&lt;31,TEMP2[],IF($B5&lt;41,TEMP3[],IF($B5&lt;51,TEMP4[],IF($B5&lt;61,TEMP5[],IF($B5&lt;71,TEMP6[],IF($B5&lt;81,TEMP7[],IF($B5&lt;91,TEMP8[],IF($B5&lt;101,TEMP9[],IF($B5&lt;111,TEMP10[],IF($B5&lt;121,TEMP11[],IF($B5&lt;131,TEMP12[],IF($B5&lt;141,TEMP13[],IF($B5&lt;151,TEMP14[],IF($B5&lt;161,TEMP15[],IF($B5&lt;171,TEMP16[],IF($B5&lt;181,TEMP17[],IF($B5&lt;191,TEMP18[],IF($B5&lt;201,TEMP19[],"TABLE ERROR")))))))))))))))))))),11,TRUE))</f>
        <v/>
      </c>
    </row>
    <row r="6" spans="1:16" ht="15" customHeight="1" x14ac:dyDescent="0.25">
      <c r="A6" s="94">
        <v>2</v>
      </c>
      <c r="B6" s="70">
        <v>4</v>
      </c>
      <c r="C6" s="46" t="str">
        <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ERROR")))))))))))))))))))),2,TRUE)</f>
        <v>Operations</v>
      </c>
      <c r="D6" s="47"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3,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ERROR")))))))))))))))))))),3,TRUE))</f>
        <v/>
      </c>
      <c r="E6" s="47"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4,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ERROR")))))))))))))))))))),4,TRUE))</f>
        <v/>
      </c>
      <c r="F6" s="47"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5,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ERROR")))))))))))))))))))),5,TRUE))</f>
        <v/>
      </c>
      <c r="G6" s="46"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6,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ERROR")))))))))))))))))))),6,TRUE))</f>
        <v/>
      </c>
      <c r="H6" s="46"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7,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ERROR")))))))))))))))))))),7,TRUE))</f>
        <v/>
      </c>
      <c r="I6" s="48"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8,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ERROR")))))))))))))))))))),8,TRUE))</f>
        <v/>
      </c>
      <c r="J6" s="49"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9,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ERROR")))))))))))))))))))),9,TRUE))</f>
        <v/>
      </c>
      <c r="K6" s="48"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10,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ERROR")))))))))))))))))))),10,TRUE))</f>
        <v/>
      </c>
      <c r="L6" s="48"/>
      <c r="M6" s="104"/>
      <c r="N6" s="48"/>
      <c r="O6" s="48"/>
      <c r="P6" s="69" t="str">
        <f>IF(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11,TRUE)=0,"",VLOOKUP($B6,IF($B6&lt;11,TEMP0[],IF($B6&lt;21,TEMP1[],IF($B6&lt;31,TEMP2[],IF($B6&lt;41,TEMP3[],IF($B6&lt;51,TEMP4[],IF($B6&lt;61,TEMP5[],IF($B6&lt;71,TEMP6[],IF($B6&lt;81,TEMP7[],IF($B6&lt;91,TEMP8[],IF($B6&lt;101,TEMP9[],IF($B6&lt;111,TEMP10[],IF($B6&lt;121,TEMP11[],IF($B6&lt;131,TEMP12[],IF($B6&lt;141,TEMP13[],IF($B6&lt;151,TEMP14[],IF($B6&lt;161,TEMP15[],IF($B6&lt;171,TEMP16[],IF($B6&lt;181,TEMP17[],IF($B6&lt;191,TEMP18[],IF($B6&lt;201,TEMP19[],"TABLE ERROR")))))))))))))))))))),11,TRUE))</f>
        <v/>
      </c>
    </row>
    <row r="7" spans="1:16" ht="15" customHeight="1" x14ac:dyDescent="0.25">
      <c r="A7" s="94">
        <v>2</v>
      </c>
      <c r="B7" s="70">
        <v>5</v>
      </c>
      <c r="C7" s="46" t="str">
        <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ERROR")))))))))))))))))))),2,TRUE)</f>
        <v>Operations</v>
      </c>
      <c r="D7" s="47"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3,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ERROR")))))))))))))))))))),3,TRUE))</f>
        <v/>
      </c>
      <c r="E7" s="47"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4,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ERROR")))))))))))))))))))),4,TRUE))</f>
        <v/>
      </c>
      <c r="F7" s="47"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5,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ERROR")))))))))))))))))))),5,TRUE))</f>
        <v/>
      </c>
      <c r="G7" s="46"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6,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ERROR")))))))))))))))))))),6,TRUE))</f>
        <v/>
      </c>
      <c r="H7" s="46"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7,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ERROR")))))))))))))))))))),7,TRUE))</f>
        <v/>
      </c>
      <c r="I7" s="48"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8,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ERROR")))))))))))))))))))),8,TRUE))</f>
        <v/>
      </c>
      <c r="J7" s="49"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9,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ERROR")))))))))))))))))))),9,TRUE))</f>
        <v/>
      </c>
      <c r="K7" s="48"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10,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ERROR")))))))))))))))))))),10,TRUE))</f>
        <v/>
      </c>
      <c r="L7" s="48"/>
      <c r="M7" s="104"/>
      <c r="N7" s="48"/>
      <c r="O7" s="48"/>
      <c r="P7" s="69" t="str">
        <f>IF(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11,TRUE)=0,"",VLOOKUP($B7,IF($B7&lt;11,TEMP0[],IF($B7&lt;21,TEMP1[],IF($B7&lt;31,TEMP2[],IF($B7&lt;41,TEMP3[],IF($B7&lt;51,TEMP4[],IF($B7&lt;61,TEMP5[],IF($B7&lt;71,TEMP6[],IF($B7&lt;81,TEMP7[],IF($B7&lt;91,TEMP8[],IF($B7&lt;101,TEMP9[],IF($B7&lt;111,TEMP10[],IF($B7&lt;121,TEMP11[],IF($B7&lt;131,TEMP12[],IF($B7&lt;141,TEMP13[],IF($B7&lt;151,TEMP14[],IF($B7&lt;161,TEMP15[],IF($B7&lt;171,TEMP16[],IF($B7&lt;181,TEMP17[],IF($B7&lt;191,TEMP18[],IF($B7&lt;201,TEMP19[],"TABLE ERROR")))))))))))))))))))),11,TRUE))</f>
        <v/>
      </c>
    </row>
    <row r="8" spans="1:16" ht="15" customHeight="1" x14ac:dyDescent="0.25">
      <c r="A8" s="94">
        <v>2</v>
      </c>
      <c r="B8" s="70">
        <v>6</v>
      </c>
      <c r="C8" s="46" t="str">
        <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ERROR")))))))))))))))))))),2,TRUE)</f>
        <v>Operations</v>
      </c>
      <c r="D8" s="47"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3,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ERROR")))))))))))))))))))),3,TRUE))</f>
        <v/>
      </c>
      <c r="E8" s="47"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4,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ERROR")))))))))))))))))))),4,TRUE))</f>
        <v/>
      </c>
      <c r="F8" s="47"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5,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ERROR")))))))))))))))))))),5,TRUE))</f>
        <v/>
      </c>
      <c r="G8" s="46"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6,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ERROR")))))))))))))))))))),6,TRUE))</f>
        <v/>
      </c>
      <c r="H8" s="46"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7,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ERROR")))))))))))))))))))),7,TRUE))</f>
        <v/>
      </c>
      <c r="I8" s="48"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8,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ERROR")))))))))))))))))))),8,TRUE))</f>
        <v/>
      </c>
      <c r="J8" s="49"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9,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ERROR")))))))))))))))))))),9,TRUE))</f>
        <v/>
      </c>
      <c r="K8" s="48"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10,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ERROR")))))))))))))))))))),10,TRUE))</f>
        <v/>
      </c>
      <c r="L8" s="48"/>
      <c r="M8" s="104"/>
      <c r="N8" s="48"/>
      <c r="O8" s="48"/>
      <c r="P8" s="69" t="str">
        <f>IF(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11,TRUE)=0,"",VLOOKUP($B8,IF($B8&lt;11,TEMP0[],IF($B8&lt;21,TEMP1[],IF($B8&lt;31,TEMP2[],IF($B8&lt;41,TEMP3[],IF($B8&lt;51,TEMP4[],IF($B8&lt;61,TEMP5[],IF($B8&lt;71,TEMP6[],IF($B8&lt;81,TEMP7[],IF($B8&lt;91,TEMP8[],IF($B8&lt;101,TEMP9[],IF($B8&lt;111,TEMP10[],IF($B8&lt;121,TEMP11[],IF($B8&lt;131,TEMP12[],IF($B8&lt;141,TEMP13[],IF($B8&lt;151,TEMP14[],IF($B8&lt;161,TEMP15[],IF($B8&lt;171,TEMP16[],IF($B8&lt;181,TEMP17[],IF($B8&lt;191,TEMP18[],IF($B8&lt;201,TEMP19[],"TABLE ERROR")))))))))))))))))))),11,TRUE))</f>
        <v/>
      </c>
    </row>
    <row r="9" spans="1:16" ht="15" customHeight="1" x14ac:dyDescent="0.25">
      <c r="A9" s="94">
        <v>2</v>
      </c>
      <c r="B9" s="70">
        <v>7</v>
      </c>
      <c r="C9" s="46" t="str">
        <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ERROR")))))))))))))))))))),2,TRUE)</f>
        <v>Operations</v>
      </c>
      <c r="D9" s="47"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3,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ERROR")))))))))))))))))))),3,TRUE))</f>
        <v/>
      </c>
      <c r="E9" s="47"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4,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ERROR")))))))))))))))))))),4,TRUE))</f>
        <v/>
      </c>
      <c r="F9" s="47"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5,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ERROR")))))))))))))))))))),5,TRUE))</f>
        <v/>
      </c>
      <c r="G9" s="46"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6,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ERROR")))))))))))))))))))),6,TRUE))</f>
        <v/>
      </c>
      <c r="H9" s="46"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7,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ERROR")))))))))))))))))))),7,TRUE))</f>
        <v/>
      </c>
      <c r="I9" s="48"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8,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ERROR")))))))))))))))))))),8,TRUE))</f>
        <v/>
      </c>
      <c r="J9" s="49"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9,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ERROR")))))))))))))))))))),9,TRUE))</f>
        <v/>
      </c>
      <c r="K9" s="48"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10,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ERROR")))))))))))))))))))),10,TRUE))</f>
        <v/>
      </c>
      <c r="L9" s="48"/>
      <c r="M9" s="104"/>
      <c r="N9" s="48"/>
      <c r="O9" s="48"/>
      <c r="P9" s="69" t="str">
        <f>IF(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11,TRUE)=0,"",VLOOKUP($B9,IF($B9&lt;11,TEMP0[],IF($B9&lt;21,TEMP1[],IF($B9&lt;31,TEMP2[],IF($B9&lt;41,TEMP3[],IF($B9&lt;51,TEMP4[],IF($B9&lt;61,TEMP5[],IF($B9&lt;71,TEMP6[],IF($B9&lt;81,TEMP7[],IF($B9&lt;91,TEMP8[],IF($B9&lt;101,TEMP9[],IF($B9&lt;111,TEMP10[],IF($B9&lt;121,TEMP11[],IF($B9&lt;131,TEMP12[],IF($B9&lt;141,TEMP13[],IF($B9&lt;151,TEMP14[],IF($B9&lt;161,TEMP15[],IF($B9&lt;171,TEMP16[],IF($B9&lt;181,TEMP17[],IF($B9&lt;191,TEMP18[],IF($B9&lt;201,TEMP19[],"TABLE ERROR")))))))))))))))))))),11,TRUE))</f>
        <v/>
      </c>
    </row>
    <row r="10" spans="1:16" ht="15" customHeight="1" x14ac:dyDescent="0.25">
      <c r="A10" s="94">
        <v>2</v>
      </c>
      <c r="B10" s="70">
        <v>8</v>
      </c>
      <c r="C10" s="46" t="str">
        <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ERROR")))))))))))))))))))),2,TRUE)</f>
        <v>Operations</v>
      </c>
      <c r="D10" s="47"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3,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ERROR")))))))))))))))))))),3,TRUE))</f>
        <v/>
      </c>
      <c r="E10" s="47"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4,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ERROR")))))))))))))))))))),4,TRUE))</f>
        <v/>
      </c>
      <c r="F10" s="47"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5,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ERROR")))))))))))))))))))),5,TRUE))</f>
        <v/>
      </c>
      <c r="G10" s="46"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6,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ERROR")))))))))))))))))))),6,TRUE))</f>
        <v/>
      </c>
      <c r="H10" s="46"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7,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ERROR")))))))))))))))))))),7,TRUE))</f>
        <v/>
      </c>
      <c r="I10" s="48"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8,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ERROR")))))))))))))))))))),8,TRUE))</f>
        <v/>
      </c>
      <c r="J10" s="49"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9,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ERROR")))))))))))))))))))),9,TRUE))</f>
        <v/>
      </c>
      <c r="K10" s="48"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10,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ERROR")))))))))))))))))))),10,TRUE))</f>
        <v/>
      </c>
      <c r="L10" s="48"/>
      <c r="M10" s="104"/>
      <c r="N10" s="48"/>
      <c r="O10" s="48"/>
      <c r="P10" s="69" t="str">
        <f>IF(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11,TRUE)=0,"",VLOOKUP($B10,IF($B10&lt;11,TEMP0[],IF($B10&lt;21,TEMP1[],IF($B10&lt;31,TEMP2[],IF($B10&lt;41,TEMP3[],IF($B10&lt;51,TEMP4[],IF($B10&lt;61,TEMP5[],IF($B10&lt;71,TEMP6[],IF($B10&lt;81,TEMP7[],IF($B10&lt;91,TEMP8[],IF($B10&lt;101,TEMP9[],IF($B10&lt;111,TEMP10[],IF($B10&lt;121,TEMP11[],IF($B10&lt;131,TEMP12[],IF($B10&lt;141,TEMP13[],IF($B10&lt;151,TEMP14[],IF($B10&lt;161,TEMP15[],IF($B10&lt;171,TEMP16[],IF($B10&lt;181,TEMP17[],IF($B10&lt;191,TEMP18[],IF($B10&lt;201,TEMP19[],"TABLE ERROR")))))))))))))))))))),11,TRUE))</f>
        <v/>
      </c>
    </row>
    <row r="11" spans="1:16" ht="15" customHeight="1" x14ac:dyDescent="0.25">
      <c r="A11" s="94">
        <v>2</v>
      </c>
      <c r="B11" s="70">
        <v>9</v>
      </c>
      <c r="C11" s="46" t="str">
        <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ERROR")))))))))))))))))))),2,TRUE)</f>
        <v>Operations</v>
      </c>
      <c r="D11" s="47"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3,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ERROR")))))))))))))))))))),3,TRUE))</f>
        <v/>
      </c>
      <c r="E11" s="47"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4,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ERROR")))))))))))))))))))),4,TRUE))</f>
        <v/>
      </c>
      <c r="F11" s="47"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5,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ERROR")))))))))))))))))))),5,TRUE))</f>
        <v/>
      </c>
      <c r="G11" s="46"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6,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ERROR")))))))))))))))))))),6,TRUE))</f>
        <v/>
      </c>
      <c r="H11" s="46"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7,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ERROR")))))))))))))))))))),7,TRUE))</f>
        <v/>
      </c>
      <c r="I11" s="48"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8,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ERROR")))))))))))))))))))),8,TRUE))</f>
        <v/>
      </c>
      <c r="J11" s="49"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9,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ERROR")))))))))))))))))))),9,TRUE))</f>
        <v/>
      </c>
      <c r="K11" s="48"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10,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ERROR")))))))))))))))))))),10,TRUE))</f>
        <v/>
      </c>
      <c r="L11" s="48"/>
      <c r="M11" s="104"/>
      <c r="N11" s="48"/>
      <c r="O11" s="48"/>
      <c r="P11" s="69" t="str">
        <f>IF(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11,TRUE)=0,"",VLOOKUP($B11,IF($B11&lt;11,TEMP0[],IF($B11&lt;21,TEMP1[],IF($B11&lt;31,TEMP2[],IF($B11&lt;41,TEMP3[],IF($B11&lt;51,TEMP4[],IF($B11&lt;61,TEMP5[],IF($B11&lt;71,TEMP6[],IF($B11&lt;81,TEMP7[],IF($B11&lt;91,TEMP8[],IF($B11&lt;101,TEMP9[],IF($B11&lt;111,TEMP10[],IF($B11&lt;121,TEMP11[],IF($B11&lt;131,TEMP12[],IF($B11&lt;141,TEMP13[],IF($B11&lt;151,TEMP14[],IF($B11&lt;161,TEMP15[],IF($B11&lt;171,TEMP16[],IF($B11&lt;181,TEMP17[],IF($B11&lt;191,TEMP18[],IF($B11&lt;201,TEMP19[],"TABLE ERROR")))))))))))))))))))),11,TRUE))</f>
        <v/>
      </c>
    </row>
    <row r="12" spans="1:16" ht="15.75" customHeight="1" x14ac:dyDescent="0.25">
      <c r="A12" s="94">
        <v>2</v>
      </c>
      <c r="B12" s="70">
        <v>10</v>
      </c>
      <c r="C12" s="46" t="str">
        <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ERROR")))))))))))))))))))),2,TRUE)</f>
        <v>Operations</v>
      </c>
      <c r="D12" s="47"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3,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ERROR")))))))))))))))))))),3,TRUE))</f>
        <v/>
      </c>
      <c r="E12" s="47"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4,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ERROR")))))))))))))))))))),4,TRUE))</f>
        <v/>
      </c>
      <c r="F12" s="47"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5,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ERROR")))))))))))))))))))),5,TRUE))</f>
        <v/>
      </c>
      <c r="G12" s="46"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6,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ERROR")))))))))))))))))))),6,TRUE))</f>
        <v/>
      </c>
      <c r="H12" s="46"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7,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ERROR")))))))))))))))))))),7,TRUE))</f>
        <v/>
      </c>
      <c r="I12" s="48"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8,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ERROR")))))))))))))))))))),8,TRUE))</f>
        <v/>
      </c>
      <c r="J12" s="49"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9,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ERROR")))))))))))))))))))),9,TRUE))</f>
        <v/>
      </c>
      <c r="K12" s="48"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10,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ERROR")))))))))))))))))))),10,TRUE))</f>
        <v/>
      </c>
      <c r="L12" s="48"/>
      <c r="M12" s="104"/>
      <c r="N12" s="48"/>
      <c r="O12" s="48"/>
      <c r="P12" s="69" t="str">
        <f>IF(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11,TRUE)=0,"",VLOOKUP($B12,IF($B12&lt;11,TEMP0[],IF($B12&lt;21,TEMP1[],IF($B12&lt;31,TEMP2[],IF($B12&lt;41,TEMP3[],IF($B12&lt;51,TEMP4[],IF($B12&lt;61,TEMP5[],IF($B12&lt;71,TEMP6[],IF($B12&lt;81,TEMP7[],IF($B12&lt;91,TEMP8[],IF($B12&lt;101,TEMP9[],IF($B12&lt;111,TEMP10[],IF($B12&lt;121,TEMP11[],IF($B12&lt;131,TEMP12[],IF($B12&lt;141,TEMP13[],IF($B12&lt;151,TEMP14[],IF($B12&lt;161,TEMP15[],IF($B12&lt;171,TEMP16[],IF($B12&lt;181,TEMP17[],IF($B12&lt;191,TEMP18[],IF($B12&lt;201,TEMP19[],"TABLE ERROR")))))))))))))))))))),11,TRUE))</f>
        <v/>
      </c>
    </row>
    <row r="13" spans="1:16" ht="15" customHeight="1" x14ac:dyDescent="0.25">
      <c r="A13" s="94">
        <v>3</v>
      </c>
      <c r="B13" s="70">
        <v>11</v>
      </c>
      <c r="C13" s="46" t="str">
        <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ERROR")))))))))))))))))))),2,TRUE)</f>
        <v>Operations</v>
      </c>
      <c r="D13" s="47"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3,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ERROR")))))))))))))))))))),3,TRUE))</f>
        <v/>
      </c>
      <c r="E13" s="47"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4,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ERROR")))))))))))))))))))),4,TRUE))</f>
        <v/>
      </c>
      <c r="F13" s="47"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5,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ERROR")))))))))))))))))))),5,TRUE))</f>
        <v/>
      </c>
      <c r="G13" s="46"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6,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ERROR")))))))))))))))))))),6,TRUE))</f>
        <v/>
      </c>
      <c r="H13" s="46"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7,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ERROR")))))))))))))))))))),7,TRUE))</f>
        <v/>
      </c>
      <c r="I13" s="48"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8,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ERROR")))))))))))))))))))),8,TRUE))</f>
        <v/>
      </c>
      <c r="J13" s="49"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9,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ERROR")))))))))))))))))))),9,TRUE))</f>
        <v/>
      </c>
      <c r="K13" s="48"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10,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ERROR")))))))))))))))))))),10,TRUE))</f>
        <v/>
      </c>
      <c r="L13" s="48"/>
      <c r="M13" s="104"/>
      <c r="N13" s="48"/>
      <c r="O13" s="48"/>
      <c r="P13" s="69" t="str">
        <f>IF(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11,TRUE)=0,"",VLOOKUP($B13,IF($B13&lt;11,TEMP0[],IF($B13&lt;21,TEMP1[],IF($B13&lt;31,TEMP2[],IF($B13&lt;41,TEMP3[],IF($B13&lt;51,TEMP4[],IF($B13&lt;61,TEMP5[],IF($B13&lt;71,TEMP6[],IF($B13&lt;81,TEMP7[],IF($B13&lt;91,TEMP8[],IF($B13&lt;101,TEMP9[],IF($B13&lt;111,TEMP10[],IF($B13&lt;121,TEMP11[],IF($B13&lt;131,TEMP12[],IF($B13&lt;141,TEMP13[],IF($B13&lt;151,TEMP14[],IF($B13&lt;161,TEMP15[],IF($B13&lt;171,TEMP16[],IF($B13&lt;181,TEMP17[],IF($B13&lt;191,TEMP18[],IF($B13&lt;201,TEMP19[],"TABLE ERROR")))))))))))))))))))),11,TRUE))</f>
        <v/>
      </c>
    </row>
    <row r="14" spans="1:16" ht="15" customHeight="1" x14ac:dyDescent="0.25">
      <c r="A14" s="94">
        <v>3</v>
      </c>
      <c r="B14" s="70">
        <v>12</v>
      </c>
      <c r="C14" s="46" t="str">
        <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ERROR")))))))))))))))))))),2,TRUE)</f>
        <v>Operations</v>
      </c>
      <c r="D14" s="47"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3,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ERROR")))))))))))))))))))),3,TRUE))</f>
        <v/>
      </c>
      <c r="E14" s="47"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4,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ERROR")))))))))))))))))))),4,TRUE))</f>
        <v/>
      </c>
      <c r="F14" s="47"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5,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ERROR")))))))))))))))))))),5,TRUE))</f>
        <v/>
      </c>
      <c r="G14" s="46"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6,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ERROR")))))))))))))))))))),6,TRUE))</f>
        <v/>
      </c>
      <c r="H14" s="46"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7,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ERROR")))))))))))))))))))),7,TRUE))</f>
        <v/>
      </c>
      <c r="I14" s="48"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8,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ERROR")))))))))))))))))))),8,TRUE))</f>
        <v/>
      </c>
      <c r="J14" s="49"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9,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ERROR")))))))))))))))))))),9,TRUE))</f>
        <v/>
      </c>
      <c r="K14" s="48"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10,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ERROR")))))))))))))))))))),10,TRUE))</f>
        <v/>
      </c>
      <c r="L14" s="48"/>
      <c r="M14" s="104"/>
      <c r="N14" s="48"/>
      <c r="O14" s="48"/>
      <c r="P14" s="69" t="str">
        <f>IF(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11,TRUE)=0,"",VLOOKUP($B14,IF($B14&lt;11,TEMP0[],IF($B14&lt;21,TEMP1[],IF($B14&lt;31,TEMP2[],IF($B14&lt;41,TEMP3[],IF($B14&lt;51,TEMP4[],IF($B14&lt;61,TEMP5[],IF($B14&lt;71,TEMP6[],IF($B14&lt;81,TEMP7[],IF($B14&lt;91,TEMP8[],IF($B14&lt;101,TEMP9[],IF($B14&lt;111,TEMP10[],IF($B14&lt;121,TEMP11[],IF($B14&lt;131,TEMP12[],IF($B14&lt;141,TEMP13[],IF($B14&lt;151,TEMP14[],IF($B14&lt;161,TEMP15[],IF($B14&lt;171,TEMP16[],IF($B14&lt;181,TEMP17[],IF($B14&lt;191,TEMP18[],IF($B14&lt;201,TEMP19[],"TABLE ERROR")))))))))))))))))))),11,TRUE))</f>
        <v/>
      </c>
    </row>
    <row r="15" spans="1:16" ht="15" customHeight="1" x14ac:dyDescent="0.25">
      <c r="A15" s="94">
        <v>3</v>
      </c>
      <c r="B15" s="70">
        <v>13</v>
      </c>
      <c r="C15" s="46" t="str">
        <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ERROR")))))))))))))))))))),2,TRUE)</f>
        <v>Operations</v>
      </c>
      <c r="D15" s="47"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3,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ERROR")))))))))))))))))))),3,TRUE))</f>
        <v/>
      </c>
      <c r="E15" s="47"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4,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ERROR")))))))))))))))))))),4,TRUE))</f>
        <v/>
      </c>
      <c r="F15" s="47"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5,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ERROR")))))))))))))))))))),5,TRUE))</f>
        <v/>
      </c>
      <c r="G15" s="46"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6,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ERROR")))))))))))))))))))),6,TRUE))</f>
        <v/>
      </c>
      <c r="H15" s="46"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7,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ERROR")))))))))))))))))))),7,TRUE))</f>
        <v/>
      </c>
      <c r="I15" s="48"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8,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ERROR")))))))))))))))))))),8,TRUE))</f>
        <v/>
      </c>
      <c r="J15" s="49"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9,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ERROR")))))))))))))))))))),9,TRUE))</f>
        <v/>
      </c>
      <c r="K15" s="48"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10,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ERROR")))))))))))))))))))),10,TRUE))</f>
        <v/>
      </c>
      <c r="L15" s="48"/>
      <c r="M15" s="104"/>
      <c r="N15" s="48"/>
      <c r="O15" s="48"/>
      <c r="P15" s="69" t="str">
        <f>IF(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11,TRUE)=0,"",VLOOKUP($B15,IF($B15&lt;11,TEMP0[],IF($B15&lt;21,TEMP1[],IF($B15&lt;31,TEMP2[],IF($B15&lt;41,TEMP3[],IF($B15&lt;51,TEMP4[],IF($B15&lt;61,TEMP5[],IF($B15&lt;71,TEMP6[],IF($B15&lt;81,TEMP7[],IF($B15&lt;91,TEMP8[],IF($B15&lt;101,TEMP9[],IF($B15&lt;111,TEMP10[],IF($B15&lt;121,TEMP11[],IF($B15&lt;131,TEMP12[],IF($B15&lt;141,TEMP13[],IF($B15&lt;151,TEMP14[],IF($B15&lt;161,TEMP15[],IF($B15&lt;171,TEMP16[],IF($B15&lt;181,TEMP17[],IF($B15&lt;191,TEMP18[],IF($B15&lt;201,TEMP19[],"TABLE ERROR")))))))))))))))))))),11,TRUE))</f>
        <v/>
      </c>
    </row>
    <row r="16" spans="1:16" ht="15" customHeight="1" x14ac:dyDescent="0.25">
      <c r="A16" s="94">
        <v>3</v>
      </c>
      <c r="B16" s="70">
        <v>14</v>
      </c>
      <c r="C16" s="46" t="str">
        <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ERROR")))))))))))))))))))),2,TRUE)</f>
        <v>Operations</v>
      </c>
      <c r="D16" s="47"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3,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ERROR")))))))))))))))))))),3,TRUE))</f>
        <v/>
      </c>
      <c r="E16" s="47"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4,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ERROR")))))))))))))))))))),4,TRUE))</f>
        <v/>
      </c>
      <c r="F16" s="47"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5,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ERROR")))))))))))))))))))),5,TRUE))</f>
        <v/>
      </c>
      <c r="G16" s="46"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6,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ERROR")))))))))))))))))))),6,TRUE))</f>
        <v/>
      </c>
      <c r="H16" s="46"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7,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ERROR")))))))))))))))))))),7,TRUE))</f>
        <v/>
      </c>
      <c r="I16" s="48"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8,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ERROR")))))))))))))))))))),8,TRUE))</f>
        <v/>
      </c>
      <c r="J16" s="49"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9,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ERROR")))))))))))))))))))),9,TRUE))</f>
        <v/>
      </c>
      <c r="K16" s="48"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10,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ERROR")))))))))))))))))))),10,TRUE))</f>
        <v/>
      </c>
      <c r="L16" s="48"/>
      <c r="M16" s="104"/>
      <c r="N16" s="48"/>
      <c r="O16" s="48"/>
      <c r="P16" s="69" t="str">
        <f>IF(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11,TRUE)=0,"",VLOOKUP($B16,IF($B16&lt;11,TEMP0[],IF($B16&lt;21,TEMP1[],IF($B16&lt;31,TEMP2[],IF($B16&lt;41,TEMP3[],IF($B16&lt;51,TEMP4[],IF($B16&lt;61,TEMP5[],IF($B16&lt;71,TEMP6[],IF($B16&lt;81,TEMP7[],IF($B16&lt;91,TEMP8[],IF($B16&lt;101,TEMP9[],IF($B16&lt;111,TEMP10[],IF($B16&lt;121,TEMP11[],IF($B16&lt;131,TEMP12[],IF($B16&lt;141,TEMP13[],IF($B16&lt;151,TEMP14[],IF($B16&lt;161,TEMP15[],IF($B16&lt;171,TEMP16[],IF($B16&lt;181,TEMP17[],IF($B16&lt;191,TEMP18[],IF($B16&lt;201,TEMP19[],"TABLE ERROR")))))))))))))))))))),11,TRUE))</f>
        <v/>
      </c>
    </row>
    <row r="17" spans="1:16" ht="15" customHeight="1" x14ac:dyDescent="0.25">
      <c r="A17" s="94">
        <v>3</v>
      </c>
      <c r="B17" s="70">
        <v>15</v>
      </c>
      <c r="C17" s="46" t="str">
        <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ERROR")))))))))))))))))))),2,TRUE)</f>
        <v>Operations</v>
      </c>
      <c r="D17" s="47"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3,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ERROR")))))))))))))))))))),3,TRUE))</f>
        <v/>
      </c>
      <c r="E17" s="47"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4,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ERROR")))))))))))))))))))),4,TRUE))</f>
        <v/>
      </c>
      <c r="F17" s="47"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5,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ERROR")))))))))))))))))))),5,TRUE))</f>
        <v/>
      </c>
      <c r="G17" s="46"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6,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ERROR")))))))))))))))))))),6,TRUE))</f>
        <v/>
      </c>
      <c r="H17" s="46"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7,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ERROR")))))))))))))))))))),7,TRUE))</f>
        <v/>
      </c>
      <c r="I17" s="48"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8,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ERROR")))))))))))))))))))),8,TRUE))</f>
        <v/>
      </c>
      <c r="J17" s="49"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9,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ERROR")))))))))))))))))))),9,TRUE))</f>
        <v/>
      </c>
      <c r="K17" s="48"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10,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ERROR")))))))))))))))))))),10,TRUE))</f>
        <v/>
      </c>
      <c r="L17" s="48"/>
      <c r="M17" s="104"/>
      <c r="N17" s="48"/>
      <c r="O17" s="48"/>
      <c r="P17" s="69" t="str">
        <f>IF(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11,TRUE)=0,"",VLOOKUP($B17,IF($B17&lt;11,TEMP0[],IF($B17&lt;21,TEMP1[],IF($B17&lt;31,TEMP2[],IF($B17&lt;41,TEMP3[],IF($B17&lt;51,TEMP4[],IF($B17&lt;61,TEMP5[],IF($B17&lt;71,TEMP6[],IF($B17&lt;81,TEMP7[],IF($B17&lt;91,TEMP8[],IF($B17&lt;101,TEMP9[],IF($B17&lt;111,TEMP10[],IF($B17&lt;121,TEMP11[],IF($B17&lt;131,TEMP12[],IF($B17&lt;141,TEMP13[],IF($B17&lt;151,TEMP14[],IF($B17&lt;161,TEMP15[],IF($B17&lt;171,TEMP16[],IF($B17&lt;181,TEMP17[],IF($B17&lt;191,TEMP18[],IF($B17&lt;201,TEMP19[],"TABLE ERROR")))))))))))))))))))),11,TRUE))</f>
        <v/>
      </c>
    </row>
    <row r="18" spans="1:16" ht="15" customHeight="1" x14ac:dyDescent="0.25">
      <c r="A18" s="94">
        <v>3</v>
      </c>
      <c r="B18" s="70">
        <v>16</v>
      </c>
      <c r="C18" s="46" t="str">
        <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ERROR")))))))))))))))))))),2,TRUE)</f>
        <v>Operations</v>
      </c>
      <c r="D18" s="47"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3,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ERROR")))))))))))))))))))),3,TRUE))</f>
        <v/>
      </c>
      <c r="E18" s="47"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4,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ERROR")))))))))))))))))))),4,TRUE))</f>
        <v/>
      </c>
      <c r="F18" s="47"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5,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ERROR")))))))))))))))))))),5,TRUE))</f>
        <v/>
      </c>
      <c r="G18" s="46"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6,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ERROR")))))))))))))))))))),6,TRUE))</f>
        <v/>
      </c>
      <c r="H18" s="46"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7,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ERROR")))))))))))))))))))),7,TRUE))</f>
        <v/>
      </c>
      <c r="I18" s="48"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8,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ERROR")))))))))))))))))))),8,TRUE))</f>
        <v/>
      </c>
      <c r="J18" s="49"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9,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ERROR")))))))))))))))))))),9,TRUE))</f>
        <v/>
      </c>
      <c r="K18" s="48"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10,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ERROR")))))))))))))))))))),10,TRUE))</f>
        <v/>
      </c>
      <c r="L18" s="48"/>
      <c r="M18" s="104"/>
      <c r="N18" s="48"/>
      <c r="O18" s="48"/>
      <c r="P18" s="69" t="str">
        <f>IF(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11,TRUE)=0,"",VLOOKUP($B18,IF($B18&lt;11,TEMP0[],IF($B18&lt;21,TEMP1[],IF($B18&lt;31,TEMP2[],IF($B18&lt;41,TEMP3[],IF($B18&lt;51,TEMP4[],IF($B18&lt;61,TEMP5[],IF($B18&lt;71,TEMP6[],IF($B18&lt;81,TEMP7[],IF($B18&lt;91,TEMP8[],IF($B18&lt;101,TEMP9[],IF($B18&lt;111,TEMP10[],IF($B18&lt;121,TEMP11[],IF($B18&lt;131,TEMP12[],IF($B18&lt;141,TEMP13[],IF($B18&lt;151,TEMP14[],IF($B18&lt;161,TEMP15[],IF($B18&lt;171,TEMP16[],IF($B18&lt;181,TEMP17[],IF($B18&lt;191,TEMP18[],IF($B18&lt;201,TEMP19[],"TABLE ERROR")))))))))))))))))))),11,TRUE))</f>
        <v/>
      </c>
    </row>
    <row r="19" spans="1:16" ht="15" customHeight="1" x14ac:dyDescent="0.25">
      <c r="A19" s="94">
        <v>3</v>
      </c>
      <c r="B19" s="70">
        <v>17</v>
      </c>
      <c r="C19" s="46" t="str">
        <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ERROR")))))))))))))))))))),2,TRUE)</f>
        <v>Operations</v>
      </c>
      <c r="D19" s="47"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3,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ERROR")))))))))))))))))))),3,TRUE))</f>
        <v/>
      </c>
      <c r="E19" s="47"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4,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ERROR")))))))))))))))))))),4,TRUE))</f>
        <v/>
      </c>
      <c r="F19" s="47"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5,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ERROR")))))))))))))))))))),5,TRUE))</f>
        <v/>
      </c>
      <c r="G19" s="46"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6,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ERROR")))))))))))))))))))),6,TRUE))</f>
        <v/>
      </c>
      <c r="H19" s="46"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7,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ERROR")))))))))))))))))))),7,TRUE))</f>
        <v/>
      </c>
      <c r="I19" s="48"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8,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ERROR")))))))))))))))))))),8,TRUE))</f>
        <v/>
      </c>
      <c r="J19" s="49"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9,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ERROR")))))))))))))))))))),9,TRUE))</f>
        <v/>
      </c>
      <c r="K19" s="48"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10,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ERROR")))))))))))))))))))),10,TRUE))</f>
        <v/>
      </c>
      <c r="L19" s="48"/>
      <c r="M19" s="104"/>
      <c r="N19" s="48"/>
      <c r="O19" s="48"/>
      <c r="P19" s="69" t="str">
        <f>IF(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11,TRUE)=0,"",VLOOKUP($B19,IF($B19&lt;11,TEMP0[],IF($B19&lt;21,TEMP1[],IF($B19&lt;31,TEMP2[],IF($B19&lt;41,TEMP3[],IF($B19&lt;51,TEMP4[],IF($B19&lt;61,TEMP5[],IF($B19&lt;71,TEMP6[],IF($B19&lt;81,TEMP7[],IF($B19&lt;91,TEMP8[],IF($B19&lt;101,TEMP9[],IF($B19&lt;111,TEMP10[],IF($B19&lt;121,TEMP11[],IF($B19&lt;131,TEMP12[],IF($B19&lt;141,TEMP13[],IF($B19&lt;151,TEMP14[],IF($B19&lt;161,TEMP15[],IF($B19&lt;171,TEMP16[],IF($B19&lt;181,TEMP17[],IF($B19&lt;191,TEMP18[],IF($B19&lt;201,TEMP19[],"TABLE ERROR")))))))))))))))))))),11,TRUE))</f>
        <v/>
      </c>
    </row>
    <row r="20" spans="1:16" ht="15" customHeight="1" x14ac:dyDescent="0.25">
      <c r="A20" s="94">
        <v>3</v>
      </c>
      <c r="B20" s="70">
        <v>18</v>
      </c>
      <c r="C20" s="46" t="str">
        <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ERROR")))))))))))))))))))),2,TRUE)</f>
        <v>Operations</v>
      </c>
      <c r="D20" s="47"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3,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ERROR")))))))))))))))))))),3,TRUE))</f>
        <v/>
      </c>
      <c r="E20" s="47"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4,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ERROR")))))))))))))))))))),4,TRUE))</f>
        <v/>
      </c>
      <c r="F20" s="47"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5,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ERROR")))))))))))))))))))),5,TRUE))</f>
        <v/>
      </c>
      <c r="G20" s="46"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6,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ERROR")))))))))))))))))))),6,TRUE))</f>
        <v/>
      </c>
      <c r="H20" s="46"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7,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ERROR")))))))))))))))))))),7,TRUE))</f>
        <v/>
      </c>
      <c r="I20" s="48"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8,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ERROR")))))))))))))))))))),8,TRUE))</f>
        <v/>
      </c>
      <c r="J20" s="49"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9,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ERROR")))))))))))))))))))),9,TRUE))</f>
        <v/>
      </c>
      <c r="K20" s="48"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10,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ERROR")))))))))))))))))))),10,TRUE))</f>
        <v/>
      </c>
      <c r="L20" s="48"/>
      <c r="M20" s="104"/>
      <c r="N20" s="48"/>
      <c r="O20" s="48"/>
      <c r="P20" s="69" t="str">
        <f>IF(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11,TRUE)=0,"",VLOOKUP($B20,IF($B20&lt;11,TEMP0[],IF($B20&lt;21,TEMP1[],IF($B20&lt;31,TEMP2[],IF($B20&lt;41,TEMP3[],IF($B20&lt;51,TEMP4[],IF($B20&lt;61,TEMP5[],IF($B20&lt;71,TEMP6[],IF($B20&lt;81,TEMP7[],IF($B20&lt;91,TEMP8[],IF($B20&lt;101,TEMP9[],IF($B20&lt;111,TEMP10[],IF($B20&lt;121,TEMP11[],IF($B20&lt;131,TEMP12[],IF($B20&lt;141,TEMP13[],IF($B20&lt;151,TEMP14[],IF($B20&lt;161,TEMP15[],IF($B20&lt;171,TEMP16[],IF($B20&lt;181,TEMP17[],IF($B20&lt;191,TEMP18[],IF($B20&lt;201,TEMP19[],"TABLE ERROR")))))))))))))))))))),11,TRUE))</f>
        <v/>
      </c>
    </row>
    <row r="21" spans="1:16" ht="15" customHeight="1" x14ac:dyDescent="0.25">
      <c r="A21" s="94">
        <v>3</v>
      </c>
      <c r="B21" s="70">
        <v>19</v>
      </c>
      <c r="C21" s="46" t="str">
        <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ERROR")))))))))))))))))))),2,TRUE)</f>
        <v>Operations</v>
      </c>
      <c r="D21" s="47"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3,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ERROR")))))))))))))))))))),3,TRUE))</f>
        <v/>
      </c>
      <c r="E21" s="47"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4,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ERROR")))))))))))))))))))),4,TRUE))</f>
        <v/>
      </c>
      <c r="F21" s="47"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5,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ERROR")))))))))))))))))))),5,TRUE))</f>
        <v/>
      </c>
      <c r="G21" s="46"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6,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ERROR")))))))))))))))))))),6,TRUE))</f>
        <v/>
      </c>
      <c r="H21" s="46"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7,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ERROR")))))))))))))))))))),7,TRUE))</f>
        <v/>
      </c>
      <c r="I21" s="48"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8,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ERROR")))))))))))))))))))),8,TRUE))</f>
        <v/>
      </c>
      <c r="J21" s="49"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9,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ERROR")))))))))))))))))))),9,TRUE))</f>
        <v/>
      </c>
      <c r="K21" s="48"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10,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ERROR")))))))))))))))))))),10,TRUE))</f>
        <v/>
      </c>
      <c r="L21" s="48"/>
      <c r="M21" s="104"/>
      <c r="N21" s="48"/>
      <c r="O21" s="48"/>
      <c r="P21" s="69" t="str">
        <f>IF(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11,TRUE)=0,"",VLOOKUP($B21,IF($B21&lt;11,TEMP0[],IF($B21&lt;21,TEMP1[],IF($B21&lt;31,TEMP2[],IF($B21&lt;41,TEMP3[],IF($B21&lt;51,TEMP4[],IF($B21&lt;61,TEMP5[],IF($B21&lt;71,TEMP6[],IF($B21&lt;81,TEMP7[],IF($B21&lt;91,TEMP8[],IF($B21&lt;101,TEMP9[],IF($B21&lt;111,TEMP10[],IF($B21&lt;121,TEMP11[],IF($B21&lt;131,TEMP12[],IF($B21&lt;141,TEMP13[],IF($B21&lt;151,TEMP14[],IF($B21&lt;161,TEMP15[],IF($B21&lt;171,TEMP16[],IF($B21&lt;181,TEMP17[],IF($B21&lt;191,TEMP18[],IF($B21&lt;201,TEMP19[],"TABLE ERROR")))))))))))))))))))),11,TRUE))</f>
        <v/>
      </c>
    </row>
    <row r="22" spans="1:16" ht="15.75" customHeight="1" x14ac:dyDescent="0.25">
      <c r="A22" s="94">
        <v>3</v>
      </c>
      <c r="B22" s="70">
        <v>20</v>
      </c>
      <c r="C22" s="46" t="str">
        <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ERROR")))))))))))))))))))),2,TRUE)</f>
        <v>Operations</v>
      </c>
      <c r="D22" s="47"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3,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ERROR")))))))))))))))))))),3,TRUE))</f>
        <v/>
      </c>
      <c r="E22" s="47"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4,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ERROR")))))))))))))))))))),4,TRUE))</f>
        <v/>
      </c>
      <c r="F22" s="47"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5,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ERROR")))))))))))))))))))),5,TRUE))</f>
        <v/>
      </c>
      <c r="G22" s="46"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6,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ERROR")))))))))))))))))))),6,TRUE))</f>
        <v/>
      </c>
      <c r="H22" s="46"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7,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ERROR")))))))))))))))))))),7,TRUE))</f>
        <v/>
      </c>
      <c r="I22" s="48"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8,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ERROR")))))))))))))))))))),8,TRUE))</f>
        <v/>
      </c>
      <c r="J22" s="49"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9,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ERROR")))))))))))))))))))),9,TRUE))</f>
        <v/>
      </c>
      <c r="K22" s="48"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10,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ERROR")))))))))))))))))))),10,TRUE))</f>
        <v/>
      </c>
      <c r="L22" s="48"/>
      <c r="M22" s="104"/>
      <c r="N22" s="48"/>
      <c r="O22" s="48"/>
      <c r="P22" s="69" t="str">
        <f>IF(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11,TRUE)=0,"",VLOOKUP($B22,IF($B22&lt;11,TEMP0[],IF($B22&lt;21,TEMP1[],IF($B22&lt;31,TEMP2[],IF($B22&lt;41,TEMP3[],IF($B22&lt;51,TEMP4[],IF($B22&lt;61,TEMP5[],IF($B22&lt;71,TEMP6[],IF($B22&lt;81,TEMP7[],IF($B22&lt;91,TEMP8[],IF($B22&lt;101,TEMP9[],IF($B22&lt;111,TEMP10[],IF($B22&lt;121,TEMP11[],IF($B22&lt;131,TEMP12[],IF($B22&lt;141,TEMP13[],IF($B22&lt;151,TEMP14[],IF($B22&lt;161,TEMP15[],IF($B22&lt;171,TEMP16[],IF($B22&lt;181,TEMP17[],IF($B22&lt;191,TEMP18[],IF($B22&lt;201,TEMP19[],"TABLE ERROR")))))))))))))))))))),11,TRUE))</f>
        <v/>
      </c>
    </row>
    <row r="23" spans="1:16" ht="15" customHeight="1" x14ac:dyDescent="0.25">
      <c r="A23" s="94">
        <v>4</v>
      </c>
      <c r="B23" s="70">
        <v>21</v>
      </c>
      <c r="C23" s="46" t="str">
        <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ERROR")))))))))))))))))))),2,TRUE)</f>
        <v>Operations</v>
      </c>
      <c r="D23" s="47"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3,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ERROR")))))))))))))))))))),3,TRUE))</f>
        <v/>
      </c>
      <c r="E23" s="47"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4,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ERROR")))))))))))))))))))),4,TRUE))</f>
        <v/>
      </c>
      <c r="F23" s="47"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5,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ERROR")))))))))))))))))))),5,TRUE))</f>
        <v/>
      </c>
      <c r="G23" s="46"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6,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ERROR")))))))))))))))))))),6,TRUE))</f>
        <v/>
      </c>
      <c r="H23" s="46"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7,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ERROR")))))))))))))))))))),7,TRUE))</f>
        <v/>
      </c>
      <c r="I23" s="48"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8,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ERROR")))))))))))))))))))),8,TRUE))</f>
        <v/>
      </c>
      <c r="J23" s="49"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9,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ERROR")))))))))))))))))))),9,TRUE))</f>
        <v/>
      </c>
      <c r="K23" s="48"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10,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ERROR")))))))))))))))))))),10,TRUE))</f>
        <v/>
      </c>
      <c r="L23" s="48"/>
      <c r="M23" s="104"/>
      <c r="N23" s="48"/>
      <c r="O23" s="48"/>
      <c r="P23" s="69" t="str">
        <f>IF(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11,TRUE)=0,"",VLOOKUP($B23,IF($B23&lt;11,TEMP0[],IF($B23&lt;21,TEMP1[],IF($B23&lt;31,TEMP2[],IF($B23&lt;41,TEMP3[],IF($B23&lt;51,TEMP4[],IF($B23&lt;61,TEMP5[],IF($B23&lt;71,TEMP6[],IF($B23&lt;81,TEMP7[],IF($B23&lt;91,TEMP8[],IF($B23&lt;101,TEMP9[],IF($B23&lt;111,TEMP10[],IF($B23&lt;121,TEMP11[],IF($B23&lt;131,TEMP12[],IF($B23&lt;141,TEMP13[],IF($B23&lt;151,TEMP14[],IF($B23&lt;161,TEMP15[],IF($B23&lt;171,TEMP16[],IF($B23&lt;181,TEMP17[],IF($B23&lt;191,TEMP18[],IF($B23&lt;201,TEMP19[],"TABLE ERROR")))))))))))))))))))),11,TRUE))</f>
        <v/>
      </c>
    </row>
    <row r="24" spans="1:16" ht="15" customHeight="1" x14ac:dyDescent="0.25">
      <c r="A24" s="94">
        <v>4</v>
      </c>
      <c r="B24" s="70">
        <v>22</v>
      </c>
      <c r="C24" s="46" t="str">
        <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ERROR")))))))))))))))))))),2,TRUE)</f>
        <v>Operations</v>
      </c>
      <c r="D24" s="47"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3,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ERROR")))))))))))))))))))),3,TRUE))</f>
        <v/>
      </c>
      <c r="E24" s="47"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4,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ERROR")))))))))))))))))))),4,TRUE))</f>
        <v/>
      </c>
      <c r="F24" s="47"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5,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ERROR")))))))))))))))))))),5,TRUE))</f>
        <v/>
      </c>
      <c r="G24" s="46"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6,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ERROR")))))))))))))))))))),6,TRUE))</f>
        <v/>
      </c>
      <c r="H24" s="46"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7,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ERROR")))))))))))))))))))),7,TRUE))</f>
        <v/>
      </c>
      <c r="I24" s="48"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8,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ERROR")))))))))))))))))))),8,TRUE))</f>
        <v/>
      </c>
      <c r="J24" s="49"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9,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ERROR")))))))))))))))))))),9,TRUE))</f>
        <v/>
      </c>
      <c r="K24" s="48"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10,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ERROR")))))))))))))))))))),10,TRUE))</f>
        <v/>
      </c>
      <c r="L24" s="48"/>
      <c r="M24" s="104"/>
      <c r="N24" s="48"/>
      <c r="O24" s="48"/>
      <c r="P24" s="69" t="str">
        <f>IF(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11,TRUE)=0,"",VLOOKUP($B24,IF($B24&lt;11,TEMP0[],IF($B24&lt;21,TEMP1[],IF($B24&lt;31,TEMP2[],IF($B24&lt;41,TEMP3[],IF($B24&lt;51,TEMP4[],IF($B24&lt;61,TEMP5[],IF($B24&lt;71,TEMP6[],IF($B24&lt;81,TEMP7[],IF($B24&lt;91,TEMP8[],IF($B24&lt;101,TEMP9[],IF($B24&lt;111,TEMP10[],IF($B24&lt;121,TEMP11[],IF($B24&lt;131,TEMP12[],IF($B24&lt;141,TEMP13[],IF($B24&lt;151,TEMP14[],IF($B24&lt;161,TEMP15[],IF($B24&lt;171,TEMP16[],IF($B24&lt;181,TEMP17[],IF($B24&lt;191,TEMP18[],IF($B24&lt;201,TEMP19[],"TABLE ERROR")))))))))))))))))))),11,TRUE))</f>
        <v/>
      </c>
    </row>
    <row r="25" spans="1:16" ht="15" customHeight="1" x14ac:dyDescent="0.25">
      <c r="A25" s="94">
        <v>4</v>
      </c>
      <c r="B25" s="70">
        <v>23</v>
      </c>
      <c r="C25" s="46" t="str">
        <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ERROR")))))))))))))))))))),2,TRUE)</f>
        <v>Operations</v>
      </c>
      <c r="D25" s="47"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3,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ERROR")))))))))))))))))))),3,TRUE))</f>
        <v/>
      </c>
      <c r="E25" s="47"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4,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ERROR")))))))))))))))))))),4,TRUE))</f>
        <v/>
      </c>
      <c r="F25" s="47"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5,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ERROR")))))))))))))))))))),5,TRUE))</f>
        <v/>
      </c>
      <c r="G25" s="46"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6,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ERROR")))))))))))))))))))),6,TRUE))</f>
        <v/>
      </c>
      <c r="H25" s="46"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7,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ERROR")))))))))))))))))))),7,TRUE))</f>
        <v/>
      </c>
      <c r="I25" s="48"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8,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ERROR")))))))))))))))))))),8,TRUE))</f>
        <v/>
      </c>
      <c r="J25" s="49"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9,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ERROR")))))))))))))))))))),9,TRUE))</f>
        <v/>
      </c>
      <c r="K25" s="48"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10,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ERROR")))))))))))))))))))),10,TRUE))</f>
        <v/>
      </c>
      <c r="L25" s="48"/>
      <c r="M25" s="104"/>
      <c r="N25" s="48"/>
      <c r="O25" s="48"/>
      <c r="P25" s="69" t="str">
        <f>IF(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11,TRUE)=0,"",VLOOKUP($B25,IF($B25&lt;11,TEMP0[],IF($B25&lt;21,TEMP1[],IF($B25&lt;31,TEMP2[],IF($B25&lt;41,TEMP3[],IF($B25&lt;51,TEMP4[],IF($B25&lt;61,TEMP5[],IF($B25&lt;71,TEMP6[],IF($B25&lt;81,TEMP7[],IF($B25&lt;91,TEMP8[],IF($B25&lt;101,TEMP9[],IF($B25&lt;111,TEMP10[],IF($B25&lt;121,TEMP11[],IF($B25&lt;131,TEMP12[],IF($B25&lt;141,TEMP13[],IF($B25&lt;151,TEMP14[],IF($B25&lt;161,TEMP15[],IF($B25&lt;171,TEMP16[],IF($B25&lt;181,TEMP17[],IF($B25&lt;191,TEMP18[],IF($B25&lt;201,TEMP19[],"TABLE ERROR")))))))))))))))))))),11,TRUE))</f>
        <v/>
      </c>
    </row>
    <row r="26" spans="1:16" ht="15" customHeight="1" x14ac:dyDescent="0.25">
      <c r="A26" s="94">
        <v>4</v>
      </c>
      <c r="B26" s="70">
        <v>24</v>
      </c>
      <c r="C26" s="46" t="str">
        <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ERROR")))))))))))))))))))),2,TRUE)</f>
        <v>Operations</v>
      </c>
      <c r="D26" s="47"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3,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ERROR")))))))))))))))))))),3,TRUE))</f>
        <v/>
      </c>
      <c r="E26" s="47"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4,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ERROR")))))))))))))))))))),4,TRUE))</f>
        <v/>
      </c>
      <c r="F26" s="47"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5,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ERROR")))))))))))))))))))),5,TRUE))</f>
        <v/>
      </c>
      <c r="G26" s="46"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6,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ERROR")))))))))))))))))))),6,TRUE))</f>
        <v/>
      </c>
      <c r="H26" s="46"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7,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ERROR")))))))))))))))))))),7,TRUE))</f>
        <v/>
      </c>
      <c r="I26" s="48"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8,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ERROR")))))))))))))))))))),8,TRUE))</f>
        <v/>
      </c>
      <c r="J26" s="49"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9,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ERROR")))))))))))))))))))),9,TRUE))</f>
        <v/>
      </c>
      <c r="K26" s="48"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10,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ERROR")))))))))))))))))))),10,TRUE))</f>
        <v/>
      </c>
      <c r="L26" s="48"/>
      <c r="M26" s="104"/>
      <c r="N26" s="48"/>
      <c r="O26" s="48"/>
      <c r="P26" s="69" t="str">
        <f>IF(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11,TRUE)=0,"",VLOOKUP($B26,IF($B26&lt;11,TEMP0[],IF($B26&lt;21,TEMP1[],IF($B26&lt;31,TEMP2[],IF($B26&lt;41,TEMP3[],IF($B26&lt;51,TEMP4[],IF($B26&lt;61,TEMP5[],IF($B26&lt;71,TEMP6[],IF($B26&lt;81,TEMP7[],IF($B26&lt;91,TEMP8[],IF($B26&lt;101,TEMP9[],IF($B26&lt;111,TEMP10[],IF($B26&lt;121,TEMP11[],IF($B26&lt;131,TEMP12[],IF($B26&lt;141,TEMP13[],IF($B26&lt;151,TEMP14[],IF($B26&lt;161,TEMP15[],IF($B26&lt;171,TEMP16[],IF($B26&lt;181,TEMP17[],IF($B26&lt;191,TEMP18[],IF($B26&lt;201,TEMP19[],"TABLE ERROR")))))))))))))))))))),11,TRUE))</f>
        <v/>
      </c>
    </row>
    <row r="27" spans="1:16" ht="15" customHeight="1" x14ac:dyDescent="0.25">
      <c r="A27" s="94">
        <v>4</v>
      </c>
      <c r="B27" s="70">
        <v>25</v>
      </c>
      <c r="C27" s="46" t="str">
        <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ERROR")))))))))))))))))))),2,TRUE)</f>
        <v>Operations</v>
      </c>
      <c r="D27" s="47"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3,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ERROR")))))))))))))))))))),3,TRUE))</f>
        <v/>
      </c>
      <c r="E27" s="47"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4,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ERROR")))))))))))))))))))),4,TRUE))</f>
        <v/>
      </c>
      <c r="F27" s="47"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5,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ERROR")))))))))))))))))))),5,TRUE))</f>
        <v/>
      </c>
      <c r="G27" s="46"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6,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ERROR")))))))))))))))))))),6,TRUE))</f>
        <v/>
      </c>
      <c r="H27" s="46"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7,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ERROR")))))))))))))))))))),7,TRUE))</f>
        <v/>
      </c>
      <c r="I27" s="48"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8,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ERROR")))))))))))))))))))),8,TRUE))</f>
        <v/>
      </c>
      <c r="J27" s="49"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9,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ERROR")))))))))))))))))))),9,TRUE))</f>
        <v/>
      </c>
      <c r="K27" s="48"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10,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ERROR")))))))))))))))))))),10,TRUE))</f>
        <v/>
      </c>
      <c r="L27" s="48"/>
      <c r="M27" s="104"/>
      <c r="N27" s="48"/>
      <c r="O27" s="48"/>
      <c r="P27" s="69" t="str">
        <f>IF(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11,TRUE)=0,"",VLOOKUP($B27,IF($B27&lt;11,TEMP0[],IF($B27&lt;21,TEMP1[],IF($B27&lt;31,TEMP2[],IF($B27&lt;41,TEMP3[],IF($B27&lt;51,TEMP4[],IF($B27&lt;61,TEMP5[],IF($B27&lt;71,TEMP6[],IF($B27&lt;81,TEMP7[],IF($B27&lt;91,TEMP8[],IF($B27&lt;101,TEMP9[],IF($B27&lt;111,TEMP10[],IF($B27&lt;121,TEMP11[],IF($B27&lt;131,TEMP12[],IF($B27&lt;141,TEMP13[],IF($B27&lt;151,TEMP14[],IF($B27&lt;161,TEMP15[],IF($B27&lt;171,TEMP16[],IF($B27&lt;181,TEMP17[],IF($B27&lt;191,TEMP18[],IF($B27&lt;201,TEMP19[],"TABLE ERROR")))))))))))))))))))),11,TRUE))</f>
        <v/>
      </c>
    </row>
    <row r="28" spans="1:16" ht="15" customHeight="1" x14ac:dyDescent="0.25">
      <c r="A28" s="94">
        <v>4</v>
      </c>
      <c r="B28" s="70">
        <v>26</v>
      </c>
      <c r="C28" s="46" t="str">
        <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ERROR")))))))))))))))))))),2,TRUE)</f>
        <v>Operations</v>
      </c>
      <c r="D28" s="47"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3,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ERROR")))))))))))))))))))),3,TRUE))</f>
        <v/>
      </c>
      <c r="E28" s="47"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4,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ERROR")))))))))))))))))))),4,TRUE))</f>
        <v/>
      </c>
      <c r="F28" s="47"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5,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ERROR")))))))))))))))))))),5,TRUE))</f>
        <v/>
      </c>
      <c r="G28" s="46"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6,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ERROR")))))))))))))))))))),6,TRUE))</f>
        <v/>
      </c>
      <c r="H28" s="46"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7,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ERROR")))))))))))))))))))),7,TRUE))</f>
        <v/>
      </c>
      <c r="I28" s="48"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8,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ERROR")))))))))))))))))))),8,TRUE))</f>
        <v/>
      </c>
      <c r="J28" s="49"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9,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ERROR")))))))))))))))))))),9,TRUE))</f>
        <v/>
      </c>
      <c r="K28" s="48"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10,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ERROR")))))))))))))))))))),10,TRUE))</f>
        <v/>
      </c>
      <c r="L28" s="48"/>
      <c r="M28" s="104"/>
      <c r="N28" s="48"/>
      <c r="O28" s="48"/>
      <c r="P28" s="69" t="str">
        <f>IF(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11,TRUE)=0,"",VLOOKUP($B28,IF($B28&lt;11,TEMP0[],IF($B28&lt;21,TEMP1[],IF($B28&lt;31,TEMP2[],IF($B28&lt;41,TEMP3[],IF($B28&lt;51,TEMP4[],IF($B28&lt;61,TEMP5[],IF($B28&lt;71,TEMP6[],IF($B28&lt;81,TEMP7[],IF($B28&lt;91,TEMP8[],IF($B28&lt;101,TEMP9[],IF($B28&lt;111,TEMP10[],IF($B28&lt;121,TEMP11[],IF($B28&lt;131,TEMP12[],IF($B28&lt;141,TEMP13[],IF($B28&lt;151,TEMP14[],IF($B28&lt;161,TEMP15[],IF($B28&lt;171,TEMP16[],IF($B28&lt;181,TEMP17[],IF($B28&lt;191,TEMP18[],IF($B28&lt;201,TEMP19[],"TABLE ERROR")))))))))))))))))))),11,TRUE))</f>
        <v/>
      </c>
    </row>
    <row r="29" spans="1:16" ht="15" customHeight="1" x14ac:dyDescent="0.25">
      <c r="A29" s="94">
        <v>4</v>
      </c>
      <c r="B29" s="70">
        <v>27</v>
      </c>
      <c r="C29" s="46" t="str">
        <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ERROR")))))))))))))))))))),2,TRUE)</f>
        <v>Operations</v>
      </c>
      <c r="D29" s="47"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3,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ERROR")))))))))))))))))))),3,TRUE))</f>
        <v/>
      </c>
      <c r="E29" s="47"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4,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ERROR")))))))))))))))))))),4,TRUE))</f>
        <v/>
      </c>
      <c r="F29" s="47"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5,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ERROR")))))))))))))))))))),5,TRUE))</f>
        <v/>
      </c>
      <c r="G29" s="46"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6,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ERROR")))))))))))))))))))),6,TRUE))</f>
        <v/>
      </c>
      <c r="H29" s="46"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7,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ERROR")))))))))))))))))))),7,TRUE))</f>
        <v/>
      </c>
      <c r="I29" s="48"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8,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ERROR")))))))))))))))))))),8,TRUE))</f>
        <v/>
      </c>
      <c r="J29" s="49"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9,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ERROR")))))))))))))))))))),9,TRUE))</f>
        <v/>
      </c>
      <c r="K29" s="48"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10,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ERROR")))))))))))))))))))),10,TRUE))</f>
        <v/>
      </c>
      <c r="L29" s="48"/>
      <c r="M29" s="104"/>
      <c r="N29" s="48"/>
      <c r="O29" s="48"/>
      <c r="P29" s="69" t="str">
        <f>IF(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11,TRUE)=0,"",VLOOKUP($B29,IF($B29&lt;11,TEMP0[],IF($B29&lt;21,TEMP1[],IF($B29&lt;31,TEMP2[],IF($B29&lt;41,TEMP3[],IF($B29&lt;51,TEMP4[],IF($B29&lt;61,TEMP5[],IF($B29&lt;71,TEMP6[],IF($B29&lt;81,TEMP7[],IF($B29&lt;91,TEMP8[],IF($B29&lt;101,TEMP9[],IF($B29&lt;111,TEMP10[],IF($B29&lt;121,TEMP11[],IF($B29&lt;131,TEMP12[],IF($B29&lt;141,TEMP13[],IF($B29&lt;151,TEMP14[],IF($B29&lt;161,TEMP15[],IF($B29&lt;171,TEMP16[],IF($B29&lt;181,TEMP17[],IF($B29&lt;191,TEMP18[],IF($B29&lt;201,TEMP19[],"TABLE ERROR")))))))))))))))))))),11,TRUE))</f>
        <v/>
      </c>
    </row>
    <row r="30" spans="1:16" ht="15" customHeight="1" x14ac:dyDescent="0.25">
      <c r="A30" s="94">
        <v>4</v>
      </c>
      <c r="B30" s="70">
        <v>28</v>
      </c>
      <c r="C30" s="46" t="str">
        <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ERROR")))))))))))))))))))),2,TRUE)</f>
        <v>Operations</v>
      </c>
      <c r="D30" s="47"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3,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ERROR")))))))))))))))))))),3,TRUE))</f>
        <v/>
      </c>
      <c r="E30" s="47"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4,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ERROR")))))))))))))))))))),4,TRUE))</f>
        <v/>
      </c>
      <c r="F30" s="47"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5,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ERROR")))))))))))))))))))),5,TRUE))</f>
        <v/>
      </c>
      <c r="G30" s="46"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6,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ERROR")))))))))))))))))))),6,TRUE))</f>
        <v/>
      </c>
      <c r="H30" s="46"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7,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ERROR")))))))))))))))))))),7,TRUE))</f>
        <v/>
      </c>
      <c r="I30" s="48"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8,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ERROR")))))))))))))))))))),8,TRUE))</f>
        <v/>
      </c>
      <c r="J30" s="49"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9,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ERROR")))))))))))))))))))),9,TRUE))</f>
        <v/>
      </c>
      <c r="K30" s="48"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10,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ERROR")))))))))))))))))))),10,TRUE))</f>
        <v/>
      </c>
      <c r="L30" s="48"/>
      <c r="M30" s="104"/>
      <c r="N30" s="48"/>
      <c r="O30" s="48"/>
      <c r="P30" s="69" t="str">
        <f>IF(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11,TRUE)=0,"",VLOOKUP($B30,IF($B30&lt;11,TEMP0[],IF($B30&lt;21,TEMP1[],IF($B30&lt;31,TEMP2[],IF($B30&lt;41,TEMP3[],IF($B30&lt;51,TEMP4[],IF($B30&lt;61,TEMP5[],IF($B30&lt;71,TEMP6[],IF($B30&lt;81,TEMP7[],IF($B30&lt;91,TEMP8[],IF($B30&lt;101,TEMP9[],IF($B30&lt;111,TEMP10[],IF($B30&lt;121,TEMP11[],IF($B30&lt;131,TEMP12[],IF($B30&lt;141,TEMP13[],IF($B30&lt;151,TEMP14[],IF($B30&lt;161,TEMP15[],IF($B30&lt;171,TEMP16[],IF($B30&lt;181,TEMP17[],IF($B30&lt;191,TEMP18[],IF($B30&lt;201,TEMP19[],"TABLE ERROR")))))))))))))))))))),11,TRUE))</f>
        <v/>
      </c>
    </row>
    <row r="31" spans="1:16" ht="15" customHeight="1" x14ac:dyDescent="0.25">
      <c r="A31" s="94">
        <v>4</v>
      </c>
      <c r="B31" s="70">
        <v>29</v>
      </c>
      <c r="C31" s="46" t="str">
        <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ERROR")))))))))))))))))))),2,TRUE)</f>
        <v>Operations</v>
      </c>
      <c r="D31" s="47"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3,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ERROR")))))))))))))))))))),3,TRUE))</f>
        <v/>
      </c>
      <c r="E31" s="47"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4,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ERROR")))))))))))))))))))),4,TRUE))</f>
        <v/>
      </c>
      <c r="F31" s="47"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5,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ERROR")))))))))))))))))))),5,TRUE))</f>
        <v/>
      </c>
      <c r="G31" s="46"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6,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ERROR")))))))))))))))))))),6,TRUE))</f>
        <v/>
      </c>
      <c r="H31" s="46"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7,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ERROR")))))))))))))))))))),7,TRUE))</f>
        <v/>
      </c>
      <c r="I31" s="48"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8,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ERROR")))))))))))))))))))),8,TRUE))</f>
        <v/>
      </c>
      <c r="J31" s="49"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9,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ERROR")))))))))))))))))))),9,TRUE))</f>
        <v/>
      </c>
      <c r="K31" s="48"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10,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ERROR")))))))))))))))))))),10,TRUE))</f>
        <v/>
      </c>
      <c r="L31" s="48"/>
      <c r="M31" s="104"/>
      <c r="N31" s="48"/>
      <c r="O31" s="48"/>
      <c r="P31" s="69" t="str">
        <f>IF(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11,TRUE)=0,"",VLOOKUP($B31,IF($B31&lt;11,TEMP0[],IF($B31&lt;21,TEMP1[],IF($B31&lt;31,TEMP2[],IF($B31&lt;41,TEMP3[],IF($B31&lt;51,TEMP4[],IF($B31&lt;61,TEMP5[],IF($B31&lt;71,TEMP6[],IF($B31&lt;81,TEMP7[],IF($B31&lt;91,TEMP8[],IF($B31&lt;101,TEMP9[],IF($B31&lt;111,TEMP10[],IF($B31&lt;121,TEMP11[],IF($B31&lt;131,TEMP12[],IF($B31&lt;141,TEMP13[],IF($B31&lt;151,TEMP14[],IF($B31&lt;161,TEMP15[],IF($B31&lt;171,TEMP16[],IF($B31&lt;181,TEMP17[],IF($B31&lt;191,TEMP18[],IF($B31&lt;201,TEMP19[],"TABLE ERROR")))))))))))))))))))),11,TRUE))</f>
        <v/>
      </c>
    </row>
    <row r="32" spans="1:16" ht="15.75" customHeight="1" x14ac:dyDescent="0.25">
      <c r="A32" s="94">
        <v>4</v>
      </c>
      <c r="B32" s="70">
        <v>30</v>
      </c>
      <c r="C32" s="46" t="str">
        <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ERROR")))))))))))))))))))),2,TRUE)</f>
        <v>Operations</v>
      </c>
      <c r="D32" s="47"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3,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ERROR")))))))))))))))))))),3,TRUE))</f>
        <v/>
      </c>
      <c r="E32" s="47"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4,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ERROR")))))))))))))))))))),4,TRUE))</f>
        <v/>
      </c>
      <c r="F32" s="47"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5,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ERROR")))))))))))))))))))),5,TRUE))</f>
        <v/>
      </c>
      <c r="G32" s="46"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6,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ERROR")))))))))))))))))))),6,TRUE))</f>
        <v/>
      </c>
      <c r="H32" s="46"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7,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ERROR")))))))))))))))))))),7,TRUE))</f>
        <v/>
      </c>
      <c r="I32" s="48"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8,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ERROR")))))))))))))))))))),8,TRUE))</f>
        <v/>
      </c>
      <c r="J32" s="49"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9,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ERROR")))))))))))))))))))),9,TRUE))</f>
        <v/>
      </c>
      <c r="K32" s="48"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10,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ERROR")))))))))))))))))))),10,TRUE))</f>
        <v/>
      </c>
      <c r="L32" s="48"/>
      <c r="M32" s="104"/>
      <c r="N32" s="48"/>
      <c r="O32" s="48"/>
      <c r="P32" s="69" t="str">
        <f>IF(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11,TRUE)=0,"",VLOOKUP($B32,IF($B32&lt;11,TEMP0[],IF($B32&lt;21,TEMP1[],IF($B32&lt;31,TEMP2[],IF($B32&lt;41,TEMP3[],IF($B32&lt;51,TEMP4[],IF($B32&lt;61,TEMP5[],IF($B32&lt;71,TEMP6[],IF($B32&lt;81,TEMP7[],IF($B32&lt;91,TEMP8[],IF($B32&lt;101,TEMP9[],IF($B32&lt;111,TEMP10[],IF($B32&lt;121,TEMP11[],IF($B32&lt;131,TEMP12[],IF($B32&lt;141,TEMP13[],IF($B32&lt;151,TEMP14[],IF($B32&lt;161,TEMP15[],IF($B32&lt;171,TEMP16[],IF($B32&lt;181,TEMP17[],IF($B32&lt;191,TEMP18[],IF($B32&lt;201,TEMP19[],"TABLE ERROR")))))))))))))))))))),11,TRUE))</f>
        <v/>
      </c>
    </row>
    <row r="33" spans="1:16" ht="15" customHeight="1" x14ac:dyDescent="0.25">
      <c r="A33" s="94">
        <v>5</v>
      </c>
      <c r="B33" s="70">
        <v>31</v>
      </c>
      <c r="C33" s="46" t="str">
        <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ERROR")))))))))))))))))))),2,TRUE)</f>
        <v>Operations</v>
      </c>
      <c r="D33" s="47"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3,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ERROR")))))))))))))))))))),3,TRUE))</f>
        <v/>
      </c>
      <c r="E33" s="47"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4,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ERROR")))))))))))))))))))),4,TRUE))</f>
        <v/>
      </c>
      <c r="F33" s="47"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5,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ERROR")))))))))))))))))))),5,TRUE))</f>
        <v/>
      </c>
      <c r="G33" s="46"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6,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ERROR")))))))))))))))))))),6,TRUE))</f>
        <v/>
      </c>
      <c r="H33" s="46"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7,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ERROR")))))))))))))))))))),7,TRUE))</f>
        <v/>
      </c>
      <c r="I33" s="48"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8,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ERROR")))))))))))))))))))),8,TRUE))</f>
        <v/>
      </c>
      <c r="J33" s="49"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9,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ERROR")))))))))))))))))))),9,TRUE))</f>
        <v/>
      </c>
      <c r="K33" s="48"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10,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ERROR")))))))))))))))))))),10,TRUE))</f>
        <v/>
      </c>
      <c r="L33" s="48"/>
      <c r="M33" s="104"/>
      <c r="N33" s="48"/>
      <c r="O33" s="48"/>
      <c r="P33" s="69" t="str">
        <f>IF(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11,TRUE)=0,"",VLOOKUP($B33,IF($B33&lt;11,TEMP0[],IF($B33&lt;21,TEMP1[],IF($B33&lt;31,TEMP2[],IF($B33&lt;41,TEMP3[],IF($B33&lt;51,TEMP4[],IF($B33&lt;61,TEMP5[],IF($B33&lt;71,TEMP6[],IF($B33&lt;81,TEMP7[],IF($B33&lt;91,TEMP8[],IF($B33&lt;101,TEMP9[],IF($B33&lt;111,TEMP10[],IF($B33&lt;121,TEMP11[],IF($B33&lt;131,TEMP12[],IF($B33&lt;141,TEMP13[],IF($B33&lt;151,TEMP14[],IF($B33&lt;161,TEMP15[],IF($B33&lt;171,TEMP16[],IF($B33&lt;181,TEMP17[],IF($B33&lt;191,TEMP18[],IF($B33&lt;201,TEMP19[],"TABLE ERROR")))))))))))))))))))),11,TRUE))</f>
        <v/>
      </c>
    </row>
    <row r="34" spans="1:16" ht="15" customHeight="1" x14ac:dyDescent="0.25">
      <c r="A34" s="94">
        <v>5</v>
      </c>
      <c r="B34" s="70">
        <v>32</v>
      </c>
      <c r="C34" s="46" t="str">
        <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ERROR")))))))))))))))))))),2,TRUE)</f>
        <v>Operations</v>
      </c>
      <c r="D34" s="47"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3,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ERROR")))))))))))))))))))),3,TRUE))</f>
        <v/>
      </c>
      <c r="E34" s="47"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4,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ERROR")))))))))))))))))))),4,TRUE))</f>
        <v/>
      </c>
      <c r="F34" s="47"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5,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ERROR")))))))))))))))))))),5,TRUE))</f>
        <v/>
      </c>
      <c r="G34" s="46"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6,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ERROR")))))))))))))))))))),6,TRUE))</f>
        <v/>
      </c>
      <c r="H34" s="46"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7,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ERROR")))))))))))))))))))),7,TRUE))</f>
        <v/>
      </c>
      <c r="I34" s="48"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8,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ERROR")))))))))))))))))))),8,TRUE))</f>
        <v/>
      </c>
      <c r="J34" s="49"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9,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ERROR")))))))))))))))))))),9,TRUE))</f>
        <v/>
      </c>
      <c r="K34" s="48"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10,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ERROR")))))))))))))))))))),10,TRUE))</f>
        <v/>
      </c>
      <c r="L34" s="48"/>
      <c r="M34" s="104"/>
      <c r="N34" s="48"/>
      <c r="O34" s="48"/>
      <c r="P34" s="69" t="str">
        <f>IF(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11,TRUE)=0,"",VLOOKUP($B34,IF($B34&lt;11,TEMP0[],IF($B34&lt;21,TEMP1[],IF($B34&lt;31,TEMP2[],IF($B34&lt;41,TEMP3[],IF($B34&lt;51,TEMP4[],IF($B34&lt;61,TEMP5[],IF($B34&lt;71,TEMP6[],IF($B34&lt;81,TEMP7[],IF($B34&lt;91,TEMP8[],IF($B34&lt;101,TEMP9[],IF($B34&lt;111,TEMP10[],IF($B34&lt;121,TEMP11[],IF($B34&lt;131,TEMP12[],IF($B34&lt;141,TEMP13[],IF($B34&lt;151,TEMP14[],IF($B34&lt;161,TEMP15[],IF($B34&lt;171,TEMP16[],IF($B34&lt;181,TEMP17[],IF($B34&lt;191,TEMP18[],IF($B34&lt;201,TEMP19[],"TABLE ERROR")))))))))))))))))))),11,TRUE))</f>
        <v/>
      </c>
    </row>
    <row r="35" spans="1:16" ht="15" customHeight="1" x14ac:dyDescent="0.25">
      <c r="A35" s="94">
        <v>5</v>
      </c>
      <c r="B35" s="70">
        <v>33</v>
      </c>
      <c r="C35" s="46" t="str">
        <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ERROR")))))))))))))))))))),2,TRUE)</f>
        <v>Operations</v>
      </c>
      <c r="D35" s="47"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3,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ERROR")))))))))))))))))))),3,TRUE))</f>
        <v/>
      </c>
      <c r="E35" s="47"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4,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ERROR")))))))))))))))))))),4,TRUE))</f>
        <v/>
      </c>
      <c r="F35" s="47"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5,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ERROR")))))))))))))))))))),5,TRUE))</f>
        <v/>
      </c>
      <c r="G35" s="46"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6,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ERROR")))))))))))))))))))),6,TRUE))</f>
        <v/>
      </c>
      <c r="H35" s="46"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7,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ERROR")))))))))))))))))))),7,TRUE))</f>
        <v/>
      </c>
      <c r="I35" s="48"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8,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ERROR")))))))))))))))))))),8,TRUE))</f>
        <v/>
      </c>
      <c r="J35" s="49"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9,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ERROR")))))))))))))))))))),9,TRUE))</f>
        <v/>
      </c>
      <c r="K35" s="48"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10,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ERROR")))))))))))))))))))),10,TRUE))</f>
        <v/>
      </c>
      <c r="L35" s="48"/>
      <c r="M35" s="104"/>
      <c r="N35" s="48"/>
      <c r="O35" s="48"/>
      <c r="P35" s="69" t="str">
        <f>IF(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11,TRUE)=0,"",VLOOKUP($B35,IF($B35&lt;11,TEMP0[],IF($B35&lt;21,TEMP1[],IF($B35&lt;31,TEMP2[],IF($B35&lt;41,TEMP3[],IF($B35&lt;51,TEMP4[],IF($B35&lt;61,TEMP5[],IF($B35&lt;71,TEMP6[],IF($B35&lt;81,TEMP7[],IF($B35&lt;91,TEMP8[],IF($B35&lt;101,TEMP9[],IF($B35&lt;111,TEMP10[],IF($B35&lt;121,TEMP11[],IF($B35&lt;131,TEMP12[],IF($B35&lt;141,TEMP13[],IF($B35&lt;151,TEMP14[],IF($B35&lt;161,TEMP15[],IF($B35&lt;171,TEMP16[],IF($B35&lt;181,TEMP17[],IF($B35&lt;191,TEMP18[],IF($B35&lt;201,TEMP19[],"TABLE ERROR")))))))))))))))))))),11,TRUE))</f>
        <v/>
      </c>
    </row>
    <row r="36" spans="1:16" ht="15" customHeight="1" x14ac:dyDescent="0.25">
      <c r="A36" s="94">
        <v>5</v>
      </c>
      <c r="B36" s="70">
        <v>34</v>
      </c>
      <c r="C36" s="46" t="str">
        <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ERROR")))))))))))))))))))),2,TRUE)</f>
        <v>Operations</v>
      </c>
      <c r="D36" s="47"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3,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ERROR")))))))))))))))))))),3,TRUE))</f>
        <v/>
      </c>
      <c r="E36" s="47"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4,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ERROR")))))))))))))))))))),4,TRUE))</f>
        <v/>
      </c>
      <c r="F36" s="47"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5,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ERROR")))))))))))))))))))),5,TRUE))</f>
        <v/>
      </c>
      <c r="G36" s="46"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6,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ERROR")))))))))))))))))))),6,TRUE))</f>
        <v/>
      </c>
      <c r="H36" s="46"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7,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ERROR")))))))))))))))))))),7,TRUE))</f>
        <v/>
      </c>
      <c r="I36" s="48"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8,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ERROR")))))))))))))))))))),8,TRUE))</f>
        <v/>
      </c>
      <c r="J36" s="49"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9,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ERROR")))))))))))))))))))),9,TRUE))</f>
        <v/>
      </c>
      <c r="K36" s="48"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10,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ERROR")))))))))))))))))))),10,TRUE))</f>
        <v/>
      </c>
      <c r="L36" s="48"/>
      <c r="M36" s="104"/>
      <c r="N36" s="48"/>
      <c r="O36" s="48"/>
      <c r="P36" s="69" t="str">
        <f>IF(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11,TRUE)=0,"",VLOOKUP($B36,IF($B36&lt;11,TEMP0[],IF($B36&lt;21,TEMP1[],IF($B36&lt;31,TEMP2[],IF($B36&lt;41,TEMP3[],IF($B36&lt;51,TEMP4[],IF($B36&lt;61,TEMP5[],IF($B36&lt;71,TEMP6[],IF($B36&lt;81,TEMP7[],IF($B36&lt;91,TEMP8[],IF($B36&lt;101,TEMP9[],IF($B36&lt;111,TEMP10[],IF($B36&lt;121,TEMP11[],IF($B36&lt;131,TEMP12[],IF($B36&lt;141,TEMP13[],IF($B36&lt;151,TEMP14[],IF($B36&lt;161,TEMP15[],IF($B36&lt;171,TEMP16[],IF($B36&lt;181,TEMP17[],IF($B36&lt;191,TEMP18[],IF($B36&lt;201,TEMP19[],"TABLE ERROR")))))))))))))))))))),11,TRUE))</f>
        <v/>
      </c>
    </row>
    <row r="37" spans="1:16" ht="15" customHeight="1" x14ac:dyDescent="0.25">
      <c r="A37" s="94">
        <v>5</v>
      </c>
      <c r="B37" s="70">
        <v>35</v>
      </c>
      <c r="C37" s="46" t="str">
        <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ERROR")))))))))))))))))))),2,TRUE)</f>
        <v>Operations</v>
      </c>
      <c r="D37" s="47"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3,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ERROR")))))))))))))))))))),3,TRUE))</f>
        <v/>
      </c>
      <c r="E37" s="47"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4,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ERROR")))))))))))))))))))),4,TRUE))</f>
        <v/>
      </c>
      <c r="F37" s="47"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5,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ERROR")))))))))))))))))))),5,TRUE))</f>
        <v/>
      </c>
      <c r="G37" s="46"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6,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ERROR")))))))))))))))))))),6,TRUE))</f>
        <v/>
      </c>
      <c r="H37" s="46"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7,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ERROR")))))))))))))))))))),7,TRUE))</f>
        <v/>
      </c>
      <c r="I37" s="48"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8,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ERROR")))))))))))))))))))),8,TRUE))</f>
        <v/>
      </c>
      <c r="J37" s="49"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9,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ERROR")))))))))))))))))))),9,TRUE))</f>
        <v/>
      </c>
      <c r="K37" s="48"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10,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ERROR")))))))))))))))))))),10,TRUE))</f>
        <v/>
      </c>
      <c r="L37" s="48"/>
      <c r="M37" s="104"/>
      <c r="N37" s="48"/>
      <c r="O37" s="48"/>
      <c r="P37" s="69" t="str">
        <f>IF(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11,TRUE)=0,"",VLOOKUP($B37,IF($B37&lt;11,TEMP0[],IF($B37&lt;21,TEMP1[],IF($B37&lt;31,TEMP2[],IF($B37&lt;41,TEMP3[],IF($B37&lt;51,TEMP4[],IF($B37&lt;61,TEMP5[],IF($B37&lt;71,TEMP6[],IF($B37&lt;81,TEMP7[],IF($B37&lt;91,TEMP8[],IF($B37&lt;101,TEMP9[],IF($B37&lt;111,TEMP10[],IF($B37&lt;121,TEMP11[],IF($B37&lt;131,TEMP12[],IF($B37&lt;141,TEMP13[],IF($B37&lt;151,TEMP14[],IF($B37&lt;161,TEMP15[],IF($B37&lt;171,TEMP16[],IF($B37&lt;181,TEMP17[],IF($B37&lt;191,TEMP18[],IF($B37&lt;201,TEMP19[],"TABLE ERROR")))))))))))))))))))),11,TRUE))</f>
        <v/>
      </c>
    </row>
    <row r="38" spans="1:16" ht="15" customHeight="1" x14ac:dyDescent="0.25">
      <c r="A38" s="94">
        <v>5</v>
      </c>
      <c r="B38" s="70">
        <v>36</v>
      </c>
      <c r="C38" s="46" t="str">
        <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ERROR")))))))))))))))))))),2,TRUE)</f>
        <v>Operations</v>
      </c>
      <c r="D38" s="47"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3,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ERROR")))))))))))))))))))),3,TRUE))</f>
        <v/>
      </c>
      <c r="E38" s="47"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4,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ERROR")))))))))))))))))))),4,TRUE))</f>
        <v/>
      </c>
      <c r="F38" s="47"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5,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ERROR")))))))))))))))))))),5,TRUE))</f>
        <v/>
      </c>
      <c r="G38" s="46"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6,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ERROR")))))))))))))))))))),6,TRUE))</f>
        <v/>
      </c>
      <c r="H38" s="46"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7,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ERROR")))))))))))))))))))),7,TRUE))</f>
        <v/>
      </c>
      <c r="I38" s="48"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8,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ERROR")))))))))))))))))))),8,TRUE))</f>
        <v/>
      </c>
      <c r="J38" s="49"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9,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ERROR")))))))))))))))))))),9,TRUE))</f>
        <v/>
      </c>
      <c r="K38" s="48"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10,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ERROR")))))))))))))))))))),10,TRUE))</f>
        <v/>
      </c>
      <c r="L38" s="48"/>
      <c r="M38" s="104"/>
      <c r="N38" s="48"/>
      <c r="O38" s="48"/>
      <c r="P38" s="69" t="str">
        <f>IF(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11,TRUE)=0,"",VLOOKUP($B38,IF($B38&lt;11,TEMP0[],IF($B38&lt;21,TEMP1[],IF($B38&lt;31,TEMP2[],IF($B38&lt;41,TEMP3[],IF($B38&lt;51,TEMP4[],IF($B38&lt;61,TEMP5[],IF($B38&lt;71,TEMP6[],IF($B38&lt;81,TEMP7[],IF($B38&lt;91,TEMP8[],IF($B38&lt;101,TEMP9[],IF($B38&lt;111,TEMP10[],IF($B38&lt;121,TEMP11[],IF($B38&lt;131,TEMP12[],IF($B38&lt;141,TEMP13[],IF($B38&lt;151,TEMP14[],IF($B38&lt;161,TEMP15[],IF($B38&lt;171,TEMP16[],IF($B38&lt;181,TEMP17[],IF($B38&lt;191,TEMP18[],IF($B38&lt;201,TEMP19[],"TABLE ERROR")))))))))))))))))))),11,TRUE))</f>
        <v/>
      </c>
    </row>
    <row r="39" spans="1:16" ht="15" customHeight="1" x14ac:dyDescent="0.25">
      <c r="A39" s="94">
        <v>5</v>
      </c>
      <c r="B39" s="70">
        <v>37</v>
      </c>
      <c r="C39" s="46" t="str">
        <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ERROR")))))))))))))))))))),2,TRUE)</f>
        <v>Operations</v>
      </c>
      <c r="D39" s="47"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3,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ERROR")))))))))))))))))))),3,TRUE))</f>
        <v/>
      </c>
      <c r="E39" s="47"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4,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ERROR")))))))))))))))))))),4,TRUE))</f>
        <v/>
      </c>
      <c r="F39" s="47"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5,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ERROR")))))))))))))))))))),5,TRUE))</f>
        <v/>
      </c>
      <c r="G39" s="46"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6,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ERROR")))))))))))))))))))),6,TRUE))</f>
        <v/>
      </c>
      <c r="H39" s="46"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7,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ERROR")))))))))))))))))))),7,TRUE))</f>
        <v/>
      </c>
      <c r="I39" s="48"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8,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ERROR")))))))))))))))))))),8,TRUE))</f>
        <v/>
      </c>
      <c r="J39" s="49"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9,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ERROR")))))))))))))))))))),9,TRUE))</f>
        <v/>
      </c>
      <c r="K39" s="48"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10,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ERROR")))))))))))))))))))),10,TRUE))</f>
        <v/>
      </c>
      <c r="L39" s="48"/>
      <c r="M39" s="104"/>
      <c r="N39" s="48"/>
      <c r="O39" s="48"/>
      <c r="P39" s="69" t="str">
        <f>IF(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11,TRUE)=0,"",VLOOKUP($B39,IF($B39&lt;11,TEMP0[],IF($B39&lt;21,TEMP1[],IF($B39&lt;31,TEMP2[],IF($B39&lt;41,TEMP3[],IF($B39&lt;51,TEMP4[],IF($B39&lt;61,TEMP5[],IF($B39&lt;71,TEMP6[],IF($B39&lt;81,TEMP7[],IF($B39&lt;91,TEMP8[],IF($B39&lt;101,TEMP9[],IF($B39&lt;111,TEMP10[],IF($B39&lt;121,TEMP11[],IF($B39&lt;131,TEMP12[],IF($B39&lt;141,TEMP13[],IF($B39&lt;151,TEMP14[],IF($B39&lt;161,TEMP15[],IF($B39&lt;171,TEMP16[],IF($B39&lt;181,TEMP17[],IF($B39&lt;191,TEMP18[],IF($B39&lt;201,TEMP19[],"TABLE ERROR")))))))))))))))))))),11,TRUE))</f>
        <v/>
      </c>
    </row>
    <row r="40" spans="1:16" ht="15" customHeight="1" x14ac:dyDescent="0.25">
      <c r="A40" s="94">
        <v>5</v>
      </c>
      <c r="B40" s="70">
        <v>38</v>
      </c>
      <c r="C40" s="46" t="str">
        <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ERROR")))))))))))))))))))),2,TRUE)</f>
        <v>Operations</v>
      </c>
      <c r="D40" s="47"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3,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ERROR")))))))))))))))))))),3,TRUE))</f>
        <v/>
      </c>
      <c r="E40" s="47"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4,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ERROR")))))))))))))))))))),4,TRUE))</f>
        <v/>
      </c>
      <c r="F40" s="47"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5,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ERROR")))))))))))))))))))),5,TRUE))</f>
        <v/>
      </c>
      <c r="G40" s="46"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6,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ERROR")))))))))))))))))))),6,TRUE))</f>
        <v/>
      </c>
      <c r="H40" s="46"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7,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ERROR")))))))))))))))))))),7,TRUE))</f>
        <v/>
      </c>
      <c r="I40" s="48"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8,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ERROR")))))))))))))))))))),8,TRUE))</f>
        <v/>
      </c>
      <c r="J40" s="49"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9,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ERROR")))))))))))))))))))),9,TRUE))</f>
        <v/>
      </c>
      <c r="K40" s="48"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10,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ERROR")))))))))))))))))))),10,TRUE))</f>
        <v/>
      </c>
      <c r="L40" s="48"/>
      <c r="M40" s="104"/>
      <c r="N40" s="48"/>
      <c r="O40" s="48"/>
      <c r="P40" s="69" t="str">
        <f>IF(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11,TRUE)=0,"",VLOOKUP($B40,IF($B40&lt;11,TEMP0[],IF($B40&lt;21,TEMP1[],IF($B40&lt;31,TEMP2[],IF($B40&lt;41,TEMP3[],IF($B40&lt;51,TEMP4[],IF($B40&lt;61,TEMP5[],IF($B40&lt;71,TEMP6[],IF($B40&lt;81,TEMP7[],IF($B40&lt;91,TEMP8[],IF($B40&lt;101,TEMP9[],IF($B40&lt;111,TEMP10[],IF($B40&lt;121,TEMP11[],IF($B40&lt;131,TEMP12[],IF($B40&lt;141,TEMP13[],IF($B40&lt;151,TEMP14[],IF($B40&lt;161,TEMP15[],IF($B40&lt;171,TEMP16[],IF($B40&lt;181,TEMP17[],IF($B40&lt;191,TEMP18[],IF($B40&lt;201,TEMP19[],"TABLE ERROR")))))))))))))))))))),11,TRUE))</f>
        <v/>
      </c>
    </row>
    <row r="41" spans="1:16" ht="15" customHeight="1" x14ac:dyDescent="0.25">
      <c r="A41" s="94">
        <v>5</v>
      </c>
      <c r="B41" s="70">
        <v>39</v>
      </c>
      <c r="C41" s="46" t="str">
        <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ERROR")))))))))))))))))))),2,TRUE)</f>
        <v>Operations</v>
      </c>
      <c r="D41" s="47"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3,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ERROR")))))))))))))))))))),3,TRUE))</f>
        <v/>
      </c>
      <c r="E41" s="47"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4,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ERROR")))))))))))))))))))),4,TRUE))</f>
        <v/>
      </c>
      <c r="F41" s="47"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5,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ERROR")))))))))))))))))))),5,TRUE))</f>
        <v/>
      </c>
      <c r="G41" s="46"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6,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ERROR")))))))))))))))))))),6,TRUE))</f>
        <v/>
      </c>
      <c r="H41" s="46"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7,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ERROR")))))))))))))))))))),7,TRUE))</f>
        <v/>
      </c>
      <c r="I41" s="48"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8,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ERROR")))))))))))))))))))),8,TRUE))</f>
        <v/>
      </c>
      <c r="J41" s="49"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9,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ERROR")))))))))))))))))))),9,TRUE))</f>
        <v/>
      </c>
      <c r="K41" s="48"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10,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ERROR")))))))))))))))))))),10,TRUE))</f>
        <v/>
      </c>
      <c r="L41" s="48"/>
      <c r="M41" s="104"/>
      <c r="N41" s="48"/>
      <c r="O41" s="48"/>
      <c r="P41" s="69" t="str">
        <f>IF(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11,TRUE)=0,"",VLOOKUP($B41,IF($B41&lt;11,TEMP0[],IF($B41&lt;21,TEMP1[],IF($B41&lt;31,TEMP2[],IF($B41&lt;41,TEMP3[],IF($B41&lt;51,TEMP4[],IF($B41&lt;61,TEMP5[],IF($B41&lt;71,TEMP6[],IF($B41&lt;81,TEMP7[],IF($B41&lt;91,TEMP8[],IF($B41&lt;101,TEMP9[],IF($B41&lt;111,TEMP10[],IF($B41&lt;121,TEMP11[],IF($B41&lt;131,TEMP12[],IF($B41&lt;141,TEMP13[],IF($B41&lt;151,TEMP14[],IF($B41&lt;161,TEMP15[],IF($B41&lt;171,TEMP16[],IF($B41&lt;181,TEMP17[],IF($B41&lt;191,TEMP18[],IF($B41&lt;201,TEMP19[],"TABLE ERROR")))))))))))))))))))),11,TRUE))</f>
        <v/>
      </c>
    </row>
    <row r="42" spans="1:16" ht="15.75" customHeight="1" x14ac:dyDescent="0.25">
      <c r="A42" s="94">
        <v>5</v>
      </c>
      <c r="B42" s="70">
        <v>40</v>
      </c>
      <c r="C42" s="46" t="str">
        <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ERROR")))))))))))))))))))),2,TRUE)</f>
        <v>Operations</v>
      </c>
      <c r="D42" s="47"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3,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ERROR")))))))))))))))))))),3,TRUE))</f>
        <v/>
      </c>
      <c r="E42" s="47"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4,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ERROR")))))))))))))))))))),4,TRUE))</f>
        <v/>
      </c>
      <c r="F42" s="47"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5,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ERROR")))))))))))))))))))),5,TRUE))</f>
        <v/>
      </c>
      <c r="G42" s="46"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6,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ERROR")))))))))))))))))))),6,TRUE))</f>
        <v/>
      </c>
      <c r="H42" s="46"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7,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ERROR")))))))))))))))))))),7,TRUE))</f>
        <v/>
      </c>
      <c r="I42" s="48"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8,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ERROR")))))))))))))))))))),8,TRUE))</f>
        <v/>
      </c>
      <c r="J42" s="49"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9,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ERROR")))))))))))))))))))),9,TRUE))</f>
        <v/>
      </c>
      <c r="K42" s="48"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10,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ERROR")))))))))))))))))))),10,TRUE))</f>
        <v/>
      </c>
      <c r="L42" s="48"/>
      <c r="M42" s="104"/>
      <c r="N42" s="48"/>
      <c r="O42" s="48"/>
      <c r="P42" s="69" t="str">
        <f>IF(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11,TRUE)=0,"",VLOOKUP($B42,IF($B42&lt;11,TEMP0[],IF($B42&lt;21,TEMP1[],IF($B42&lt;31,TEMP2[],IF($B42&lt;41,TEMP3[],IF($B42&lt;51,TEMP4[],IF($B42&lt;61,TEMP5[],IF($B42&lt;71,TEMP6[],IF($B42&lt;81,TEMP7[],IF($B42&lt;91,TEMP8[],IF($B42&lt;101,TEMP9[],IF($B42&lt;111,TEMP10[],IF($B42&lt;121,TEMP11[],IF($B42&lt;131,TEMP12[],IF($B42&lt;141,TEMP13[],IF($B42&lt;151,TEMP14[],IF($B42&lt;161,TEMP15[],IF($B42&lt;171,TEMP16[],IF($B42&lt;181,TEMP17[],IF($B42&lt;191,TEMP18[],IF($B42&lt;201,TEMP19[],"TABLE ERROR")))))))))))))))))))),11,TRUE))</f>
        <v/>
      </c>
    </row>
    <row r="43" spans="1:16" ht="15" customHeight="1" x14ac:dyDescent="0.25">
      <c r="A43" s="94">
        <v>6</v>
      </c>
      <c r="B43" s="70">
        <v>41</v>
      </c>
      <c r="C43" s="46" t="str">
        <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ERROR")))))))))))))))))))),2,TRUE)</f>
        <v>Operations</v>
      </c>
      <c r="D43" s="47"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3,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ERROR")))))))))))))))))))),3,TRUE))</f>
        <v/>
      </c>
      <c r="E43" s="47"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4,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ERROR")))))))))))))))))))),4,TRUE))</f>
        <v/>
      </c>
      <c r="F43" s="47"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5,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ERROR")))))))))))))))))))),5,TRUE))</f>
        <v/>
      </c>
      <c r="G43" s="46"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6,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ERROR")))))))))))))))))))),6,TRUE))</f>
        <v/>
      </c>
      <c r="H43" s="46"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7,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ERROR")))))))))))))))))))),7,TRUE))</f>
        <v/>
      </c>
      <c r="I43" s="48"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8,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ERROR")))))))))))))))))))),8,TRUE))</f>
        <v/>
      </c>
      <c r="J43" s="49"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9,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ERROR")))))))))))))))))))),9,TRUE))</f>
        <v/>
      </c>
      <c r="K43" s="48"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10,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ERROR")))))))))))))))))))),10,TRUE))</f>
        <v/>
      </c>
      <c r="L43" s="48"/>
      <c r="M43" s="104"/>
      <c r="N43" s="48"/>
      <c r="O43" s="48"/>
      <c r="P43" s="69" t="str">
        <f>IF(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11,TRUE)=0,"",VLOOKUP($B43,IF($B43&lt;11,TEMP0[],IF($B43&lt;21,TEMP1[],IF($B43&lt;31,TEMP2[],IF($B43&lt;41,TEMP3[],IF($B43&lt;51,TEMP4[],IF($B43&lt;61,TEMP5[],IF($B43&lt;71,TEMP6[],IF($B43&lt;81,TEMP7[],IF($B43&lt;91,TEMP8[],IF($B43&lt;101,TEMP9[],IF($B43&lt;111,TEMP10[],IF($B43&lt;121,TEMP11[],IF($B43&lt;131,TEMP12[],IF($B43&lt;141,TEMP13[],IF($B43&lt;151,TEMP14[],IF($B43&lt;161,TEMP15[],IF($B43&lt;171,TEMP16[],IF($B43&lt;181,TEMP17[],IF($B43&lt;191,TEMP18[],IF($B43&lt;201,TEMP19[],"TABLE ERROR")))))))))))))))))))),11,TRUE))</f>
        <v/>
      </c>
    </row>
    <row r="44" spans="1:16" ht="15" customHeight="1" x14ac:dyDescent="0.25">
      <c r="A44" s="94">
        <v>6</v>
      </c>
      <c r="B44" s="70">
        <v>42</v>
      </c>
      <c r="C44" s="46" t="str">
        <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ERROR")))))))))))))))))))),2,TRUE)</f>
        <v>Operations</v>
      </c>
      <c r="D44" s="47"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3,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ERROR")))))))))))))))))))),3,TRUE))</f>
        <v/>
      </c>
      <c r="E44" s="47"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4,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ERROR")))))))))))))))))))),4,TRUE))</f>
        <v/>
      </c>
      <c r="F44" s="47"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5,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ERROR")))))))))))))))))))),5,TRUE))</f>
        <v/>
      </c>
      <c r="G44" s="46"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6,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ERROR")))))))))))))))))))),6,TRUE))</f>
        <v/>
      </c>
      <c r="H44" s="46"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7,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ERROR")))))))))))))))))))),7,TRUE))</f>
        <v/>
      </c>
      <c r="I44" s="48"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8,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ERROR")))))))))))))))))))),8,TRUE))</f>
        <v/>
      </c>
      <c r="J44" s="49"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9,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ERROR")))))))))))))))))))),9,TRUE))</f>
        <v/>
      </c>
      <c r="K44" s="48"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10,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ERROR")))))))))))))))))))),10,TRUE))</f>
        <v/>
      </c>
      <c r="L44" s="48"/>
      <c r="M44" s="104"/>
      <c r="N44" s="48"/>
      <c r="O44" s="48"/>
      <c r="P44" s="69" t="str">
        <f>IF(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11,TRUE)=0,"",VLOOKUP($B44,IF($B44&lt;11,TEMP0[],IF($B44&lt;21,TEMP1[],IF($B44&lt;31,TEMP2[],IF($B44&lt;41,TEMP3[],IF($B44&lt;51,TEMP4[],IF($B44&lt;61,TEMP5[],IF($B44&lt;71,TEMP6[],IF($B44&lt;81,TEMP7[],IF($B44&lt;91,TEMP8[],IF($B44&lt;101,TEMP9[],IF($B44&lt;111,TEMP10[],IF($B44&lt;121,TEMP11[],IF($B44&lt;131,TEMP12[],IF($B44&lt;141,TEMP13[],IF($B44&lt;151,TEMP14[],IF($B44&lt;161,TEMP15[],IF($B44&lt;171,TEMP16[],IF($B44&lt;181,TEMP17[],IF($B44&lt;191,TEMP18[],IF($B44&lt;201,TEMP19[],"TABLE ERROR")))))))))))))))))))),11,TRUE))</f>
        <v/>
      </c>
    </row>
    <row r="45" spans="1:16" ht="15" customHeight="1" x14ac:dyDescent="0.25">
      <c r="A45" s="94">
        <v>6</v>
      </c>
      <c r="B45" s="70">
        <v>43</v>
      </c>
      <c r="C45" s="46" t="str">
        <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ERROR")))))))))))))))))))),2,TRUE)</f>
        <v>Operations</v>
      </c>
      <c r="D45" s="47"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3,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ERROR")))))))))))))))))))),3,TRUE))</f>
        <v/>
      </c>
      <c r="E45" s="47"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4,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ERROR")))))))))))))))))))),4,TRUE))</f>
        <v/>
      </c>
      <c r="F45" s="47"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5,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ERROR")))))))))))))))))))),5,TRUE))</f>
        <v/>
      </c>
      <c r="G45" s="46"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6,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ERROR")))))))))))))))))))),6,TRUE))</f>
        <v/>
      </c>
      <c r="H45" s="46"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7,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ERROR")))))))))))))))))))),7,TRUE))</f>
        <v/>
      </c>
      <c r="I45" s="48"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8,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ERROR")))))))))))))))))))),8,TRUE))</f>
        <v/>
      </c>
      <c r="J45" s="49"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9,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ERROR")))))))))))))))))))),9,TRUE))</f>
        <v/>
      </c>
      <c r="K45" s="48"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10,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ERROR")))))))))))))))))))),10,TRUE))</f>
        <v/>
      </c>
      <c r="L45" s="48"/>
      <c r="M45" s="104"/>
      <c r="N45" s="48"/>
      <c r="O45" s="48"/>
      <c r="P45" s="69" t="str">
        <f>IF(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11,TRUE)=0,"",VLOOKUP($B45,IF($B45&lt;11,TEMP0[],IF($B45&lt;21,TEMP1[],IF($B45&lt;31,TEMP2[],IF($B45&lt;41,TEMP3[],IF($B45&lt;51,TEMP4[],IF($B45&lt;61,TEMP5[],IF($B45&lt;71,TEMP6[],IF($B45&lt;81,TEMP7[],IF($B45&lt;91,TEMP8[],IF($B45&lt;101,TEMP9[],IF($B45&lt;111,TEMP10[],IF($B45&lt;121,TEMP11[],IF($B45&lt;131,TEMP12[],IF($B45&lt;141,TEMP13[],IF($B45&lt;151,TEMP14[],IF($B45&lt;161,TEMP15[],IF($B45&lt;171,TEMP16[],IF($B45&lt;181,TEMP17[],IF($B45&lt;191,TEMP18[],IF($B45&lt;201,TEMP19[],"TABLE ERROR")))))))))))))))))))),11,TRUE))</f>
        <v/>
      </c>
    </row>
    <row r="46" spans="1:16" ht="15" customHeight="1" x14ac:dyDescent="0.25">
      <c r="A46" s="94">
        <v>6</v>
      </c>
      <c r="B46" s="70">
        <v>44</v>
      </c>
      <c r="C46" s="46" t="str">
        <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ERROR")))))))))))))))))))),2,TRUE)</f>
        <v>Operations</v>
      </c>
      <c r="D46" s="47"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3,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ERROR")))))))))))))))))))),3,TRUE))</f>
        <v/>
      </c>
      <c r="E46" s="47"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4,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ERROR")))))))))))))))))))),4,TRUE))</f>
        <v/>
      </c>
      <c r="F46" s="47"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5,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ERROR")))))))))))))))))))),5,TRUE))</f>
        <v/>
      </c>
      <c r="G46" s="46"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6,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ERROR")))))))))))))))))))),6,TRUE))</f>
        <v/>
      </c>
      <c r="H46" s="46"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7,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ERROR")))))))))))))))))))),7,TRUE))</f>
        <v/>
      </c>
      <c r="I46" s="48"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8,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ERROR")))))))))))))))))))),8,TRUE))</f>
        <v/>
      </c>
      <c r="J46" s="49"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9,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ERROR")))))))))))))))))))),9,TRUE))</f>
        <v/>
      </c>
      <c r="K46" s="48"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10,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ERROR")))))))))))))))))))),10,TRUE))</f>
        <v/>
      </c>
      <c r="L46" s="48"/>
      <c r="M46" s="104"/>
      <c r="N46" s="48"/>
      <c r="O46" s="48"/>
      <c r="P46" s="69" t="str">
        <f>IF(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11,TRUE)=0,"",VLOOKUP($B46,IF($B46&lt;11,TEMP0[],IF($B46&lt;21,TEMP1[],IF($B46&lt;31,TEMP2[],IF($B46&lt;41,TEMP3[],IF($B46&lt;51,TEMP4[],IF($B46&lt;61,TEMP5[],IF($B46&lt;71,TEMP6[],IF($B46&lt;81,TEMP7[],IF($B46&lt;91,TEMP8[],IF($B46&lt;101,TEMP9[],IF($B46&lt;111,TEMP10[],IF($B46&lt;121,TEMP11[],IF($B46&lt;131,TEMP12[],IF($B46&lt;141,TEMP13[],IF($B46&lt;151,TEMP14[],IF($B46&lt;161,TEMP15[],IF($B46&lt;171,TEMP16[],IF($B46&lt;181,TEMP17[],IF($B46&lt;191,TEMP18[],IF($B46&lt;201,TEMP19[],"TABLE ERROR")))))))))))))))))))),11,TRUE))</f>
        <v/>
      </c>
    </row>
    <row r="47" spans="1:16" ht="15" customHeight="1" x14ac:dyDescent="0.25">
      <c r="A47" s="94">
        <v>6</v>
      </c>
      <c r="B47" s="70">
        <v>45</v>
      </c>
      <c r="C47" s="46" t="str">
        <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ERROR")))))))))))))))))))),2,TRUE)</f>
        <v>Operations</v>
      </c>
      <c r="D47" s="47"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3,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ERROR")))))))))))))))))))),3,TRUE))</f>
        <v/>
      </c>
      <c r="E47" s="47"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4,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ERROR")))))))))))))))))))),4,TRUE))</f>
        <v/>
      </c>
      <c r="F47" s="47"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5,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ERROR")))))))))))))))))))),5,TRUE))</f>
        <v/>
      </c>
      <c r="G47" s="46"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6,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ERROR")))))))))))))))))))),6,TRUE))</f>
        <v/>
      </c>
      <c r="H47" s="46"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7,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ERROR")))))))))))))))))))),7,TRUE))</f>
        <v/>
      </c>
      <c r="I47" s="48"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8,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ERROR")))))))))))))))))))),8,TRUE))</f>
        <v/>
      </c>
      <c r="J47" s="49"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9,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ERROR")))))))))))))))))))),9,TRUE))</f>
        <v/>
      </c>
      <c r="K47" s="48"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10,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ERROR")))))))))))))))))))),10,TRUE))</f>
        <v/>
      </c>
      <c r="L47" s="48"/>
      <c r="M47" s="104"/>
      <c r="N47" s="48"/>
      <c r="O47" s="48"/>
      <c r="P47" s="69" t="str">
        <f>IF(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11,TRUE)=0,"",VLOOKUP($B47,IF($B47&lt;11,TEMP0[],IF($B47&lt;21,TEMP1[],IF($B47&lt;31,TEMP2[],IF($B47&lt;41,TEMP3[],IF($B47&lt;51,TEMP4[],IF($B47&lt;61,TEMP5[],IF($B47&lt;71,TEMP6[],IF($B47&lt;81,TEMP7[],IF($B47&lt;91,TEMP8[],IF($B47&lt;101,TEMP9[],IF($B47&lt;111,TEMP10[],IF($B47&lt;121,TEMP11[],IF($B47&lt;131,TEMP12[],IF($B47&lt;141,TEMP13[],IF($B47&lt;151,TEMP14[],IF($B47&lt;161,TEMP15[],IF($B47&lt;171,TEMP16[],IF($B47&lt;181,TEMP17[],IF($B47&lt;191,TEMP18[],IF($B47&lt;201,TEMP19[],"TABLE ERROR")))))))))))))))))))),11,TRUE))</f>
        <v/>
      </c>
    </row>
    <row r="48" spans="1:16" ht="15" customHeight="1" x14ac:dyDescent="0.25">
      <c r="A48" s="94">
        <v>6</v>
      </c>
      <c r="B48" s="70">
        <v>46</v>
      </c>
      <c r="C48" s="46" t="str">
        <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ERROR")))))))))))))))))))),2,TRUE)</f>
        <v>Operations</v>
      </c>
      <c r="D48" s="47"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3,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ERROR")))))))))))))))))))),3,TRUE))</f>
        <v/>
      </c>
      <c r="E48" s="47"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4,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ERROR")))))))))))))))))))),4,TRUE))</f>
        <v/>
      </c>
      <c r="F48" s="47"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5,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ERROR")))))))))))))))))))),5,TRUE))</f>
        <v/>
      </c>
      <c r="G48" s="46"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6,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ERROR")))))))))))))))))))),6,TRUE))</f>
        <v/>
      </c>
      <c r="H48" s="46"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7,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ERROR")))))))))))))))))))),7,TRUE))</f>
        <v/>
      </c>
      <c r="I48" s="48"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8,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ERROR")))))))))))))))))))),8,TRUE))</f>
        <v/>
      </c>
      <c r="J48" s="49"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9,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ERROR")))))))))))))))))))),9,TRUE))</f>
        <v/>
      </c>
      <c r="K48" s="48"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10,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ERROR")))))))))))))))))))),10,TRUE))</f>
        <v/>
      </c>
      <c r="L48" s="48"/>
      <c r="M48" s="104"/>
      <c r="N48" s="48"/>
      <c r="O48" s="48"/>
      <c r="P48" s="69" t="str">
        <f>IF(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11,TRUE)=0,"",VLOOKUP($B48,IF($B48&lt;11,TEMP0[],IF($B48&lt;21,TEMP1[],IF($B48&lt;31,TEMP2[],IF($B48&lt;41,TEMP3[],IF($B48&lt;51,TEMP4[],IF($B48&lt;61,TEMP5[],IF($B48&lt;71,TEMP6[],IF($B48&lt;81,TEMP7[],IF($B48&lt;91,TEMP8[],IF($B48&lt;101,TEMP9[],IF($B48&lt;111,TEMP10[],IF($B48&lt;121,TEMP11[],IF($B48&lt;131,TEMP12[],IF($B48&lt;141,TEMP13[],IF($B48&lt;151,TEMP14[],IF($B48&lt;161,TEMP15[],IF($B48&lt;171,TEMP16[],IF($B48&lt;181,TEMP17[],IF($B48&lt;191,TEMP18[],IF($B48&lt;201,TEMP19[],"TABLE ERROR")))))))))))))))))))),11,TRUE))</f>
        <v/>
      </c>
    </row>
    <row r="49" spans="1:16" ht="15" customHeight="1" x14ac:dyDescent="0.25">
      <c r="A49" s="94">
        <v>6</v>
      </c>
      <c r="B49" s="70">
        <v>47</v>
      </c>
      <c r="C49" s="46" t="str">
        <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ERROR")))))))))))))))))))),2,TRUE)</f>
        <v>Operations</v>
      </c>
      <c r="D49" s="47"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3,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ERROR")))))))))))))))))))),3,TRUE))</f>
        <v/>
      </c>
      <c r="E49" s="47"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4,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ERROR")))))))))))))))))))),4,TRUE))</f>
        <v/>
      </c>
      <c r="F49" s="47"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5,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ERROR")))))))))))))))))))),5,TRUE))</f>
        <v/>
      </c>
      <c r="G49" s="46"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6,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ERROR")))))))))))))))))))),6,TRUE))</f>
        <v/>
      </c>
      <c r="H49" s="46"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7,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ERROR")))))))))))))))))))),7,TRUE))</f>
        <v/>
      </c>
      <c r="I49" s="48"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8,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ERROR")))))))))))))))))))),8,TRUE))</f>
        <v/>
      </c>
      <c r="J49" s="49"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9,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ERROR")))))))))))))))))))),9,TRUE))</f>
        <v/>
      </c>
      <c r="K49" s="48"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10,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ERROR")))))))))))))))))))),10,TRUE))</f>
        <v/>
      </c>
      <c r="L49" s="48"/>
      <c r="M49" s="104"/>
      <c r="N49" s="48"/>
      <c r="O49" s="48"/>
      <c r="P49" s="69" t="str">
        <f>IF(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11,TRUE)=0,"",VLOOKUP($B49,IF($B49&lt;11,TEMP0[],IF($B49&lt;21,TEMP1[],IF($B49&lt;31,TEMP2[],IF($B49&lt;41,TEMP3[],IF($B49&lt;51,TEMP4[],IF($B49&lt;61,TEMP5[],IF($B49&lt;71,TEMP6[],IF($B49&lt;81,TEMP7[],IF($B49&lt;91,TEMP8[],IF($B49&lt;101,TEMP9[],IF($B49&lt;111,TEMP10[],IF($B49&lt;121,TEMP11[],IF($B49&lt;131,TEMP12[],IF($B49&lt;141,TEMP13[],IF($B49&lt;151,TEMP14[],IF($B49&lt;161,TEMP15[],IF($B49&lt;171,TEMP16[],IF($B49&lt;181,TEMP17[],IF($B49&lt;191,TEMP18[],IF($B49&lt;201,TEMP19[],"TABLE ERROR")))))))))))))))))))),11,TRUE))</f>
        <v/>
      </c>
    </row>
    <row r="50" spans="1:16" ht="15" customHeight="1" x14ac:dyDescent="0.25">
      <c r="A50" s="94">
        <v>6</v>
      </c>
      <c r="B50" s="70">
        <v>48</v>
      </c>
      <c r="C50" s="46" t="str">
        <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ERROR")))))))))))))))))))),2,TRUE)</f>
        <v>Operations</v>
      </c>
      <c r="D50" s="47"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3,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ERROR")))))))))))))))))))),3,TRUE))</f>
        <v/>
      </c>
      <c r="E50" s="47"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4,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ERROR")))))))))))))))))))),4,TRUE))</f>
        <v/>
      </c>
      <c r="F50" s="47"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5,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ERROR")))))))))))))))))))),5,TRUE))</f>
        <v/>
      </c>
      <c r="G50" s="46"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6,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ERROR")))))))))))))))))))),6,TRUE))</f>
        <v/>
      </c>
      <c r="H50" s="46"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7,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ERROR")))))))))))))))))))),7,TRUE))</f>
        <v/>
      </c>
      <c r="I50" s="48"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8,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ERROR")))))))))))))))))))),8,TRUE))</f>
        <v/>
      </c>
      <c r="J50" s="49"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9,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ERROR")))))))))))))))))))),9,TRUE))</f>
        <v/>
      </c>
      <c r="K50" s="48"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10,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ERROR")))))))))))))))))))),10,TRUE))</f>
        <v/>
      </c>
      <c r="L50" s="48"/>
      <c r="M50" s="104"/>
      <c r="N50" s="48"/>
      <c r="O50" s="48"/>
      <c r="P50" s="69" t="str">
        <f>IF(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11,TRUE)=0,"",VLOOKUP($B50,IF($B50&lt;11,TEMP0[],IF($B50&lt;21,TEMP1[],IF($B50&lt;31,TEMP2[],IF($B50&lt;41,TEMP3[],IF($B50&lt;51,TEMP4[],IF($B50&lt;61,TEMP5[],IF($B50&lt;71,TEMP6[],IF($B50&lt;81,TEMP7[],IF($B50&lt;91,TEMP8[],IF($B50&lt;101,TEMP9[],IF($B50&lt;111,TEMP10[],IF($B50&lt;121,TEMP11[],IF($B50&lt;131,TEMP12[],IF($B50&lt;141,TEMP13[],IF($B50&lt;151,TEMP14[],IF($B50&lt;161,TEMP15[],IF($B50&lt;171,TEMP16[],IF($B50&lt;181,TEMP17[],IF($B50&lt;191,TEMP18[],IF($B50&lt;201,TEMP19[],"TABLE ERROR")))))))))))))))))))),11,TRUE))</f>
        <v/>
      </c>
    </row>
    <row r="51" spans="1:16" ht="15" customHeight="1" x14ac:dyDescent="0.25">
      <c r="A51" s="94">
        <v>6</v>
      </c>
      <c r="B51" s="70">
        <v>49</v>
      </c>
      <c r="C51" s="46" t="str">
        <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ERROR")))))))))))))))))))),2,TRUE)</f>
        <v>Operations</v>
      </c>
      <c r="D51" s="47"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3,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ERROR")))))))))))))))))))),3,TRUE))</f>
        <v/>
      </c>
      <c r="E51" s="47"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4,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ERROR")))))))))))))))))))),4,TRUE))</f>
        <v/>
      </c>
      <c r="F51" s="47"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5,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ERROR")))))))))))))))))))),5,TRUE))</f>
        <v/>
      </c>
      <c r="G51" s="46"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6,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ERROR")))))))))))))))))))),6,TRUE))</f>
        <v/>
      </c>
      <c r="H51" s="46"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7,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ERROR")))))))))))))))))))),7,TRUE))</f>
        <v/>
      </c>
      <c r="I51" s="48"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8,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ERROR")))))))))))))))))))),8,TRUE))</f>
        <v/>
      </c>
      <c r="J51" s="49"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9,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ERROR")))))))))))))))))))),9,TRUE))</f>
        <v/>
      </c>
      <c r="K51" s="48"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10,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ERROR")))))))))))))))))))),10,TRUE))</f>
        <v/>
      </c>
      <c r="L51" s="48"/>
      <c r="M51" s="104"/>
      <c r="N51" s="48"/>
      <c r="O51" s="48"/>
      <c r="P51" s="69" t="str">
        <f>IF(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11,TRUE)=0,"",VLOOKUP($B51,IF($B51&lt;11,TEMP0[],IF($B51&lt;21,TEMP1[],IF($B51&lt;31,TEMP2[],IF($B51&lt;41,TEMP3[],IF($B51&lt;51,TEMP4[],IF($B51&lt;61,TEMP5[],IF($B51&lt;71,TEMP6[],IF($B51&lt;81,TEMP7[],IF($B51&lt;91,TEMP8[],IF($B51&lt;101,TEMP9[],IF($B51&lt;111,TEMP10[],IF($B51&lt;121,TEMP11[],IF($B51&lt;131,TEMP12[],IF($B51&lt;141,TEMP13[],IF($B51&lt;151,TEMP14[],IF($B51&lt;161,TEMP15[],IF($B51&lt;171,TEMP16[],IF($B51&lt;181,TEMP17[],IF($B51&lt;191,TEMP18[],IF($B51&lt;201,TEMP19[],"TABLE ERROR")))))))))))))))))))),11,TRUE))</f>
        <v/>
      </c>
    </row>
    <row r="52" spans="1:16" ht="15.75" customHeight="1" x14ac:dyDescent="0.25">
      <c r="A52" s="94">
        <v>6</v>
      </c>
      <c r="B52" s="70">
        <v>50</v>
      </c>
      <c r="C52" s="46" t="str">
        <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ERROR")))))))))))))))))))),2,TRUE)</f>
        <v>Operations</v>
      </c>
      <c r="D52" s="47"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3,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ERROR")))))))))))))))))))),3,TRUE))</f>
        <v/>
      </c>
      <c r="E52" s="47"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4,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ERROR")))))))))))))))))))),4,TRUE))</f>
        <v/>
      </c>
      <c r="F52" s="47"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5,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ERROR")))))))))))))))))))),5,TRUE))</f>
        <v/>
      </c>
      <c r="G52" s="46"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6,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ERROR")))))))))))))))))))),6,TRUE))</f>
        <v/>
      </c>
      <c r="H52" s="46"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7,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ERROR")))))))))))))))))))),7,TRUE))</f>
        <v/>
      </c>
      <c r="I52" s="48"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8,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ERROR")))))))))))))))))))),8,TRUE))</f>
        <v/>
      </c>
      <c r="J52" s="49"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9,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ERROR")))))))))))))))))))),9,TRUE))</f>
        <v/>
      </c>
      <c r="K52" s="48"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10,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ERROR")))))))))))))))))))),10,TRUE))</f>
        <v/>
      </c>
      <c r="L52" s="48"/>
      <c r="M52" s="104"/>
      <c r="N52" s="48"/>
      <c r="O52" s="48"/>
      <c r="P52" s="69" t="str">
        <f>IF(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11,TRUE)=0,"",VLOOKUP($B52,IF($B52&lt;11,TEMP0[],IF($B52&lt;21,TEMP1[],IF($B52&lt;31,TEMP2[],IF($B52&lt;41,TEMP3[],IF($B52&lt;51,TEMP4[],IF($B52&lt;61,TEMP5[],IF($B52&lt;71,TEMP6[],IF($B52&lt;81,TEMP7[],IF($B52&lt;91,TEMP8[],IF($B52&lt;101,TEMP9[],IF($B52&lt;111,TEMP10[],IF($B52&lt;121,TEMP11[],IF($B52&lt;131,TEMP12[],IF($B52&lt;141,TEMP13[],IF($B52&lt;151,TEMP14[],IF($B52&lt;161,TEMP15[],IF($B52&lt;171,TEMP16[],IF($B52&lt;181,TEMP17[],IF($B52&lt;191,TEMP18[],IF($B52&lt;201,TEMP19[],"TABLE ERROR")))))))))))))))))))),11,TRUE))</f>
        <v/>
      </c>
    </row>
    <row r="53" spans="1:16" ht="15" customHeight="1" x14ac:dyDescent="0.25">
      <c r="A53" s="94">
        <v>7</v>
      </c>
      <c r="B53" s="70">
        <v>51</v>
      </c>
      <c r="C53" s="46" t="str">
        <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ERROR")))))))))))))))))))),2,TRUE)</f>
        <v>Operations</v>
      </c>
      <c r="D53" s="47"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3,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ERROR")))))))))))))))))))),3,TRUE))</f>
        <v/>
      </c>
      <c r="E53" s="47"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4,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ERROR")))))))))))))))))))),4,TRUE))</f>
        <v/>
      </c>
      <c r="F53" s="47"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5,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ERROR")))))))))))))))))))),5,TRUE))</f>
        <v/>
      </c>
      <c r="G53" s="46"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6,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ERROR")))))))))))))))))))),6,TRUE))</f>
        <v/>
      </c>
      <c r="H53" s="46"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7,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ERROR")))))))))))))))))))),7,TRUE))</f>
        <v/>
      </c>
      <c r="I53" s="48"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8,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ERROR")))))))))))))))))))),8,TRUE))</f>
        <v/>
      </c>
      <c r="J53" s="49"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9,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ERROR")))))))))))))))))))),9,TRUE))</f>
        <v/>
      </c>
      <c r="K53" s="48"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10,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ERROR")))))))))))))))))))),10,TRUE))</f>
        <v/>
      </c>
      <c r="L53" s="48"/>
      <c r="M53" s="104"/>
      <c r="N53" s="48"/>
      <c r="O53" s="48"/>
      <c r="P53" s="69" t="str">
        <f>IF(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11,TRUE)=0,"",VLOOKUP($B53,IF($B53&lt;11,TEMP0[],IF($B53&lt;21,TEMP1[],IF($B53&lt;31,TEMP2[],IF($B53&lt;41,TEMP3[],IF($B53&lt;51,TEMP4[],IF($B53&lt;61,TEMP5[],IF($B53&lt;71,TEMP6[],IF($B53&lt;81,TEMP7[],IF($B53&lt;91,TEMP8[],IF($B53&lt;101,TEMP9[],IF($B53&lt;111,TEMP10[],IF($B53&lt;121,TEMP11[],IF($B53&lt;131,TEMP12[],IF($B53&lt;141,TEMP13[],IF($B53&lt;151,TEMP14[],IF($B53&lt;161,TEMP15[],IF($B53&lt;171,TEMP16[],IF($B53&lt;181,TEMP17[],IF($B53&lt;191,TEMP18[],IF($B53&lt;201,TEMP19[],"TABLE ERROR")))))))))))))))))))),11,TRUE))</f>
        <v/>
      </c>
    </row>
    <row r="54" spans="1:16" ht="15" customHeight="1" x14ac:dyDescent="0.25">
      <c r="A54" s="94">
        <v>7</v>
      </c>
      <c r="B54" s="70">
        <v>52</v>
      </c>
      <c r="C54" s="46" t="str">
        <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ERROR")))))))))))))))))))),2,TRUE)</f>
        <v>Operations</v>
      </c>
      <c r="D54" s="47"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3,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ERROR")))))))))))))))))))),3,TRUE))</f>
        <v/>
      </c>
      <c r="E54" s="47"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4,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ERROR")))))))))))))))))))),4,TRUE))</f>
        <v/>
      </c>
      <c r="F54" s="47"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5,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ERROR")))))))))))))))))))),5,TRUE))</f>
        <v/>
      </c>
      <c r="G54" s="46"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6,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ERROR")))))))))))))))))))),6,TRUE))</f>
        <v/>
      </c>
      <c r="H54" s="46"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7,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ERROR")))))))))))))))))))),7,TRUE))</f>
        <v/>
      </c>
      <c r="I54" s="48"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8,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ERROR")))))))))))))))))))),8,TRUE))</f>
        <v/>
      </c>
      <c r="J54" s="49"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9,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ERROR")))))))))))))))))))),9,TRUE))</f>
        <v/>
      </c>
      <c r="K54" s="48"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10,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ERROR")))))))))))))))))))),10,TRUE))</f>
        <v/>
      </c>
      <c r="L54" s="48"/>
      <c r="M54" s="104"/>
      <c r="N54" s="48"/>
      <c r="O54" s="48"/>
      <c r="P54" s="69" t="str">
        <f>IF(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11,TRUE)=0,"",VLOOKUP($B54,IF($B54&lt;11,TEMP0[],IF($B54&lt;21,TEMP1[],IF($B54&lt;31,TEMP2[],IF($B54&lt;41,TEMP3[],IF($B54&lt;51,TEMP4[],IF($B54&lt;61,TEMP5[],IF($B54&lt;71,TEMP6[],IF($B54&lt;81,TEMP7[],IF($B54&lt;91,TEMP8[],IF($B54&lt;101,TEMP9[],IF($B54&lt;111,TEMP10[],IF($B54&lt;121,TEMP11[],IF($B54&lt;131,TEMP12[],IF($B54&lt;141,TEMP13[],IF($B54&lt;151,TEMP14[],IF($B54&lt;161,TEMP15[],IF($B54&lt;171,TEMP16[],IF($B54&lt;181,TEMP17[],IF($B54&lt;191,TEMP18[],IF($B54&lt;201,TEMP19[],"TABLE ERROR")))))))))))))))))))),11,TRUE))</f>
        <v/>
      </c>
    </row>
    <row r="55" spans="1:16" ht="15" customHeight="1" x14ac:dyDescent="0.25">
      <c r="A55" s="94">
        <v>7</v>
      </c>
      <c r="B55" s="70">
        <v>53</v>
      </c>
      <c r="C55" s="46" t="str">
        <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ERROR")))))))))))))))))))),2,TRUE)</f>
        <v>Operations</v>
      </c>
      <c r="D55" s="47"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3,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ERROR")))))))))))))))))))),3,TRUE))</f>
        <v/>
      </c>
      <c r="E55" s="47"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4,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ERROR")))))))))))))))))))),4,TRUE))</f>
        <v/>
      </c>
      <c r="F55" s="47"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5,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ERROR")))))))))))))))))))),5,TRUE))</f>
        <v/>
      </c>
      <c r="G55" s="46"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6,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ERROR")))))))))))))))))))),6,TRUE))</f>
        <v/>
      </c>
      <c r="H55" s="46"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7,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ERROR")))))))))))))))))))),7,TRUE))</f>
        <v/>
      </c>
      <c r="I55" s="48"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8,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ERROR")))))))))))))))))))),8,TRUE))</f>
        <v/>
      </c>
      <c r="J55" s="49"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9,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ERROR")))))))))))))))))))),9,TRUE))</f>
        <v/>
      </c>
      <c r="K55" s="48"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10,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ERROR")))))))))))))))))))),10,TRUE))</f>
        <v/>
      </c>
      <c r="L55" s="48"/>
      <c r="M55" s="104"/>
      <c r="N55" s="48"/>
      <c r="O55" s="48"/>
      <c r="P55" s="69" t="str">
        <f>IF(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11,TRUE)=0,"",VLOOKUP($B55,IF($B55&lt;11,TEMP0[],IF($B55&lt;21,TEMP1[],IF($B55&lt;31,TEMP2[],IF($B55&lt;41,TEMP3[],IF($B55&lt;51,TEMP4[],IF($B55&lt;61,TEMP5[],IF($B55&lt;71,TEMP6[],IF($B55&lt;81,TEMP7[],IF($B55&lt;91,TEMP8[],IF($B55&lt;101,TEMP9[],IF($B55&lt;111,TEMP10[],IF($B55&lt;121,TEMP11[],IF($B55&lt;131,TEMP12[],IF($B55&lt;141,TEMP13[],IF($B55&lt;151,TEMP14[],IF($B55&lt;161,TEMP15[],IF($B55&lt;171,TEMP16[],IF($B55&lt;181,TEMP17[],IF($B55&lt;191,TEMP18[],IF($B55&lt;201,TEMP19[],"TABLE ERROR")))))))))))))))))))),11,TRUE))</f>
        <v/>
      </c>
    </row>
    <row r="56" spans="1:16" ht="15" customHeight="1" x14ac:dyDescent="0.25">
      <c r="A56" s="94">
        <v>7</v>
      </c>
      <c r="B56" s="70">
        <v>54</v>
      </c>
      <c r="C56" s="46" t="str">
        <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ERROR")))))))))))))))))))),2,TRUE)</f>
        <v>Operations</v>
      </c>
      <c r="D56" s="47"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3,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ERROR")))))))))))))))))))),3,TRUE))</f>
        <v/>
      </c>
      <c r="E56" s="47"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4,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ERROR")))))))))))))))))))),4,TRUE))</f>
        <v/>
      </c>
      <c r="F56" s="47"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5,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ERROR")))))))))))))))))))),5,TRUE))</f>
        <v/>
      </c>
      <c r="G56" s="46"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6,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ERROR")))))))))))))))))))),6,TRUE))</f>
        <v/>
      </c>
      <c r="H56" s="46"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7,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ERROR")))))))))))))))))))),7,TRUE))</f>
        <v/>
      </c>
      <c r="I56" s="48"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8,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ERROR")))))))))))))))))))),8,TRUE))</f>
        <v/>
      </c>
      <c r="J56" s="49"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9,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ERROR")))))))))))))))))))),9,TRUE))</f>
        <v/>
      </c>
      <c r="K56" s="48"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10,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ERROR")))))))))))))))))))),10,TRUE))</f>
        <v/>
      </c>
      <c r="L56" s="48"/>
      <c r="M56" s="104"/>
      <c r="N56" s="48"/>
      <c r="O56" s="48"/>
      <c r="P56" s="69" t="str">
        <f>IF(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11,TRUE)=0,"",VLOOKUP($B56,IF($B56&lt;11,TEMP0[],IF($B56&lt;21,TEMP1[],IF($B56&lt;31,TEMP2[],IF($B56&lt;41,TEMP3[],IF($B56&lt;51,TEMP4[],IF($B56&lt;61,TEMP5[],IF($B56&lt;71,TEMP6[],IF($B56&lt;81,TEMP7[],IF($B56&lt;91,TEMP8[],IF($B56&lt;101,TEMP9[],IF($B56&lt;111,TEMP10[],IF($B56&lt;121,TEMP11[],IF($B56&lt;131,TEMP12[],IF($B56&lt;141,TEMP13[],IF($B56&lt;151,TEMP14[],IF($B56&lt;161,TEMP15[],IF($B56&lt;171,TEMP16[],IF($B56&lt;181,TEMP17[],IF($B56&lt;191,TEMP18[],IF($B56&lt;201,TEMP19[],"TABLE ERROR")))))))))))))))))))),11,TRUE))</f>
        <v/>
      </c>
    </row>
    <row r="57" spans="1:16" ht="15" customHeight="1" x14ac:dyDescent="0.25">
      <c r="A57" s="94">
        <v>7</v>
      </c>
      <c r="B57" s="70">
        <v>55</v>
      </c>
      <c r="C57" s="46" t="str">
        <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ERROR")))))))))))))))))))),2,TRUE)</f>
        <v>Operations</v>
      </c>
      <c r="D57" s="47"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3,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ERROR")))))))))))))))))))),3,TRUE))</f>
        <v/>
      </c>
      <c r="E57" s="47"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4,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ERROR")))))))))))))))))))),4,TRUE))</f>
        <v/>
      </c>
      <c r="F57" s="47"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5,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ERROR")))))))))))))))))))),5,TRUE))</f>
        <v/>
      </c>
      <c r="G57" s="46"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6,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ERROR")))))))))))))))))))),6,TRUE))</f>
        <v/>
      </c>
      <c r="H57" s="46"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7,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ERROR")))))))))))))))))))),7,TRUE))</f>
        <v/>
      </c>
      <c r="I57" s="48"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8,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ERROR")))))))))))))))))))),8,TRUE))</f>
        <v/>
      </c>
      <c r="J57" s="49"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9,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ERROR")))))))))))))))))))),9,TRUE))</f>
        <v/>
      </c>
      <c r="K57" s="48"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10,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ERROR")))))))))))))))))))),10,TRUE))</f>
        <v/>
      </c>
      <c r="L57" s="48"/>
      <c r="M57" s="104"/>
      <c r="N57" s="48"/>
      <c r="O57" s="48"/>
      <c r="P57" s="69" t="str">
        <f>IF(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11,TRUE)=0,"",VLOOKUP($B57,IF($B57&lt;11,TEMP0[],IF($B57&lt;21,TEMP1[],IF($B57&lt;31,TEMP2[],IF($B57&lt;41,TEMP3[],IF($B57&lt;51,TEMP4[],IF($B57&lt;61,TEMP5[],IF($B57&lt;71,TEMP6[],IF($B57&lt;81,TEMP7[],IF($B57&lt;91,TEMP8[],IF($B57&lt;101,TEMP9[],IF($B57&lt;111,TEMP10[],IF($B57&lt;121,TEMP11[],IF($B57&lt;131,TEMP12[],IF($B57&lt;141,TEMP13[],IF($B57&lt;151,TEMP14[],IF($B57&lt;161,TEMP15[],IF($B57&lt;171,TEMP16[],IF($B57&lt;181,TEMP17[],IF($B57&lt;191,TEMP18[],IF($B57&lt;201,TEMP19[],"TABLE ERROR")))))))))))))))))))),11,TRUE))</f>
        <v/>
      </c>
    </row>
    <row r="58" spans="1:16" ht="15" customHeight="1" x14ac:dyDescent="0.25">
      <c r="A58" s="94">
        <v>7</v>
      </c>
      <c r="B58" s="70">
        <v>56</v>
      </c>
      <c r="C58" s="46" t="str">
        <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ERROR")))))))))))))))))))),2,TRUE)</f>
        <v>Operations</v>
      </c>
      <c r="D58" s="47"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3,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ERROR")))))))))))))))))))),3,TRUE))</f>
        <v/>
      </c>
      <c r="E58" s="47"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4,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ERROR")))))))))))))))))))),4,TRUE))</f>
        <v/>
      </c>
      <c r="F58" s="47"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5,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ERROR")))))))))))))))))))),5,TRUE))</f>
        <v/>
      </c>
      <c r="G58" s="46"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6,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ERROR")))))))))))))))))))),6,TRUE))</f>
        <v/>
      </c>
      <c r="H58" s="46"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7,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ERROR")))))))))))))))))))),7,TRUE))</f>
        <v/>
      </c>
      <c r="I58" s="48"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8,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ERROR")))))))))))))))))))),8,TRUE))</f>
        <v/>
      </c>
      <c r="J58" s="49"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9,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ERROR")))))))))))))))))))),9,TRUE))</f>
        <v/>
      </c>
      <c r="K58" s="48"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10,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ERROR")))))))))))))))))))),10,TRUE))</f>
        <v/>
      </c>
      <c r="L58" s="48"/>
      <c r="M58" s="104"/>
      <c r="N58" s="48"/>
      <c r="O58" s="48"/>
      <c r="P58" s="69" t="str">
        <f>IF(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11,TRUE)=0,"",VLOOKUP($B58,IF($B58&lt;11,TEMP0[],IF($B58&lt;21,TEMP1[],IF($B58&lt;31,TEMP2[],IF($B58&lt;41,TEMP3[],IF($B58&lt;51,TEMP4[],IF($B58&lt;61,TEMP5[],IF($B58&lt;71,TEMP6[],IF($B58&lt;81,TEMP7[],IF($B58&lt;91,TEMP8[],IF($B58&lt;101,TEMP9[],IF($B58&lt;111,TEMP10[],IF($B58&lt;121,TEMP11[],IF($B58&lt;131,TEMP12[],IF($B58&lt;141,TEMP13[],IF($B58&lt;151,TEMP14[],IF($B58&lt;161,TEMP15[],IF($B58&lt;171,TEMP16[],IF($B58&lt;181,TEMP17[],IF($B58&lt;191,TEMP18[],IF($B58&lt;201,TEMP19[],"TABLE ERROR")))))))))))))))))))),11,TRUE))</f>
        <v/>
      </c>
    </row>
    <row r="59" spans="1:16" ht="15" customHeight="1" x14ac:dyDescent="0.25">
      <c r="A59" s="94">
        <v>7</v>
      </c>
      <c r="B59" s="70">
        <v>57</v>
      </c>
      <c r="C59" s="46" t="str">
        <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ERROR")))))))))))))))))))),2,TRUE)</f>
        <v>Operations</v>
      </c>
      <c r="D59" s="47"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3,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ERROR")))))))))))))))))))),3,TRUE))</f>
        <v/>
      </c>
      <c r="E59" s="47"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4,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ERROR")))))))))))))))))))),4,TRUE))</f>
        <v/>
      </c>
      <c r="F59" s="47"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5,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ERROR")))))))))))))))))))),5,TRUE))</f>
        <v/>
      </c>
      <c r="G59" s="46"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6,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ERROR")))))))))))))))))))),6,TRUE))</f>
        <v/>
      </c>
      <c r="H59" s="46"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7,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ERROR")))))))))))))))))))),7,TRUE))</f>
        <v/>
      </c>
      <c r="I59" s="48"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8,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ERROR")))))))))))))))))))),8,TRUE))</f>
        <v/>
      </c>
      <c r="J59" s="49"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9,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ERROR")))))))))))))))))))),9,TRUE))</f>
        <v/>
      </c>
      <c r="K59" s="48"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10,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ERROR")))))))))))))))))))),10,TRUE))</f>
        <v/>
      </c>
      <c r="L59" s="48"/>
      <c r="M59" s="104"/>
      <c r="N59" s="48"/>
      <c r="O59" s="48"/>
      <c r="P59" s="69" t="str">
        <f>IF(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11,TRUE)=0,"",VLOOKUP($B59,IF($B59&lt;11,TEMP0[],IF($B59&lt;21,TEMP1[],IF($B59&lt;31,TEMP2[],IF($B59&lt;41,TEMP3[],IF($B59&lt;51,TEMP4[],IF($B59&lt;61,TEMP5[],IF($B59&lt;71,TEMP6[],IF($B59&lt;81,TEMP7[],IF($B59&lt;91,TEMP8[],IF($B59&lt;101,TEMP9[],IF($B59&lt;111,TEMP10[],IF($B59&lt;121,TEMP11[],IF($B59&lt;131,TEMP12[],IF($B59&lt;141,TEMP13[],IF($B59&lt;151,TEMP14[],IF($B59&lt;161,TEMP15[],IF($B59&lt;171,TEMP16[],IF($B59&lt;181,TEMP17[],IF($B59&lt;191,TEMP18[],IF($B59&lt;201,TEMP19[],"TABLE ERROR")))))))))))))))))))),11,TRUE))</f>
        <v/>
      </c>
    </row>
    <row r="60" spans="1:16" ht="15" customHeight="1" x14ac:dyDescent="0.25">
      <c r="A60" s="94">
        <v>7</v>
      </c>
      <c r="B60" s="70">
        <v>58</v>
      </c>
      <c r="C60" s="46" t="str">
        <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ERROR")))))))))))))))))))),2,TRUE)</f>
        <v>Operations</v>
      </c>
      <c r="D60" s="47"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3,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ERROR")))))))))))))))))))),3,TRUE))</f>
        <v/>
      </c>
      <c r="E60" s="47"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4,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ERROR")))))))))))))))))))),4,TRUE))</f>
        <v/>
      </c>
      <c r="F60" s="47"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5,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ERROR")))))))))))))))))))),5,TRUE))</f>
        <v/>
      </c>
      <c r="G60" s="46"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6,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ERROR")))))))))))))))))))),6,TRUE))</f>
        <v/>
      </c>
      <c r="H60" s="46"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7,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ERROR")))))))))))))))))))),7,TRUE))</f>
        <v/>
      </c>
      <c r="I60" s="48"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8,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ERROR")))))))))))))))))))),8,TRUE))</f>
        <v/>
      </c>
      <c r="J60" s="49"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9,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ERROR")))))))))))))))))))),9,TRUE))</f>
        <v/>
      </c>
      <c r="K60" s="48"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10,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ERROR")))))))))))))))))))),10,TRUE))</f>
        <v/>
      </c>
      <c r="L60" s="48"/>
      <c r="M60" s="104"/>
      <c r="N60" s="48"/>
      <c r="O60" s="48"/>
      <c r="P60" s="69" t="str">
        <f>IF(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11,TRUE)=0,"",VLOOKUP($B60,IF($B60&lt;11,TEMP0[],IF($B60&lt;21,TEMP1[],IF($B60&lt;31,TEMP2[],IF($B60&lt;41,TEMP3[],IF($B60&lt;51,TEMP4[],IF($B60&lt;61,TEMP5[],IF($B60&lt;71,TEMP6[],IF($B60&lt;81,TEMP7[],IF($B60&lt;91,TEMP8[],IF($B60&lt;101,TEMP9[],IF($B60&lt;111,TEMP10[],IF($B60&lt;121,TEMP11[],IF($B60&lt;131,TEMP12[],IF($B60&lt;141,TEMP13[],IF($B60&lt;151,TEMP14[],IF($B60&lt;161,TEMP15[],IF($B60&lt;171,TEMP16[],IF($B60&lt;181,TEMP17[],IF($B60&lt;191,TEMP18[],IF($B60&lt;201,TEMP19[],"TABLE ERROR")))))))))))))))))))),11,TRUE))</f>
        <v/>
      </c>
    </row>
    <row r="61" spans="1:16" ht="15" customHeight="1" x14ac:dyDescent="0.25">
      <c r="A61" s="94">
        <v>7</v>
      </c>
      <c r="B61" s="70">
        <v>59</v>
      </c>
      <c r="C61" s="46" t="str">
        <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ERROR")))))))))))))))))))),2,TRUE)</f>
        <v>Operations</v>
      </c>
      <c r="D61" s="47"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3,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ERROR")))))))))))))))))))),3,TRUE))</f>
        <v/>
      </c>
      <c r="E61" s="47"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4,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ERROR")))))))))))))))))))),4,TRUE))</f>
        <v/>
      </c>
      <c r="F61" s="47"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5,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ERROR")))))))))))))))))))),5,TRUE))</f>
        <v/>
      </c>
      <c r="G61" s="46"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6,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ERROR")))))))))))))))))))),6,TRUE))</f>
        <v/>
      </c>
      <c r="H61" s="46"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7,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ERROR")))))))))))))))))))),7,TRUE))</f>
        <v/>
      </c>
      <c r="I61" s="48"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8,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ERROR")))))))))))))))))))),8,TRUE))</f>
        <v/>
      </c>
      <c r="J61" s="49"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9,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ERROR")))))))))))))))))))),9,TRUE))</f>
        <v/>
      </c>
      <c r="K61" s="48"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10,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ERROR")))))))))))))))))))),10,TRUE))</f>
        <v/>
      </c>
      <c r="L61" s="48"/>
      <c r="M61" s="104"/>
      <c r="N61" s="48"/>
      <c r="O61" s="48"/>
      <c r="P61" s="69" t="str">
        <f>IF(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11,TRUE)=0,"",VLOOKUP($B61,IF($B61&lt;11,TEMP0[],IF($B61&lt;21,TEMP1[],IF($B61&lt;31,TEMP2[],IF($B61&lt;41,TEMP3[],IF($B61&lt;51,TEMP4[],IF($B61&lt;61,TEMP5[],IF($B61&lt;71,TEMP6[],IF($B61&lt;81,TEMP7[],IF($B61&lt;91,TEMP8[],IF($B61&lt;101,TEMP9[],IF($B61&lt;111,TEMP10[],IF($B61&lt;121,TEMP11[],IF($B61&lt;131,TEMP12[],IF($B61&lt;141,TEMP13[],IF($B61&lt;151,TEMP14[],IF($B61&lt;161,TEMP15[],IF($B61&lt;171,TEMP16[],IF($B61&lt;181,TEMP17[],IF($B61&lt;191,TEMP18[],IF($B61&lt;201,TEMP19[],"TABLE ERROR")))))))))))))))))))),11,TRUE))</f>
        <v/>
      </c>
    </row>
    <row r="62" spans="1:16" ht="15.75" customHeight="1" x14ac:dyDescent="0.25">
      <c r="A62" s="94">
        <v>7</v>
      </c>
      <c r="B62" s="70">
        <v>60</v>
      </c>
      <c r="C62" s="46" t="str">
        <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ERROR")))))))))))))))))))),2,TRUE)</f>
        <v>Operations</v>
      </c>
      <c r="D62" s="47"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3,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ERROR")))))))))))))))))))),3,TRUE))</f>
        <v/>
      </c>
      <c r="E62" s="47"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4,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ERROR")))))))))))))))))))),4,TRUE))</f>
        <v/>
      </c>
      <c r="F62" s="47"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5,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ERROR")))))))))))))))))))),5,TRUE))</f>
        <v/>
      </c>
      <c r="G62" s="46"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6,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ERROR")))))))))))))))))))),6,TRUE))</f>
        <v/>
      </c>
      <c r="H62" s="46"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7,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ERROR")))))))))))))))))))),7,TRUE))</f>
        <v/>
      </c>
      <c r="I62" s="48"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8,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ERROR")))))))))))))))))))),8,TRUE))</f>
        <v/>
      </c>
      <c r="J62" s="49"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9,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ERROR")))))))))))))))))))),9,TRUE))</f>
        <v/>
      </c>
      <c r="K62" s="48"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10,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ERROR")))))))))))))))))))),10,TRUE))</f>
        <v/>
      </c>
      <c r="L62" s="48"/>
      <c r="M62" s="104"/>
      <c r="N62" s="48"/>
      <c r="O62" s="48"/>
      <c r="P62" s="69" t="str">
        <f>IF(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11,TRUE)=0,"",VLOOKUP($B62,IF($B62&lt;11,TEMP0[],IF($B62&lt;21,TEMP1[],IF($B62&lt;31,TEMP2[],IF($B62&lt;41,TEMP3[],IF($B62&lt;51,TEMP4[],IF($B62&lt;61,TEMP5[],IF($B62&lt;71,TEMP6[],IF($B62&lt;81,TEMP7[],IF($B62&lt;91,TEMP8[],IF($B62&lt;101,TEMP9[],IF($B62&lt;111,TEMP10[],IF($B62&lt;121,TEMP11[],IF($B62&lt;131,TEMP12[],IF($B62&lt;141,TEMP13[],IF($B62&lt;151,TEMP14[],IF($B62&lt;161,TEMP15[],IF($B62&lt;171,TEMP16[],IF($B62&lt;181,TEMP17[],IF($B62&lt;191,TEMP18[],IF($B62&lt;201,TEMP19[],"TABLE ERROR")))))))))))))))))))),11,TRUE))</f>
        <v/>
      </c>
    </row>
    <row r="63" spans="1:16" ht="15" customHeight="1" x14ac:dyDescent="0.25">
      <c r="A63" s="94">
        <v>8</v>
      </c>
      <c r="B63" s="70">
        <v>61</v>
      </c>
      <c r="C63" s="46" t="str">
        <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ERROR")))))))))))))))))))),2,TRUE)</f>
        <v>Operations</v>
      </c>
      <c r="D63" s="47"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3,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ERROR")))))))))))))))))))),3,TRUE))</f>
        <v/>
      </c>
      <c r="E63" s="47"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4,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ERROR")))))))))))))))))))),4,TRUE))</f>
        <v/>
      </c>
      <c r="F63" s="47"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5,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ERROR")))))))))))))))))))),5,TRUE))</f>
        <v/>
      </c>
      <c r="G63" s="46"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6,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ERROR")))))))))))))))))))),6,TRUE))</f>
        <v/>
      </c>
      <c r="H63" s="46"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7,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ERROR")))))))))))))))))))),7,TRUE))</f>
        <v/>
      </c>
      <c r="I63" s="48"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8,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ERROR")))))))))))))))))))),8,TRUE))</f>
        <v/>
      </c>
      <c r="J63" s="49"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9,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ERROR")))))))))))))))))))),9,TRUE))</f>
        <v/>
      </c>
      <c r="K63" s="48"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10,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ERROR")))))))))))))))))))),10,TRUE))</f>
        <v/>
      </c>
      <c r="L63" s="48"/>
      <c r="M63" s="104"/>
      <c r="N63" s="48"/>
      <c r="O63" s="48"/>
      <c r="P63" s="69" t="str">
        <f>IF(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11,TRUE)=0,"",VLOOKUP($B63,IF($B63&lt;11,TEMP0[],IF($B63&lt;21,TEMP1[],IF($B63&lt;31,TEMP2[],IF($B63&lt;41,TEMP3[],IF($B63&lt;51,TEMP4[],IF($B63&lt;61,TEMP5[],IF($B63&lt;71,TEMP6[],IF($B63&lt;81,TEMP7[],IF($B63&lt;91,TEMP8[],IF($B63&lt;101,TEMP9[],IF($B63&lt;111,TEMP10[],IF($B63&lt;121,TEMP11[],IF($B63&lt;131,TEMP12[],IF($B63&lt;141,TEMP13[],IF($B63&lt;151,TEMP14[],IF($B63&lt;161,TEMP15[],IF($B63&lt;171,TEMP16[],IF($B63&lt;181,TEMP17[],IF($B63&lt;191,TEMP18[],IF($B63&lt;201,TEMP19[],"TABLE ERROR")))))))))))))))))))),11,TRUE))</f>
        <v/>
      </c>
    </row>
    <row r="64" spans="1:16" ht="15" customHeight="1" x14ac:dyDescent="0.25">
      <c r="A64" s="94">
        <v>8</v>
      </c>
      <c r="B64" s="70">
        <v>62</v>
      </c>
      <c r="C64" s="46" t="str">
        <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ERROR")))))))))))))))))))),2,TRUE)</f>
        <v>Operations</v>
      </c>
      <c r="D64" s="47"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3,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ERROR")))))))))))))))))))),3,TRUE))</f>
        <v/>
      </c>
      <c r="E64" s="47"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4,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ERROR")))))))))))))))))))),4,TRUE))</f>
        <v/>
      </c>
      <c r="F64" s="47"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5,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ERROR")))))))))))))))))))),5,TRUE))</f>
        <v/>
      </c>
      <c r="G64" s="46"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6,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ERROR")))))))))))))))))))),6,TRUE))</f>
        <v/>
      </c>
      <c r="H64" s="46"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7,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ERROR")))))))))))))))))))),7,TRUE))</f>
        <v/>
      </c>
      <c r="I64" s="48"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8,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ERROR")))))))))))))))))))),8,TRUE))</f>
        <v/>
      </c>
      <c r="J64" s="49"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9,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ERROR")))))))))))))))))))),9,TRUE))</f>
        <v/>
      </c>
      <c r="K64" s="48"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10,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ERROR")))))))))))))))))))),10,TRUE))</f>
        <v/>
      </c>
      <c r="L64" s="48"/>
      <c r="M64" s="104"/>
      <c r="N64" s="48"/>
      <c r="O64" s="48"/>
      <c r="P64" s="69" t="str">
        <f>IF(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11,TRUE)=0,"",VLOOKUP($B64,IF($B64&lt;11,TEMP0[],IF($B64&lt;21,TEMP1[],IF($B64&lt;31,TEMP2[],IF($B64&lt;41,TEMP3[],IF($B64&lt;51,TEMP4[],IF($B64&lt;61,TEMP5[],IF($B64&lt;71,TEMP6[],IF($B64&lt;81,TEMP7[],IF($B64&lt;91,TEMP8[],IF($B64&lt;101,TEMP9[],IF($B64&lt;111,TEMP10[],IF($B64&lt;121,TEMP11[],IF($B64&lt;131,TEMP12[],IF($B64&lt;141,TEMP13[],IF($B64&lt;151,TEMP14[],IF($B64&lt;161,TEMP15[],IF($B64&lt;171,TEMP16[],IF($B64&lt;181,TEMP17[],IF($B64&lt;191,TEMP18[],IF($B64&lt;201,TEMP19[],"TABLE ERROR")))))))))))))))))))),11,TRUE))</f>
        <v/>
      </c>
    </row>
    <row r="65" spans="1:16" ht="15" customHeight="1" x14ac:dyDescent="0.25">
      <c r="A65" s="94">
        <v>8</v>
      </c>
      <c r="B65" s="70">
        <v>63</v>
      </c>
      <c r="C65" s="46" t="str">
        <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ERROR")))))))))))))))))))),2,TRUE)</f>
        <v>Operations</v>
      </c>
      <c r="D65" s="47"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3,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ERROR")))))))))))))))))))),3,TRUE))</f>
        <v/>
      </c>
      <c r="E65" s="47"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4,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ERROR")))))))))))))))))))),4,TRUE))</f>
        <v/>
      </c>
      <c r="F65" s="47"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5,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ERROR")))))))))))))))))))),5,TRUE))</f>
        <v/>
      </c>
      <c r="G65" s="46"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6,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ERROR")))))))))))))))))))),6,TRUE))</f>
        <v/>
      </c>
      <c r="H65" s="46"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7,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ERROR")))))))))))))))))))),7,TRUE))</f>
        <v/>
      </c>
      <c r="I65" s="48"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8,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ERROR")))))))))))))))))))),8,TRUE))</f>
        <v/>
      </c>
      <c r="J65" s="49"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9,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ERROR")))))))))))))))))))),9,TRUE))</f>
        <v/>
      </c>
      <c r="K65" s="48"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10,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ERROR")))))))))))))))))))),10,TRUE))</f>
        <v/>
      </c>
      <c r="L65" s="48"/>
      <c r="M65" s="104"/>
      <c r="N65" s="48"/>
      <c r="O65" s="48"/>
      <c r="P65" s="69" t="str">
        <f>IF(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11,TRUE)=0,"",VLOOKUP($B65,IF($B65&lt;11,TEMP0[],IF($B65&lt;21,TEMP1[],IF($B65&lt;31,TEMP2[],IF($B65&lt;41,TEMP3[],IF($B65&lt;51,TEMP4[],IF($B65&lt;61,TEMP5[],IF($B65&lt;71,TEMP6[],IF($B65&lt;81,TEMP7[],IF($B65&lt;91,TEMP8[],IF($B65&lt;101,TEMP9[],IF($B65&lt;111,TEMP10[],IF($B65&lt;121,TEMP11[],IF($B65&lt;131,TEMP12[],IF($B65&lt;141,TEMP13[],IF($B65&lt;151,TEMP14[],IF($B65&lt;161,TEMP15[],IF($B65&lt;171,TEMP16[],IF($B65&lt;181,TEMP17[],IF($B65&lt;191,TEMP18[],IF($B65&lt;201,TEMP19[],"TABLE ERROR")))))))))))))))))))),11,TRUE))</f>
        <v/>
      </c>
    </row>
    <row r="66" spans="1:16" ht="15" customHeight="1" x14ac:dyDescent="0.25">
      <c r="A66" s="94">
        <v>8</v>
      </c>
      <c r="B66" s="70">
        <v>64</v>
      </c>
      <c r="C66" s="46" t="str">
        <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ERROR")))))))))))))))))))),2,TRUE)</f>
        <v>Operations</v>
      </c>
      <c r="D66" s="47"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3,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ERROR")))))))))))))))))))),3,TRUE))</f>
        <v/>
      </c>
      <c r="E66" s="47"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4,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ERROR")))))))))))))))))))),4,TRUE))</f>
        <v/>
      </c>
      <c r="F66" s="47"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5,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ERROR")))))))))))))))))))),5,TRUE))</f>
        <v/>
      </c>
      <c r="G66" s="46"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6,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ERROR")))))))))))))))))))),6,TRUE))</f>
        <v/>
      </c>
      <c r="H66" s="46"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7,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ERROR")))))))))))))))))))),7,TRUE))</f>
        <v/>
      </c>
      <c r="I66" s="48"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8,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ERROR")))))))))))))))))))),8,TRUE))</f>
        <v/>
      </c>
      <c r="J66" s="49"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9,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ERROR")))))))))))))))))))),9,TRUE))</f>
        <v/>
      </c>
      <c r="K66" s="48"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10,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ERROR")))))))))))))))))))),10,TRUE))</f>
        <v/>
      </c>
      <c r="L66" s="48"/>
      <c r="M66" s="104"/>
      <c r="N66" s="48"/>
      <c r="O66" s="48"/>
      <c r="P66" s="69" t="str">
        <f>IF(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11,TRUE)=0,"",VLOOKUP($B66,IF($B66&lt;11,TEMP0[],IF($B66&lt;21,TEMP1[],IF($B66&lt;31,TEMP2[],IF($B66&lt;41,TEMP3[],IF($B66&lt;51,TEMP4[],IF($B66&lt;61,TEMP5[],IF($B66&lt;71,TEMP6[],IF($B66&lt;81,TEMP7[],IF($B66&lt;91,TEMP8[],IF($B66&lt;101,TEMP9[],IF($B66&lt;111,TEMP10[],IF($B66&lt;121,TEMP11[],IF($B66&lt;131,TEMP12[],IF($B66&lt;141,TEMP13[],IF($B66&lt;151,TEMP14[],IF($B66&lt;161,TEMP15[],IF($B66&lt;171,TEMP16[],IF($B66&lt;181,TEMP17[],IF($B66&lt;191,TEMP18[],IF($B66&lt;201,TEMP19[],"TABLE ERROR")))))))))))))))))))),11,TRUE))</f>
        <v/>
      </c>
    </row>
    <row r="67" spans="1:16" ht="15" customHeight="1" x14ac:dyDescent="0.25">
      <c r="A67" s="94">
        <v>8</v>
      </c>
      <c r="B67" s="70">
        <v>65</v>
      </c>
      <c r="C67" s="46" t="str">
        <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ERROR")))))))))))))))))))),2,TRUE)</f>
        <v>Operations</v>
      </c>
      <c r="D67" s="47"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3,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ERROR")))))))))))))))))))),3,TRUE))</f>
        <v/>
      </c>
      <c r="E67" s="47"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4,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ERROR")))))))))))))))))))),4,TRUE))</f>
        <v/>
      </c>
      <c r="F67" s="47"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5,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ERROR")))))))))))))))))))),5,TRUE))</f>
        <v/>
      </c>
      <c r="G67" s="46"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6,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ERROR")))))))))))))))))))),6,TRUE))</f>
        <v/>
      </c>
      <c r="H67" s="46"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7,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ERROR")))))))))))))))))))),7,TRUE))</f>
        <v/>
      </c>
      <c r="I67" s="48"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8,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ERROR")))))))))))))))))))),8,TRUE))</f>
        <v/>
      </c>
      <c r="J67" s="49"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9,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ERROR")))))))))))))))))))),9,TRUE))</f>
        <v/>
      </c>
      <c r="K67" s="48"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10,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ERROR")))))))))))))))))))),10,TRUE))</f>
        <v/>
      </c>
      <c r="L67" s="48"/>
      <c r="M67" s="104"/>
      <c r="N67" s="48"/>
      <c r="O67" s="48"/>
      <c r="P67" s="69" t="str">
        <f>IF(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11,TRUE)=0,"",VLOOKUP($B67,IF($B67&lt;11,TEMP0[],IF($B67&lt;21,TEMP1[],IF($B67&lt;31,TEMP2[],IF($B67&lt;41,TEMP3[],IF($B67&lt;51,TEMP4[],IF($B67&lt;61,TEMP5[],IF($B67&lt;71,TEMP6[],IF($B67&lt;81,TEMP7[],IF($B67&lt;91,TEMP8[],IF($B67&lt;101,TEMP9[],IF($B67&lt;111,TEMP10[],IF($B67&lt;121,TEMP11[],IF($B67&lt;131,TEMP12[],IF($B67&lt;141,TEMP13[],IF($B67&lt;151,TEMP14[],IF($B67&lt;161,TEMP15[],IF($B67&lt;171,TEMP16[],IF($B67&lt;181,TEMP17[],IF($B67&lt;191,TEMP18[],IF($B67&lt;201,TEMP19[],"TABLE ERROR")))))))))))))))))))),11,TRUE))</f>
        <v/>
      </c>
    </row>
    <row r="68" spans="1:16" ht="15" customHeight="1" x14ac:dyDescent="0.25">
      <c r="A68" s="94">
        <v>8</v>
      </c>
      <c r="B68" s="70">
        <v>66</v>
      </c>
      <c r="C68" s="46" t="str">
        <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ERROR")))))))))))))))))))),2,TRUE)</f>
        <v>Operations</v>
      </c>
      <c r="D68" s="47"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3,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ERROR")))))))))))))))))))),3,TRUE))</f>
        <v/>
      </c>
      <c r="E68" s="47"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4,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ERROR")))))))))))))))))))),4,TRUE))</f>
        <v/>
      </c>
      <c r="F68" s="47"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5,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ERROR")))))))))))))))))))),5,TRUE))</f>
        <v/>
      </c>
      <c r="G68" s="46"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6,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ERROR")))))))))))))))))))),6,TRUE))</f>
        <v/>
      </c>
      <c r="H68" s="46"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7,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ERROR")))))))))))))))))))),7,TRUE))</f>
        <v/>
      </c>
      <c r="I68" s="48"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8,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ERROR")))))))))))))))))))),8,TRUE))</f>
        <v/>
      </c>
      <c r="J68" s="49"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9,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ERROR")))))))))))))))))))),9,TRUE))</f>
        <v/>
      </c>
      <c r="K68" s="48"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10,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ERROR")))))))))))))))))))),10,TRUE))</f>
        <v/>
      </c>
      <c r="L68" s="48"/>
      <c r="M68" s="104"/>
      <c r="N68" s="48"/>
      <c r="O68" s="48"/>
      <c r="P68" s="69" t="str">
        <f>IF(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11,TRUE)=0,"",VLOOKUP($B68,IF($B68&lt;11,TEMP0[],IF($B68&lt;21,TEMP1[],IF($B68&lt;31,TEMP2[],IF($B68&lt;41,TEMP3[],IF($B68&lt;51,TEMP4[],IF($B68&lt;61,TEMP5[],IF($B68&lt;71,TEMP6[],IF($B68&lt;81,TEMP7[],IF($B68&lt;91,TEMP8[],IF($B68&lt;101,TEMP9[],IF($B68&lt;111,TEMP10[],IF($B68&lt;121,TEMP11[],IF($B68&lt;131,TEMP12[],IF($B68&lt;141,TEMP13[],IF($B68&lt;151,TEMP14[],IF($B68&lt;161,TEMP15[],IF($B68&lt;171,TEMP16[],IF($B68&lt;181,TEMP17[],IF($B68&lt;191,TEMP18[],IF($B68&lt;201,TEMP19[],"TABLE ERROR")))))))))))))))))))),11,TRUE))</f>
        <v/>
      </c>
    </row>
    <row r="69" spans="1:16" ht="15" customHeight="1" x14ac:dyDescent="0.25">
      <c r="A69" s="94">
        <v>8</v>
      </c>
      <c r="B69" s="70">
        <v>67</v>
      </c>
      <c r="C69" s="46" t="str">
        <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ERROR")))))))))))))))))))),2,TRUE)</f>
        <v>Operations</v>
      </c>
      <c r="D69" s="47"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3,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ERROR")))))))))))))))))))),3,TRUE))</f>
        <v/>
      </c>
      <c r="E69" s="47"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4,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ERROR")))))))))))))))))))),4,TRUE))</f>
        <v/>
      </c>
      <c r="F69" s="47"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5,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ERROR")))))))))))))))))))),5,TRUE))</f>
        <v/>
      </c>
      <c r="G69" s="46"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6,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ERROR")))))))))))))))))))),6,TRUE))</f>
        <v/>
      </c>
      <c r="H69" s="46"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7,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ERROR")))))))))))))))))))),7,TRUE))</f>
        <v/>
      </c>
      <c r="I69" s="48"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8,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ERROR")))))))))))))))))))),8,TRUE))</f>
        <v/>
      </c>
      <c r="J69" s="49"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9,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ERROR")))))))))))))))))))),9,TRUE))</f>
        <v/>
      </c>
      <c r="K69" s="48"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10,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ERROR")))))))))))))))))))),10,TRUE))</f>
        <v/>
      </c>
      <c r="L69" s="48"/>
      <c r="M69" s="104"/>
      <c r="N69" s="48"/>
      <c r="O69" s="48"/>
      <c r="P69" s="69" t="str">
        <f>IF(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11,TRUE)=0,"",VLOOKUP($B69,IF($B69&lt;11,TEMP0[],IF($B69&lt;21,TEMP1[],IF($B69&lt;31,TEMP2[],IF($B69&lt;41,TEMP3[],IF($B69&lt;51,TEMP4[],IF($B69&lt;61,TEMP5[],IF($B69&lt;71,TEMP6[],IF($B69&lt;81,TEMP7[],IF($B69&lt;91,TEMP8[],IF($B69&lt;101,TEMP9[],IF($B69&lt;111,TEMP10[],IF($B69&lt;121,TEMP11[],IF($B69&lt;131,TEMP12[],IF($B69&lt;141,TEMP13[],IF($B69&lt;151,TEMP14[],IF($B69&lt;161,TEMP15[],IF($B69&lt;171,TEMP16[],IF($B69&lt;181,TEMP17[],IF($B69&lt;191,TEMP18[],IF($B69&lt;201,TEMP19[],"TABLE ERROR")))))))))))))))))))),11,TRUE))</f>
        <v/>
      </c>
    </row>
    <row r="70" spans="1:16" ht="15" customHeight="1" x14ac:dyDescent="0.25">
      <c r="A70" s="94">
        <v>8</v>
      </c>
      <c r="B70" s="70">
        <v>68</v>
      </c>
      <c r="C70" s="46" t="str">
        <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ERROR")))))))))))))))))))),2,TRUE)</f>
        <v>Operations</v>
      </c>
      <c r="D70" s="47"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3,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ERROR")))))))))))))))))))),3,TRUE))</f>
        <v/>
      </c>
      <c r="E70" s="47"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4,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ERROR")))))))))))))))))))),4,TRUE))</f>
        <v/>
      </c>
      <c r="F70" s="47"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5,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ERROR")))))))))))))))))))),5,TRUE))</f>
        <v/>
      </c>
      <c r="G70" s="46"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6,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ERROR")))))))))))))))))))),6,TRUE))</f>
        <v/>
      </c>
      <c r="H70" s="46"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7,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ERROR")))))))))))))))))))),7,TRUE))</f>
        <v/>
      </c>
      <c r="I70" s="48"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8,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ERROR")))))))))))))))))))),8,TRUE))</f>
        <v/>
      </c>
      <c r="J70" s="49"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9,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ERROR")))))))))))))))))))),9,TRUE))</f>
        <v/>
      </c>
      <c r="K70" s="48"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10,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ERROR")))))))))))))))))))),10,TRUE))</f>
        <v/>
      </c>
      <c r="L70" s="48"/>
      <c r="M70" s="104"/>
      <c r="N70" s="48"/>
      <c r="O70" s="48"/>
      <c r="P70" s="69" t="str">
        <f>IF(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11,TRUE)=0,"",VLOOKUP($B70,IF($B70&lt;11,TEMP0[],IF($B70&lt;21,TEMP1[],IF($B70&lt;31,TEMP2[],IF($B70&lt;41,TEMP3[],IF($B70&lt;51,TEMP4[],IF($B70&lt;61,TEMP5[],IF($B70&lt;71,TEMP6[],IF($B70&lt;81,TEMP7[],IF($B70&lt;91,TEMP8[],IF($B70&lt;101,TEMP9[],IF($B70&lt;111,TEMP10[],IF($B70&lt;121,TEMP11[],IF($B70&lt;131,TEMP12[],IF($B70&lt;141,TEMP13[],IF($B70&lt;151,TEMP14[],IF($B70&lt;161,TEMP15[],IF($B70&lt;171,TEMP16[],IF($B70&lt;181,TEMP17[],IF($B70&lt;191,TEMP18[],IF($B70&lt;201,TEMP19[],"TABLE ERROR")))))))))))))))))))),11,TRUE))</f>
        <v/>
      </c>
    </row>
    <row r="71" spans="1:16" ht="15" customHeight="1" x14ac:dyDescent="0.25">
      <c r="A71" s="94">
        <v>8</v>
      </c>
      <c r="B71" s="70">
        <v>69</v>
      </c>
      <c r="C71" s="46" t="str">
        <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ERROR")))))))))))))))))))),2,TRUE)</f>
        <v>Operations</v>
      </c>
      <c r="D71" s="47"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3,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ERROR")))))))))))))))))))),3,TRUE))</f>
        <v/>
      </c>
      <c r="E71" s="47"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4,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ERROR")))))))))))))))))))),4,TRUE))</f>
        <v/>
      </c>
      <c r="F71" s="47"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5,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ERROR")))))))))))))))))))),5,TRUE))</f>
        <v/>
      </c>
      <c r="G71" s="46"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6,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ERROR")))))))))))))))))))),6,TRUE))</f>
        <v/>
      </c>
      <c r="H71" s="46"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7,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ERROR")))))))))))))))))))),7,TRUE))</f>
        <v/>
      </c>
      <c r="I71" s="48"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8,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ERROR")))))))))))))))))))),8,TRUE))</f>
        <v/>
      </c>
      <c r="J71" s="49"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9,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ERROR")))))))))))))))))))),9,TRUE))</f>
        <v/>
      </c>
      <c r="K71" s="48"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10,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ERROR")))))))))))))))))))),10,TRUE))</f>
        <v/>
      </c>
      <c r="L71" s="48"/>
      <c r="M71" s="104"/>
      <c r="N71" s="48"/>
      <c r="O71" s="48"/>
      <c r="P71" s="69" t="str">
        <f>IF(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11,TRUE)=0,"",VLOOKUP($B71,IF($B71&lt;11,TEMP0[],IF($B71&lt;21,TEMP1[],IF($B71&lt;31,TEMP2[],IF($B71&lt;41,TEMP3[],IF($B71&lt;51,TEMP4[],IF($B71&lt;61,TEMP5[],IF($B71&lt;71,TEMP6[],IF($B71&lt;81,TEMP7[],IF($B71&lt;91,TEMP8[],IF($B71&lt;101,TEMP9[],IF($B71&lt;111,TEMP10[],IF($B71&lt;121,TEMP11[],IF($B71&lt;131,TEMP12[],IF($B71&lt;141,TEMP13[],IF($B71&lt;151,TEMP14[],IF($B71&lt;161,TEMP15[],IF($B71&lt;171,TEMP16[],IF($B71&lt;181,TEMP17[],IF($B71&lt;191,TEMP18[],IF($B71&lt;201,TEMP19[],"TABLE ERROR")))))))))))))))))))),11,TRUE))</f>
        <v/>
      </c>
    </row>
    <row r="72" spans="1:16" ht="15.75" customHeight="1" x14ac:dyDescent="0.25">
      <c r="A72" s="94">
        <v>8</v>
      </c>
      <c r="B72" s="70">
        <v>70</v>
      </c>
      <c r="C72" s="46" t="str">
        <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ERROR")))))))))))))))))))),2,TRUE)</f>
        <v>Operations</v>
      </c>
      <c r="D72" s="47"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3,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ERROR")))))))))))))))))))),3,TRUE))</f>
        <v/>
      </c>
      <c r="E72" s="47"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4,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ERROR")))))))))))))))))))),4,TRUE))</f>
        <v/>
      </c>
      <c r="F72" s="47"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5,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ERROR")))))))))))))))))))),5,TRUE))</f>
        <v/>
      </c>
      <c r="G72" s="46"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6,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ERROR")))))))))))))))))))),6,TRUE))</f>
        <v/>
      </c>
      <c r="H72" s="46"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7,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ERROR")))))))))))))))))))),7,TRUE))</f>
        <v/>
      </c>
      <c r="I72" s="48"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8,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ERROR")))))))))))))))))))),8,TRUE))</f>
        <v/>
      </c>
      <c r="J72" s="49"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9,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ERROR")))))))))))))))))))),9,TRUE))</f>
        <v/>
      </c>
      <c r="K72" s="48"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10,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ERROR")))))))))))))))))))),10,TRUE))</f>
        <v/>
      </c>
      <c r="L72" s="48"/>
      <c r="M72" s="104"/>
      <c r="N72" s="48"/>
      <c r="O72" s="48"/>
      <c r="P72" s="69" t="str">
        <f>IF(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11,TRUE)=0,"",VLOOKUP($B72,IF($B72&lt;11,TEMP0[],IF($B72&lt;21,TEMP1[],IF($B72&lt;31,TEMP2[],IF($B72&lt;41,TEMP3[],IF($B72&lt;51,TEMP4[],IF($B72&lt;61,TEMP5[],IF($B72&lt;71,TEMP6[],IF($B72&lt;81,TEMP7[],IF($B72&lt;91,TEMP8[],IF($B72&lt;101,TEMP9[],IF($B72&lt;111,TEMP10[],IF($B72&lt;121,TEMP11[],IF($B72&lt;131,TEMP12[],IF($B72&lt;141,TEMP13[],IF($B72&lt;151,TEMP14[],IF($B72&lt;161,TEMP15[],IF($B72&lt;171,TEMP16[],IF($B72&lt;181,TEMP17[],IF($B72&lt;191,TEMP18[],IF($B72&lt;201,TEMP19[],"TABLE ERROR")))))))))))))))))))),11,TRUE))</f>
        <v/>
      </c>
    </row>
    <row r="73" spans="1:16" ht="15" customHeight="1" x14ac:dyDescent="0.25">
      <c r="A73" s="94">
        <v>9</v>
      </c>
      <c r="B73" s="70">
        <v>71</v>
      </c>
      <c r="C73" s="46" t="str">
        <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ERROR")))))))))))))))))))),2,TRUE)</f>
        <v>Operations</v>
      </c>
      <c r="D73" s="47"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3,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ERROR")))))))))))))))))))),3,TRUE))</f>
        <v/>
      </c>
      <c r="E73" s="47"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4,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ERROR")))))))))))))))))))),4,TRUE))</f>
        <v/>
      </c>
      <c r="F73" s="47"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5,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ERROR")))))))))))))))))))),5,TRUE))</f>
        <v/>
      </c>
      <c r="G73" s="46"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6,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ERROR")))))))))))))))))))),6,TRUE))</f>
        <v/>
      </c>
      <c r="H73" s="46"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7,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ERROR")))))))))))))))))))),7,TRUE))</f>
        <v/>
      </c>
      <c r="I73" s="48"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8,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ERROR")))))))))))))))))))),8,TRUE))</f>
        <v/>
      </c>
      <c r="J73" s="49"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9,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ERROR")))))))))))))))))))),9,TRUE))</f>
        <v/>
      </c>
      <c r="K73" s="48"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10,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ERROR")))))))))))))))))))),10,TRUE))</f>
        <v/>
      </c>
      <c r="L73" s="48"/>
      <c r="M73" s="104"/>
      <c r="N73" s="48"/>
      <c r="O73" s="48"/>
      <c r="P73" s="69" t="str">
        <f>IF(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11,TRUE)=0,"",VLOOKUP($B73,IF($B73&lt;11,TEMP0[],IF($B73&lt;21,TEMP1[],IF($B73&lt;31,TEMP2[],IF($B73&lt;41,TEMP3[],IF($B73&lt;51,TEMP4[],IF($B73&lt;61,TEMP5[],IF($B73&lt;71,TEMP6[],IF($B73&lt;81,TEMP7[],IF($B73&lt;91,TEMP8[],IF($B73&lt;101,TEMP9[],IF($B73&lt;111,TEMP10[],IF($B73&lt;121,TEMP11[],IF($B73&lt;131,TEMP12[],IF($B73&lt;141,TEMP13[],IF($B73&lt;151,TEMP14[],IF($B73&lt;161,TEMP15[],IF($B73&lt;171,TEMP16[],IF($B73&lt;181,TEMP17[],IF($B73&lt;191,TEMP18[],IF($B73&lt;201,TEMP19[],"TABLE ERROR")))))))))))))))))))),11,TRUE))</f>
        <v/>
      </c>
    </row>
    <row r="74" spans="1:16" ht="15" customHeight="1" x14ac:dyDescent="0.25">
      <c r="A74" s="94">
        <v>9</v>
      </c>
      <c r="B74" s="70">
        <v>72</v>
      </c>
      <c r="C74" s="46" t="str">
        <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ERROR")))))))))))))))))))),2,TRUE)</f>
        <v>Operations</v>
      </c>
      <c r="D74" s="47"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3,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ERROR")))))))))))))))))))),3,TRUE))</f>
        <v/>
      </c>
      <c r="E74" s="47"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4,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ERROR")))))))))))))))))))),4,TRUE))</f>
        <v/>
      </c>
      <c r="F74" s="47"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5,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ERROR")))))))))))))))))))),5,TRUE))</f>
        <v/>
      </c>
      <c r="G74" s="46"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6,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ERROR")))))))))))))))))))),6,TRUE))</f>
        <v/>
      </c>
      <c r="H74" s="46"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7,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ERROR")))))))))))))))))))),7,TRUE))</f>
        <v/>
      </c>
      <c r="I74" s="48"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8,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ERROR")))))))))))))))))))),8,TRUE))</f>
        <v/>
      </c>
      <c r="J74" s="49"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9,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ERROR")))))))))))))))))))),9,TRUE))</f>
        <v/>
      </c>
      <c r="K74" s="48"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10,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ERROR")))))))))))))))))))),10,TRUE))</f>
        <v/>
      </c>
      <c r="L74" s="48"/>
      <c r="M74" s="104"/>
      <c r="N74" s="48"/>
      <c r="O74" s="48"/>
      <c r="P74" s="69" t="str">
        <f>IF(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11,TRUE)=0,"",VLOOKUP($B74,IF($B74&lt;11,TEMP0[],IF($B74&lt;21,TEMP1[],IF($B74&lt;31,TEMP2[],IF($B74&lt;41,TEMP3[],IF($B74&lt;51,TEMP4[],IF($B74&lt;61,TEMP5[],IF($B74&lt;71,TEMP6[],IF($B74&lt;81,TEMP7[],IF($B74&lt;91,TEMP8[],IF($B74&lt;101,TEMP9[],IF($B74&lt;111,TEMP10[],IF($B74&lt;121,TEMP11[],IF($B74&lt;131,TEMP12[],IF($B74&lt;141,TEMP13[],IF($B74&lt;151,TEMP14[],IF($B74&lt;161,TEMP15[],IF($B74&lt;171,TEMP16[],IF($B74&lt;181,TEMP17[],IF($B74&lt;191,TEMP18[],IF($B74&lt;201,TEMP19[],"TABLE ERROR")))))))))))))))))))),11,TRUE))</f>
        <v/>
      </c>
    </row>
    <row r="75" spans="1:16" ht="15" customHeight="1" x14ac:dyDescent="0.25">
      <c r="A75" s="94">
        <v>9</v>
      </c>
      <c r="B75" s="70">
        <v>73</v>
      </c>
      <c r="C75" s="46" t="str">
        <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ERROR")))))))))))))))))))),2,TRUE)</f>
        <v>Operations</v>
      </c>
      <c r="D75" s="47"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3,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ERROR")))))))))))))))))))),3,TRUE))</f>
        <v/>
      </c>
      <c r="E75" s="47"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4,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ERROR")))))))))))))))))))),4,TRUE))</f>
        <v/>
      </c>
      <c r="F75" s="47"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5,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ERROR")))))))))))))))))))),5,TRUE))</f>
        <v/>
      </c>
      <c r="G75" s="46"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6,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ERROR")))))))))))))))))))),6,TRUE))</f>
        <v/>
      </c>
      <c r="H75" s="46"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7,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ERROR")))))))))))))))))))),7,TRUE))</f>
        <v/>
      </c>
      <c r="I75" s="48"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8,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ERROR")))))))))))))))))))),8,TRUE))</f>
        <v/>
      </c>
      <c r="J75" s="49"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9,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ERROR")))))))))))))))))))),9,TRUE))</f>
        <v/>
      </c>
      <c r="K75" s="48"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10,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ERROR")))))))))))))))))))),10,TRUE))</f>
        <v/>
      </c>
      <c r="L75" s="48"/>
      <c r="M75" s="104"/>
      <c r="N75" s="48"/>
      <c r="O75" s="48"/>
      <c r="P75" s="69" t="str">
        <f>IF(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11,TRUE)=0,"",VLOOKUP($B75,IF($B75&lt;11,TEMP0[],IF($B75&lt;21,TEMP1[],IF($B75&lt;31,TEMP2[],IF($B75&lt;41,TEMP3[],IF($B75&lt;51,TEMP4[],IF($B75&lt;61,TEMP5[],IF($B75&lt;71,TEMP6[],IF($B75&lt;81,TEMP7[],IF($B75&lt;91,TEMP8[],IF($B75&lt;101,TEMP9[],IF($B75&lt;111,TEMP10[],IF($B75&lt;121,TEMP11[],IF($B75&lt;131,TEMP12[],IF($B75&lt;141,TEMP13[],IF($B75&lt;151,TEMP14[],IF($B75&lt;161,TEMP15[],IF($B75&lt;171,TEMP16[],IF($B75&lt;181,TEMP17[],IF($B75&lt;191,TEMP18[],IF($B75&lt;201,TEMP19[],"TABLE ERROR")))))))))))))))))))),11,TRUE))</f>
        <v/>
      </c>
    </row>
    <row r="76" spans="1:16" ht="15" customHeight="1" x14ac:dyDescent="0.25">
      <c r="A76" s="94">
        <v>9</v>
      </c>
      <c r="B76" s="70">
        <v>74</v>
      </c>
      <c r="C76" s="46" t="str">
        <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ERROR")))))))))))))))))))),2,TRUE)</f>
        <v>Operations</v>
      </c>
      <c r="D76" s="47"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3,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ERROR")))))))))))))))))))),3,TRUE))</f>
        <v/>
      </c>
      <c r="E76" s="47"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4,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ERROR")))))))))))))))))))),4,TRUE))</f>
        <v/>
      </c>
      <c r="F76" s="47"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5,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ERROR")))))))))))))))))))),5,TRUE))</f>
        <v/>
      </c>
      <c r="G76" s="46"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6,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ERROR")))))))))))))))))))),6,TRUE))</f>
        <v/>
      </c>
      <c r="H76" s="46"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7,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ERROR")))))))))))))))))))),7,TRUE))</f>
        <v/>
      </c>
      <c r="I76" s="48"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8,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ERROR")))))))))))))))))))),8,TRUE))</f>
        <v/>
      </c>
      <c r="J76" s="49"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9,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ERROR")))))))))))))))))))),9,TRUE))</f>
        <v/>
      </c>
      <c r="K76" s="48"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10,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ERROR")))))))))))))))))))),10,TRUE))</f>
        <v/>
      </c>
      <c r="L76" s="48"/>
      <c r="M76" s="104"/>
      <c r="N76" s="48"/>
      <c r="O76" s="48"/>
      <c r="P76" s="69" t="str">
        <f>IF(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11,TRUE)=0,"",VLOOKUP($B76,IF($B76&lt;11,TEMP0[],IF($B76&lt;21,TEMP1[],IF($B76&lt;31,TEMP2[],IF($B76&lt;41,TEMP3[],IF($B76&lt;51,TEMP4[],IF($B76&lt;61,TEMP5[],IF($B76&lt;71,TEMP6[],IF($B76&lt;81,TEMP7[],IF($B76&lt;91,TEMP8[],IF($B76&lt;101,TEMP9[],IF($B76&lt;111,TEMP10[],IF($B76&lt;121,TEMP11[],IF($B76&lt;131,TEMP12[],IF($B76&lt;141,TEMP13[],IF($B76&lt;151,TEMP14[],IF($B76&lt;161,TEMP15[],IF($B76&lt;171,TEMP16[],IF($B76&lt;181,TEMP17[],IF($B76&lt;191,TEMP18[],IF($B76&lt;201,TEMP19[],"TABLE ERROR")))))))))))))))))))),11,TRUE))</f>
        <v/>
      </c>
    </row>
    <row r="77" spans="1:16" ht="15" customHeight="1" x14ac:dyDescent="0.25">
      <c r="A77" s="94">
        <v>9</v>
      </c>
      <c r="B77" s="70">
        <v>75</v>
      </c>
      <c r="C77" s="46" t="str">
        <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ERROR")))))))))))))))))))),2,TRUE)</f>
        <v>Operations</v>
      </c>
      <c r="D77" s="47"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3,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ERROR")))))))))))))))))))),3,TRUE))</f>
        <v/>
      </c>
      <c r="E77" s="47"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4,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ERROR")))))))))))))))))))),4,TRUE))</f>
        <v/>
      </c>
      <c r="F77" s="47"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5,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ERROR")))))))))))))))))))),5,TRUE))</f>
        <v/>
      </c>
      <c r="G77" s="46"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6,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ERROR")))))))))))))))))))),6,TRUE))</f>
        <v/>
      </c>
      <c r="H77" s="46"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7,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ERROR")))))))))))))))))))),7,TRUE))</f>
        <v/>
      </c>
      <c r="I77" s="48"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8,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ERROR")))))))))))))))))))),8,TRUE))</f>
        <v/>
      </c>
      <c r="J77" s="49"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9,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ERROR")))))))))))))))))))),9,TRUE))</f>
        <v/>
      </c>
      <c r="K77" s="48"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10,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ERROR")))))))))))))))))))),10,TRUE))</f>
        <v/>
      </c>
      <c r="L77" s="48"/>
      <c r="M77" s="104"/>
      <c r="N77" s="48"/>
      <c r="O77" s="48"/>
      <c r="P77" s="69" t="str">
        <f>IF(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11,TRUE)=0,"",VLOOKUP($B77,IF($B77&lt;11,TEMP0[],IF($B77&lt;21,TEMP1[],IF($B77&lt;31,TEMP2[],IF($B77&lt;41,TEMP3[],IF($B77&lt;51,TEMP4[],IF($B77&lt;61,TEMP5[],IF($B77&lt;71,TEMP6[],IF($B77&lt;81,TEMP7[],IF($B77&lt;91,TEMP8[],IF($B77&lt;101,TEMP9[],IF($B77&lt;111,TEMP10[],IF($B77&lt;121,TEMP11[],IF($B77&lt;131,TEMP12[],IF($B77&lt;141,TEMP13[],IF($B77&lt;151,TEMP14[],IF($B77&lt;161,TEMP15[],IF($B77&lt;171,TEMP16[],IF($B77&lt;181,TEMP17[],IF($B77&lt;191,TEMP18[],IF($B77&lt;201,TEMP19[],"TABLE ERROR")))))))))))))))))))),11,TRUE))</f>
        <v/>
      </c>
    </row>
    <row r="78" spans="1:16" ht="15" customHeight="1" x14ac:dyDescent="0.25">
      <c r="A78" s="94">
        <v>9</v>
      </c>
      <c r="B78" s="70">
        <v>76</v>
      </c>
      <c r="C78" s="46" t="str">
        <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ERROR")))))))))))))))))))),2,TRUE)</f>
        <v>Operations</v>
      </c>
      <c r="D78" s="47"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3,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ERROR")))))))))))))))))))),3,TRUE))</f>
        <v/>
      </c>
      <c r="E78" s="47"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4,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ERROR")))))))))))))))))))),4,TRUE))</f>
        <v/>
      </c>
      <c r="F78" s="47"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5,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ERROR")))))))))))))))))))),5,TRUE))</f>
        <v/>
      </c>
      <c r="G78" s="46"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6,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ERROR")))))))))))))))))))),6,TRUE))</f>
        <v/>
      </c>
      <c r="H78" s="46"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7,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ERROR")))))))))))))))))))),7,TRUE))</f>
        <v/>
      </c>
      <c r="I78" s="48"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8,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ERROR")))))))))))))))))))),8,TRUE))</f>
        <v/>
      </c>
      <c r="J78" s="49"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9,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ERROR")))))))))))))))))))),9,TRUE))</f>
        <v/>
      </c>
      <c r="K78" s="48"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10,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ERROR")))))))))))))))))))),10,TRUE))</f>
        <v/>
      </c>
      <c r="L78" s="48"/>
      <c r="M78" s="104"/>
      <c r="N78" s="48"/>
      <c r="O78" s="48"/>
      <c r="P78" s="69" t="str">
        <f>IF(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11,TRUE)=0,"",VLOOKUP($B78,IF($B78&lt;11,TEMP0[],IF($B78&lt;21,TEMP1[],IF($B78&lt;31,TEMP2[],IF($B78&lt;41,TEMP3[],IF($B78&lt;51,TEMP4[],IF($B78&lt;61,TEMP5[],IF($B78&lt;71,TEMP6[],IF($B78&lt;81,TEMP7[],IF($B78&lt;91,TEMP8[],IF($B78&lt;101,TEMP9[],IF($B78&lt;111,TEMP10[],IF($B78&lt;121,TEMP11[],IF($B78&lt;131,TEMP12[],IF($B78&lt;141,TEMP13[],IF($B78&lt;151,TEMP14[],IF($B78&lt;161,TEMP15[],IF($B78&lt;171,TEMP16[],IF($B78&lt;181,TEMP17[],IF($B78&lt;191,TEMP18[],IF($B78&lt;201,TEMP19[],"TABLE ERROR")))))))))))))))))))),11,TRUE))</f>
        <v/>
      </c>
    </row>
    <row r="79" spans="1:16" ht="15" customHeight="1" x14ac:dyDescent="0.25">
      <c r="A79" s="94">
        <v>9</v>
      </c>
      <c r="B79" s="70">
        <v>77</v>
      </c>
      <c r="C79" s="46" t="str">
        <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ERROR")))))))))))))))))))),2,TRUE)</f>
        <v>Operations</v>
      </c>
      <c r="D79" s="47"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3,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ERROR")))))))))))))))))))),3,TRUE))</f>
        <v/>
      </c>
      <c r="E79" s="47"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4,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ERROR")))))))))))))))))))),4,TRUE))</f>
        <v/>
      </c>
      <c r="F79" s="47"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5,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ERROR")))))))))))))))))))),5,TRUE))</f>
        <v/>
      </c>
      <c r="G79" s="46"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6,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ERROR")))))))))))))))))))),6,TRUE))</f>
        <v/>
      </c>
      <c r="H79" s="46"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7,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ERROR")))))))))))))))))))),7,TRUE))</f>
        <v/>
      </c>
      <c r="I79" s="48"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8,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ERROR")))))))))))))))))))),8,TRUE))</f>
        <v/>
      </c>
      <c r="J79" s="49"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9,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ERROR")))))))))))))))))))),9,TRUE))</f>
        <v/>
      </c>
      <c r="K79" s="48"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10,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ERROR")))))))))))))))))))),10,TRUE))</f>
        <v/>
      </c>
      <c r="L79" s="48"/>
      <c r="M79" s="104"/>
      <c r="N79" s="48"/>
      <c r="O79" s="48"/>
      <c r="P79" s="69" t="str">
        <f>IF(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11,TRUE)=0,"",VLOOKUP($B79,IF($B79&lt;11,TEMP0[],IF($B79&lt;21,TEMP1[],IF($B79&lt;31,TEMP2[],IF($B79&lt;41,TEMP3[],IF($B79&lt;51,TEMP4[],IF($B79&lt;61,TEMP5[],IF($B79&lt;71,TEMP6[],IF($B79&lt;81,TEMP7[],IF($B79&lt;91,TEMP8[],IF($B79&lt;101,TEMP9[],IF($B79&lt;111,TEMP10[],IF($B79&lt;121,TEMP11[],IF($B79&lt;131,TEMP12[],IF($B79&lt;141,TEMP13[],IF($B79&lt;151,TEMP14[],IF($B79&lt;161,TEMP15[],IF($B79&lt;171,TEMP16[],IF($B79&lt;181,TEMP17[],IF($B79&lt;191,TEMP18[],IF($B79&lt;201,TEMP19[],"TABLE ERROR")))))))))))))))))))),11,TRUE))</f>
        <v/>
      </c>
    </row>
    <row r="80" spans="1:16" ht="15" customHeight="1" x14ac:dyDescent="0.25">
      <c r="A80" s="94">
        <v>9</v>
      </c>
      <c r="B80" s="70">
        <v>78</v>
      </c>
      <c r="C80" s="46" t="str">
        <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ERROR")))))))))))))))))))),2,TRUE)</f>
        <v>Operations</v>
      </c>
      <c r="D80" s="47"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3,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ERROR")))))))))))))))))))),3,TRUE))</f>
        <v/>
      </c>
      <c r="E80" s="47"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4,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ERROR")))))))))))))))))))),4,TRUE))</f>
        <v/>
      </c>
      <c r="F80" s="47"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5,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ERROR")))))))))))))))))))),5,TRUE))</f>
        <v/>
      </c>
      <c r="G80" s="46"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6,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ERROR")))))))))))))))))))),6,TRUE))</f>
        <v/>
      </c>
      <c r="H80" s="46"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7,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ERROR")))))))))))))))))))),7,TRUE))</f>
        <v/>
      </c>
      <c r="I80" s="48"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8,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ERROR")))))))))))))))))))),8,TRUE))</f>
        <v/>
      </c>
      <c r="J80" s="49"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9,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ERROR")))))))))))))))))))),9,TRUE))</f>
        <v/>
      </c>
      <c r="K80" s="48"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10,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ERROR")))))))))))))))))))),10,TRUE))</f>
        <v/>
      </c>
      <c r="L80" s="48"/>
      <c r="M80" s="104"/>
      <c r="N80" s="48"/>
      <c r="O80" s="48"/>
      <c r="P80" s="69" t="str">
        <f>IF(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11,TRUE)=0,"",VLOOKUP($B80,IF($B80&lt;11,TEMP0[],IF($B80&lt;21,TEMP1[],IF($B80&lt;31,TEMP2[],IF($B80&lt;41,TEMP3[],IF($B80&lt;51,TEMP4[],IF($B80&lt;61,TEMP5[],IF($B80&lt;71,TEMP6[],IF($B80&lt;81,TEMP7[],IF($B80&lt;91,TEMP8[],IF($B80&lt;101,TEMP9[],IF($B80&lt;111,TEMP10[],IF($B80&lt;121,TEMP11[],IF($B80&lt;131,TEMP12[],IF($B80&lt;141,TEMP13[],IF($B80&lt;151,TEMP14[],IF($B80&lt;161,TEMP15[],IF($B80&lt;171,TEMP16[],IF($B80&lt;181,TEMP17[],IF($B80&lt;191,TEMP18[],IF($B80&lt;201,TEMP19[],"TABLE ERROR")))))))))))))))))))),11,TRUE))</f>
        <v/>
      </c>
    </row>
    <row r="81" spans="1:16" ht="15" customHeight="1" x14ac:dyDescent="0.25">
      <c r="A81" s="94">
        <v>9</v>
      </c>
      <c r="B81" s="70">
        <v>79</v>
      </c>
      <c r="C81" s="46" t="str">
        <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ERROR")))))))))))))))))))),2,TRUE)</f>
        <v>Operations</v>
      </c>
      <c r="D81" s="47"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3,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ERROR")))))))))))))))))))),3,TRUE))</f>
        <v/>
      </c>
      <c r="E81" s="47"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4,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ERROR")))))))))))))))))))),4,TRUE))</f>
        <v/>
      </c>
      <c r="F81" s="47"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5,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ERROR")))))))))))))))))))),5,TRUE))</f>
        <v/>
      </c>
      <c r="G81" s="46"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6,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ERROR")))))))))))))))))))),6,TRUE))</f>
        <v/>
      </c>
      <c r="H81" s="46"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7,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ERROR")))))))))))))))))))),7,TRUE))</f>
        <v/>
      </c>
      <c r="I81" s="48"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8,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ERROR")))))))))))))))))))),8,TRUE))</f>
        <v/>
      </c>
      <c r="J81" s="49"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9,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ERROR")))))))))))))))))))),9,TRUE))</f>
        <v/>
      </c>
      <c r="K81" s="48"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10,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ERROR")))))))))))))))))))),10,TRUE))</f>
        <v/>
      </c>
      <c r="L81" s="48"/>
      <c r="M81" s="104"/>
      <c r="N81" s="48"/>
      <c r="O81" s="48"/>
      <c r="P81" s="69" t="str">
        <f>IF(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11,TRUE)=0,"",VLOOKUP($B81,IF($B81&lt;11,TEMP0[],IF($B81&lt;21,TEMP1[],IF($B81&lt;31,TEMP2[],IF($B81&lt;41,TEMP3[],IF($B81&lt;51,TEMP4[],IF($B81&lt;61,TEMP5[],IF($B81&lt;71,TEMP6[],IF($B81&lt;81,TEMP7[],IF($B81&lt;91,TEMP8[],IF($B81&lt;101,TEMP9[],IF($B81&lt;111,TEMP10[],IF($B81&lt;121,TEMP11[],IF($B81&lt;131,TEMP12[],IF($B81&lt;141,TEMP13[],IF($B81&lt;151,TEMP14[],IF($B81&lt;161,TEMP15[],IF($B81&lt;171,TEMP16[],IF($B81&lt;181,TEMP17[],IF($B81&lt;191,TEMP18[],IF($B81&lt;201,TEMP19[],"TABLE ERROR")))))))))))))))))))),11,TRUE))</f>
        <v/>
      </c>
    </row>
    <row r="82" spans="1:16" ht="15.75" customHeight="1" x14ac:dyDescent="0.25">
      <c r="A82" s="94">
        <v>9</v>
      </c>
      <c r="B82" s="70">
        <v>80</v>
      </c>
      <c r="C82" s="46" t="str">
        <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ERROR")))))))))))))))))))),2,TRUE)</f>
        <v>Operations</v>
      </c>
      <c r="D82" s="47"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3,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ERROR")))))))))))))))))))),3,TRUE))</f>
        <v/>
      </c>
      <c r="E82" s="47"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4,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ERROR")))))))))))))))))))),4,TRUE))</f>
        <v/>
      </c>
      <c r="F82" s="47"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5,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ERROR")))))))))))))))))))),5,TRUE))</f>
        <v/>
      </c>
      <c r="G82" s="46"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6,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ERROR")))))))))))))))))))),6,TRUE))</f>
        <v/>
      </c>
      <c r="H82" s="46"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7,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ERROR")))))))))))))))))))),7,TRUE))</f>
        <v/>
      </c>
      <c r="I82" s="48"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8,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ERROR")))))))))))))))))))),8,TRUE))</f>
        <v/>
      </c>
      <c r="J82" s="49"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9,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ERROR")))))))))))))))))))),9,TRUE))</f>
        <v/>
      </c>
      <c r="K82" s="48"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10,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ERROR")))))))))))))))))))),10,TRUE))</f>
        <v/>
      </c>
      <c r="L82" s="48"/>
      <c r="M82" s="104"/>
      <c r="N82" s="48"/>
      <c r="O82" s="48"/>
      <c r="P82" s="69" t="str">
        <f>IF(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11,TRUE)=0,"",VLOOKUP($B82,IF($B82&lt;11,TEMP0[],IF($B82&lt;21,TEMP1[],IF($B82&lt;31,TEMP2[],IF($B82&lt;41,TEMP3[],IF($B82&lt;51,TEMP4[],IF($B82&lt;61,TEMP5[],IF($B82&lt;71,TEMP6[],IF($B82&lt;81,TEMP7[],IF($B82&lt;91,TEMP8[],IF($B82&lt;101,TEMP9[],IF($B82&lt;111,TEMP10[],IF($B82&lt;121,TEMP11[],IF($B82&lt;131,TEMP12[],IF($B82&lt;141,TEMP13[],IF($B82&lt;151,TEMP14[],IF($B82&lt;161,TEMP15[],IF($B82&lt;171,TEMP16[],IF($B82&lt;181,TEMP17[],IF($B82&lt;191,TEMP18[],IF($B82&lt;201,TEMP19[],"TABLE ERROR")))))))))))))))))))),11,TRUE))</f>
        <v/>
      </c>
    </row>
    <row r="83" spans="1:16" ht="15" customHeight="1" x14ac:dyDescent="0.25">
      <c r="A83" s="94">
        <v>10</v>
      </c>
      <c r="B83" s="70">
        <v>81</v>
      </c>
      <c r="C83" s="46" t="str">
        <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ERROR")))))))))))))))))))),2,TRUE)</f>
        <v>Operations</v>
      </c>
      <c r="D83" s="47"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3,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ERROR")))))))))))))))))))),3,TRUE))</f>
        <v/>
      </c>
      <c r="E83" s="47"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4,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ERROR")))))))))))))))))))),4,TRUE))</f>
        <v/>
      </c>
      <c r="F83" s="47"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5,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ERROR")))))))))))))))))))),5,TRUE))</f>
        <v/>
      </c>
      <c r="G83" s="46"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6,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ERROR")))))))))))))))))))),6,TRUE))</f>
        <v/>
      </c>
      <c r="H83" s="46"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7,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ERROR")))))))))))))))))))),7,TRUE))</f>
        <v/>
      </c>
      <c r="I83" s="48"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8,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ERROR")))))))))))))))))))),8,TRUE))</f>
        <v/>
      </c>
      <c r="J83" s="49"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9,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ERROR")))))))))))))))))))),9,TRUE))</f>
        <v/>
      </c>
      <c r="K83" s="48"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10,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ERROR")))))))))))))))))))),10,TRUE))</f>
        <v/>
      </c>
      <c r="L83" s="48"/>
      <c r="M83" s="104"/>
      <c r="N83" s="48"/>
      <c r="O83" s="48"/>
      <c r="P83" s="69" t="str">
        <f>IF(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11,TRUE)=0,"",VLOOKUP($B83,IF($B83&lt;11,TEMP0[],IF($B83&lt;21,TEMP1[],IF($B83&lt;31,TEMP2[],IF($B83&lt;41,TEMP3[],IF($B83&lt;51,TEMP4[],IF($B83&lt;61,TEMP5[],IF($B83&lt;71,TEMP6[],IF($B83&lt;81,TEMP7[],IF($B83&lt;91,TEMP8[],IF($B83&lt;101,TEMP9[],IF($B83&lt;111,TEMP10[],IF($B83&lt;121,TEMP11[],IF($B83&lt;131,TEMP12[],IF($B83&lt;141,TEMP13[],IF($B83&lt;151,TEMP14[],IF($B83&lt;161,TEMP15[],IF($B83&lt;171,TEMP16[],IF($B83&lt;181,TEMP17[],IF($B83&lt;191,TEMP18[],IF($B83&lt;201,TEMP19[],"TABLE ERROR")))))))))))))))))))),11,TRUE))</f>
        <v/>
      </c>
    </row>
    <row r="84" spans="1:16" ht="15" customHeight="1" x14ac:dyDescent="0.25">
      <c r="A84" s="94">
        <v>10</v>
      </c>
      <c r="B84" s="70">
        <v>82</v>
      </c>
      <c r="C84" s="46" t="str">
        <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ERROR")))))))))))))))))))),2,TRUE)</f>
        <v>Operations</v>
      </c>
      <c r="D84" s="47"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3,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ERROR")))))))))))))))))))),3,TRUE))</f>
        <v/>
      </c>
      <c r="E84" s="47"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4,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ERROR")))))))))))))))))))),4,TRUE))</f>
        <v/>
      </c>
      <c r="F84" s="47"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5,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ERROR")))))))))))))))))))),5,TRUE))</f>
        <v/>
      </c>
      <c r="G84" s="46"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6,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ERROR")))))))))))))))))))),6,TRUE))</f>
        <v/>
      </c>
      <c r="H84" s="46"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7,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ERROR")))))))))))))))))))),7,TRUE))</f>
        <v/>
      </c>
      <c r="I84" s="48"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8,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ERROR")))))))))))))))))))),8,TRUE))</f>
        <v/>
      </c>
      <c r="J84" s="49"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9,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ERROR")))))))))))))))))))),9,TRUE))</f>
        <v/>
      </c>
      <c r="K84" s="48"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10,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ERROR")))))))))))))))))))),10,TRUE))</f>
        <v/>
      </c>
      <c r="L84" s="48"/>
      <c r="M84" s="104"/>
      <c r="N84" s="48"/>
      <c r="O84" s="48"/>
      <c r="P84" s="69" t="str">
        <f>IF(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11,TRUE)=0,"",VLOOKUP($B84,IF($B84&lt;11,TEMP0[],IF($B84&lt;21,TEMP1[],IF($B84&lt;31,TEMP2[],IF($B84&lt;41,TEMP3[],IF($B84&lt;51,TEMP4[],IF($B84&lt;61,TEMP5[],IF($B84&lt;71,TEMP6[],IF($B84&lt;81,TEMP7[],IF($B84&lt;91,TEMP8[],IF($B84&lt;101,TEMP9[],IF($B84&lt;111,TEMP10[],IF($B84&lt;121,TEMP11[],IF($B84&lt;131,TEMP12[],IF($B84&lt;141,TEMP13[],IF($B84&lt;151,TEMP14[],IF($B84&lt;161,TEMP15[],IF($B84&lt;171,TEMP16[],IF($B84&lt;181,TEMP17[],IF($B84&lt;191,TEMP18[],IF($B84&lt;201,TEMP19[],"TABLE ERROR")))))))))))))))))))),11,TRUE))</f>
        <v/>
      </c>
    </row>
    <row r="85" spans="1:16" ht="15" customHeight="1" x14ac:dyDescent="0.25">
      <c r="A85" s="94">
        <v>10</v>
      </c>
      <c r="B85" s="70">
        <v>83</v>
      </c>
      <c r="C85" s="46" t="str">
        <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ERROR")))))))))))))))))))),2,TRUE)</f>
        <v>Operations</v>
      </c>
      <c r="D85" s="47"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3,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ERROR")))))))))))))))))))),3,TRUE))</f>
        <v/>
      </c>
      <c r="E85" s="47"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4,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ERROR")))))))))))))))))))),4,TRUE))</f>
        <v/>
      </c>
      <c r="F85" s="47"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5,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ERROR")))))))))))))))))))),5,TRUE))</f>
        <v/>
      </c>
      <c r="G85" s="46"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6,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ERROR")))))))))))))))))))),6,TRUE))</f>
        <v/>
      </c>
      <c r="H85" s="46"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7,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ERROR")))))))))))))))))))),7,TRUE))</f>
        <v/>
      </c>
      <c r="I85" s="48"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8,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ERROR")))))))))))))))))))),8,TRUE))</f>
        <v/>
      </c>
      <c r="J85" s="49"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9,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ERROR")))))))))))))))))))),9,TRUE))</f>
        <v/>
      </c>
      <c r="K85" s="48"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10,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ERROR")))))))))))))))))))),10,TRUE))</f>
        <v/>
      </c>
      <c r="L85" s="48"/>
      <c r="M85" s="104"/>
      <c r="N85" s="48"/>
      <c r="O85" s="48"/>
      <c r="P85" s="69" t="str">
        <f>IF(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11,TRUE)=0,"",VLOOKUP($B85,IF($B85&lt;11,TEMP0[],IF($B85&lt;21,TEMP1[],IF($B85&lt;31,TEMP2[],IF($B85&lt;41,TEMP3[],IF($B85&lt;51,TEMP4[],IF($B85&lt;61,TEMP5[],IF($B85&lt;71,TEMP6[],IF($B85&lt;81,TEMP7[],IF($B85&lt;91,TEMP8[],IF($B85&lt;101,TEMP9[],IF($B85&lt;111,TEMP10[],IF($B85&lt;121,TEMP11[],IF($B85&lt;131,TEMP12[],IF($B85&lt;141,TEMP13[],IF($B85&lt;151,TEMP14[],IF($B85&lt;161,TEMP15[],IF($B85&lt;171,TEMP16[],IF($B85&lt;181,TEMP17[],IF($B85&lt;191,TEMP18[],IF($B85&lt;201,TEMP19[],"TABLE ERROR")))))))))))))))))))),11,TRUE))</f>
        <v/>
      </c>
    </row>
    <row r="86" spans="1:16" ht="15" customHeight="1" x14ac:dyDescent="0.25">
      <c r="A86" s="94">
        <v>10</v>
      </c>
      <c r="B86" s="70">
        <v>84</v>
      </c>
      <c r="C86" s="46" t="str">
        <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ERROR")))))))))))))))))))),2,TRUE)</f>
        <v>Operations</v>
      </c>
      <c r="D86" s="47"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3,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ERROR")))))))))))))))))))),3,TRUE))</f>
        <v/>
      </c>
      <c r="E86" s="47"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4,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ERROR")))))))))))))))))))),4,TRUE))</f>
        <v/>
      </c>
      <c r="F86" s="47"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5,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ERROR")))))))))))))))))))),5,TRUE))</f>
        <v/>
      </c>
      <c r="G86" s="46"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6,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ERROR")))))))))))))))))))),6,TRUE))</f>
        <v/>
      </c>
      <c r="H86" s="46"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7,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ERROR")))))))))))))))))))),7,TRUE))</f>
        <v/>
      </c>
      <c r="I86" s="48"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8,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ERROR")))))))))))))))))))),8,TRUE))</f>
        <v/>
      </c>
      <c r="J86" s="49"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9,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ERROR")))))))))))))))))))),9,TRUE))</f>
        <v/>
      </c>
      <c r="K86" s="48"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10,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ERROR")))))))))))))))))))),10,TRUE))</f>
        <v/>
      </c>
      <c r="L86" s="48"/>
      <c r="M86" s="104"/>
      <c r="N86" s="48"/>
      <c r="O86" s="48"/>
      <c r="P86" s="69" t="str">
        <f>IF(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11,TRUE)=0,"",VLOOKUP($B86,IF($B86&lt;11,TEMP0[],IF($B86&lt;21,TEMP1[],IF($B86&lt;31,TEMP2[],IF($B86&lt;41,TEMP3[],IF($B86&lt;51,TEMP4[],IF($B86&lt;61,TEMP5[],IF($B86&lt;71,TEMP6[],IF($B86&lt;81,TEMP7[],IF($B86&lt;91,TEMP8[],IF($B86&lt;101,TEMP9[],IF($B86&lt;111,TEMP10[],IF($B86&lt;121,TEMP11[],IF($B86&lt;131,TEMP12[],IF($B86&lt;141,TEMP13[],IF($B86&lt;151,TEMP14[],IF($B86&lt;161,TEMP15[],IF($B86&lt;171,TEMP16[],IF($B86&lt;181,TEMP17[],IF($B86&lt;191,TEMP18[],IF($B86&lt;201,TEMP19[],"TABLE ERROR")))))))))))))))))))),11,TRUE))</f>
        <v/>
      </c>
    </row>
    <row r="87" spans="1:16" ht="15" customHeight="1" x14ac:dyDescent="0.25">
      <c r="A87" s="94">
        <v>10</v>
      </c>
      <c r="B87" s="70">
        <v>85</v>
      </c>
      <c r="C87" s="46" t="str">
        <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ERROR")))))))))))))))))))),2,TRUE)</f>
        <v>Operations</v>
      </c>
      <c r="D87" s="47"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3,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ERROR")))))))))))))))))))),3,TRUE))</f>
        <v/>
      </c>
      <c r="E87" s="47"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4,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ERROR")))))))))))))))))))),4,TRUE))</f>
        <v/>
      </c>
      <c r="F87" s="47"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5,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ERROR")))))))))))))))))))),5,TRUE))</f>
        <v/>
      </c>
      <c r="G87" s="46"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6,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ERROR")))))))))))))))))))),6,TRUE))</f>
        <v/>
      </c>
      <c r="H87" s="46"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7,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ERROR")))))))))))))))))))),7,TRUE))</f>
        <v/>
      </c>
      <c r="I87" s="48"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8,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ERROR")))))))))))))))))))),8,TRUE))</f>
        <v/>
      </c>
      <c r="J87" s="49"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9,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ERROR")))))))))))))))))))),9,TRUE))</f>
        <v/>
      </c>
      <c r="K87" s="48"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10,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ERROR")))))))))))))))))))),10,TRUE))</f>
        <v/>
      </c>
      <c r="L87" s="48"/>
      <c r="M87" s="104"/>
      <c r="N87" s="48"/>
      <c r="O87" s="48"/>
      <c r="P87" s="69" t="str">
        <f>IF(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11,TRUE)=0,"",VLOOKUP($B87,IF($B87&lt;11,TEMP0[],IF($B87&lt;21,TEMP1[],IF($B87&lt;31,TEMP2[],IF($B87&lt;41,TEMP3[],IF($B87&lt;51,TEMP4[],IF($B87&lt;61,TEMP5[],IF($B87&lt;71,TEMP6[],IF($B87&lt;81,TEMP7[],IF($B87&lt;91,TEMP8[],IF($B87&lt;101,TEMP9[],IF($B87&lt;111,TEMP10[],IF($B87&lt;121,TEMP11[],IF($B87&lt;131,TEMP12[],IF($B87&lt;141,TEMP13[],IF($B87&lt;151,TEMP14[],IF($B87&lt;161,TEMP15[],IF($B87&lt;171,TEMP16[],IF($B87&lt;181,TEMP17[],IF($B87&lt;191,TEMP18[],IF($B87&lt;201,TEMP19[],"TABLE ERROR")))))))))))))))))))),11,TRUE))</f>
        <v/>
      </c>
    </row>
    <row r="88" spans="1:16" ht="15" customHeight="1" x14ac:dyDescent="0.25">
      <c r="A88" s="94">
        <v>10</v>
      </c>
      <c r="B88" s="70">
        <v>86</v>
      </c>
      <c r="C88" s="46" t="str">
        <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ERROR")))))))))))))))))))),2,TRUE)</f>
        <v>Operations</v>
      </c>
      <c r="D88" s="47"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3,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ERROR")))))))))))))))))))),3,TRUE))</f>
        <v/>
      </c>
      <c r="E88" s="47"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4,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ERROR")))))))))))))))))))),4,TRUE))</f>
        <v/>
      </c>
      <c r="F88" s="47"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5,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ERROR")))))))))))))))))))),5,TRUE))</f>
        <v/>
      </c>
      <c r="G88" s="46"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6,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ERROR")))))))))))))))))))),6,TRUE))</f>
        <v/>
      </c>
      <c r="H88" s="46"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7,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ERROR")))))))))))))))))))),7,TRUE))</f>
        <v/>
      </c>
      <c r="I88" s="48"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8,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ERROR")))))))))))))))))))),8,TRUE))</f>
        <v/>
      </c>
      <c r="J88" s="49"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9,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ERROR")))))))))))))))))))),9,TRUE))</f>
        <v/>
      </c>
      <c r="K88" s="48"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10,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ERROR")))))))))))))))))))),10,TRUE))</f>
        <v/>
      </c>
      <c r="L88" s="48"/>
      <c r="M88" s="104"/>
      <c r="N88" s="48"/>
      <c r="O88" s="48"/>
      <c r="P88" s="69" t="str">
        <f>IF(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11,TRUE)=0,"",VLOOKUP($B88,IF($B88&lt;11,TEMP0[],IF($B88&lt;21,TEMP1[],IF($B88&lt;31,TEMP2[],IF($B88&lt;41,TEMP3[],IF($B88&lt;51,TEMP4[],IF($B88&lt;61,TEMP5[],IF($B88&lt;71,TEMP6[],IF($B88&lt;81,TEMP7[],IF($B88&lt;91,TEMP8[],IF($B88&lt;101,TEMP9[],IF($B88&lt;111,TEMP10[],IF($B88&lt;121,TEMP11[],IF($B88&lt;131,TEMP12[],IF($B88&lt;141,TEMP13[],IF($B88&lt;151,TEMP14[],IF($B88&lt;161,TEMP15[],IF($B88&lt;171,TEMP16[],IF($B88&lt;181,TEMP17[],IF($B88&lt;191,TEMP18[],IF($B88&lt;201,TEMP19[],"TABLE ERROR")))))))))))))))))))),11,TRUE))</f>
        <v/>
      </c>
    </row>
    <row r="89" spans="1:16" ht="15" customHeight="1" x14ac:dyDescent="0.25">
      <c r="A89" s="94">
        <v>10</v>
      </c>
      <c r="B89" s="70">
        <v>87</v>
      </c>
      <c r="C89" s="46" t="str">
        <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ERROR")))))))))))))))))))),2,TRUE)</f>
        <v>Operations</v>
      </c>
      <c r="D89" s="47"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3,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ERROR")))))))))))))))))))),3,TRUE))</f>
        <v/>
      </c>
      <c r="E89" s="47"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4,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ERROR")))))))))))))))))))),4,TRUE))</f>
        <v/>
      </c>
      <c r="F89" s="47"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5,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ERROR")))))))))))))))))))),5,TRUE))</f>
        <v/>
      </c>
      <c r="G89" s="46"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6,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ERROR")))))))))))))))))))),6,TRUE))</f>
        <v/>
      </c>
      <c r="H89" s="46"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7,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ERROR")))))))))))))))))))),7,TRUE))</f>
        <v/>
      </c>
      <c r="I89" s="48"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8,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ERROR")))))))))))))))))))),8,TRUE))</f>
        <v/>
      </c>
      <c r="J89" s="49"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9,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ERROR")))))))))))))))))))),9,TRUE))</f>
        <v/>
      </c>
      <c r="K89" s="48"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10,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ERROR")))))))))))))))))))),10,TRUE))</f>
        <v/>
      </c>
      <c r="L89" s="48"/>
      <c r="M89" s="104"/>
      <c r="N89" s="48"/>
      <c r="O89" s="48"/>
      <c r="P89" s="69" t="str">
        <f>IF(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11,TRUE)=0,"",VLOOKUP($B89,IF($B89&lt;11,TEMP0[],IF($B89&lt;21,TEMP1[],IF($B89&lt;31,TEMP2[],IF($B89&lt;41,TEMP3[],IF($B89&lt;51,TEMP4[],IF($B89&lt;61,TEMP5[],IF($B89&lt;71,TEMP6[],IF($B89&lt;81,TEMP7[],IF($B89&lt;91,TEMP8[],IF($B89&lt;101,TEMP9[],IF($B89&lt;111,TEMP10[],IF($B89&lt;121,TEMP11[],IF($B89&lt;131,TEMP12[],IF($B89&lt;141,TEMP13[],IF($B89&lt;151,TEMP14[],IF($B89&lt;161,TEMP15[],IF($B89&lt;171,TEMP16[],IF($B89&lt;181,TEMP17[],IF($B89&lt;191,TEMP18[],IF($B89&lt;201,TEMP19[],"TABLE ERROR")))))))))))))))))))),11,TRUE))</f>
        <v/>
      </c>
    </row>
    <row r="90" spans="1:16" ht="15" customHeight="1" x14ac:dyDescent="0.25">
      <c r="A90" s="94">
        <v>10</v>
      </c>
      <c r="B90" s="70">
        <v>88</v>
      </c>
      <c r="C90" s="46" t="str">
        <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ERROR")))))))))))))))))))),2,TRUE)</f>
        <v>Operations</v>
      </c>
      <c r="D90" s="47"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3,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ERROR")))))))))))))))))))),3,TRUE))</f>
        <v/>
      </c>
      <c r="E90" s="47"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4,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ERROR")))))))))))))))))))),4,TRUE))</f>
        <v/>
      </c>
      <c r="F90" s="47"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5,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ERROR")))))))))))))))))))),5,TRUE))</f>
        <v/>
      </c>
      <c r="G90" s="46"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6,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ERROR")))))))))))))))))))),6,TRUE))</f>
        <v/>
      </c>
      <c r="H90" s="46"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7,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ERROR")))))))))))))))))))),7,TRUE))</f>
        <v/>
      </c>
      <c r="I90" s="48"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8,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ERROR")))))))))))))))))))),8,TRUE))</f>
        <v/>
      </c>
      <c r="J90" s="49"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9,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ERROR")))))))))))))))))))),9,TRUE))</f>
        <v/>
      </c>
      <c r="K90" s="48"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10,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ERROR")))))))))))))))))))),10,TRUE))</f>
        <v/>
      </c>
      <c r="L90" s="48"/>
      <c r="M90" s="104"/>
      <c r="N90" s="48"/>
      <c r="O90" s="48"/>
      <c r="P90" s="69" t="str">
        <f>IF(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11,TRUE)=0,"",VLOOKUP($B90,IF($B90&lt;11,TEMP0[],IF($B90&lt;21,TEMP1[],IF($B90&lt;31,TEMP2[],IF($B90&lt;41,TEMP3[],IF($B90&lt;51,TEMP4[],IF($B90&lt;61,TEMP5[],IF($B90&lt;71,TEMP6[],IF($B90&lt;81,TEMP7[],IF($B90&lt;91,TEMP8[],IF($B90&lt;101,TEMP9[],IF($B90&lt;111,TEMP10[],IF($B90&lt;121,TEMP11[],IF($B90&lt;131,TEMP12[],IF($B90&lt;141,TEMP13[],IF($B90&lt;151,TEMP14[],IF($B90&lt;161,TEMP15[],IF($B90&lt;171,TEMP16[],IF($B90&lt;181,TEMP17[],IF($B90&lt;191,TEMP18[],IF($B90&lt;201,TEMP19[],"TABLE ERROR")))))))))))))))))))),11,TRUE))</f>
        <v/>
      </c>
    </row>
    <row r="91" spans="1:16" ht="15" customHeight="1" x14ac:dyDescent="0.25">
      <c r="A91" s="94">
        <v>10</v>
      </c>
      <c r="B91" s="70">
        <v>89</v>
      </c>
      <c r="C91" s="46" t="str">
        <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ERROR")))))))))))))))))))),2,TRUE)</f>
        <v>Operations</v>
      </c>
      <c r="D91" s="47"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3,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ERROR")))))))))))))))))))),3,TRUE))</f>
        <v/>
      </c>
      <c r="E91" s="47"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4,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ERROR")))))))))))))))))))),4,TRUE))</f>
        <v/>
      </c>
      <c r="F91" s="47"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5,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ERROR")))))))))))))))))))),5,TRUE))</f>
        <v/>
      </c>
      <c r="G91" s="46"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6,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ERROR")))))))))))))))))))),6,TRUE))</f>
        <v/>
      </c>
      <c r="H91" s="46"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7,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ERROR")))))))))))))))))))),7,TRUE))</f>
        <v/>
      </c>
      <c r="I91" s="48"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8,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ERROR")))))))))))))))))))),8,TRUE))</f>
        <v/>
      </c>
      <c r="J91" s="49"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9,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ERROR")))))))))))))))))))),9,TRUE))</f>
        <v/>
      </c>
      <c r="K91" s="48"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10,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ERROR")))))))))))))))))))),10,TRUE))</f>
        <v/>
      </c>
      <c r="L91" s="48"/>
      <c r="M91" s="104"/>
      <c r="N91" s="48"/>
      <c r="O91" s="48"/>
      <c r="P91" s="69" t="str">
        <f>IF(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11,TRUE)=0,"",VLOOKUP($B91,IF($B91&lt;11,TEMP0[],IF($B91&lt;21,TEMP1[],IF($B91&lt;31,TEMP2[],IF($B91&lt;41,TEMP3[],IF($B91&lt;51,TEMP4[],IF($B91&lt;61,TEMP5[],IF($B91&lt;71,TEMP6[],IF($B91&lt;81,TEMP7[],IF($B91&lt;91,TEMP8[],IF($B91&lt;101,TEMP9[],IF($B91&lt;111,TEMP10[],IF($B91&lt;121,TEMP11[],IF($B91&lt;131,TEMP12[],IF($B91&lt;141,TEMP13[],IF($B91&lt;151,TEMP14[],IF($B91&lt;161,TEMP15[],IF($B91&lt;171,TEMP16[],IF($B91&lt;181,TEMP17[],IF($B91&lt;191,TEMP18[],IF($B91&lt;201,TEMP19[],"TABLE ERROR")))))))))))))))))))),11,TRUE))</f>
        <v/>
      </c>
    </row>
    <row r="92" spans="1:16" ht="15.75" customHeight="1" x14ac:dyDescent="0.25">
      <c r="A92" s="94">
        <v>10</v>
      </c>
      <c r="B92" s="70">
        <v>90</v>
      </c>
      <c r="C92" s="46" t="str">
        <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ERROR")))))))))))))))))))),2,TRUE)</f>
        <v>Operations</v>
      </c>
      <c r="D92" s="47"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3,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ERROR")))))))))))))))))))),3,TRUE))</f>
        <v/>
      </c>
      <c r="E92" s="47"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4,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ERROR")))))))))))))))))))),4,TRUE))</f>
        <v/>
      </c>
      <c r="F92" s="47"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5,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ERROR")))))))))))))))))))),5,TRUE))</f>
        <v/>
      </c>
      <c r="G92" s="46"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6,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ERROR")))))))))))))))))))),6,TRUE))</f>
        <v/>
      </c>
      <c r="H92" s="46"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7,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ERROR")))))))))))))))))))),7,TRUE))</f>
        <v/>
      </c>
      <c r="I92" s="48"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8,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ERROR")))))))))))))))))))),8,TRUE))</f>
        <v/>
      </c>
      <c r="J92" s="49"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9,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ERROR")))))))))))))))))))),9,TRUE))</f>
        <v/>
      </c>
      <c r="K92" s="48"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10,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ERROR")))))))))))))))))))),10,TRUE))</f>
        <v/>
      </c>
      <c r="L92" s="48"/>
      <c r="M92" s="104"/>
      <c r="N92" s="48"/>
      <c r="O92" s="48"/>
      <c r="P92" s="69" t="str">
        <f>IF(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11,TRUE)=0,"",VLOOKUP($B92,IF($B92&lt;11,TEMP0[],IF($B92&lt;21,TEMP1[],IF($B92&lt;31,TEMP2[],IF($B92&lt;41,TEMP3[],IF($B92&lt;51,TEMP4[],IF($B92&lt;61,TEMP5[],IF($B92&lt;71,TEMP6[],IF($B92&lt;81,TEMP7[],IF($B92&lt;91,TEMP8[],IF($B92&lt;101,TEMP9[],IF($B92&lt;111,TEMP10[],IF($B92&lt;121,TEMP11[],IF($B92&lt;131,TEMP12[],IF($B92&lt;141,TEMP13[],IF($B92&lt;151,TEMP14[],IF($B92&lt;161,TEMP15[],IF($B92&lt;171,TEMP16[],IF($B92&lt;181,TEMP17[],IF($B92&lt;191,TEMP18[],IF($B92&lt;201,TEMP19[],"TABLE ERROR")))))))))))))))))))),11,TRUE))</f>
        <v/>
      </c>
    </row>
    <row r="93" spans="1:16" ht="15" customHeight="1" x14ac:dyDescent="0.25">
      <c r="A93" s="94">
        <v>11</v>
      </c>
      <c r="B93" s="70">
        <v>91</v>
      </c>
      <c r="C93" s="46" t="str">
        <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ERROR")))))))))))))))))))),2,TRUE)</f>
        <v>Operations</v>
      </c>
      <c r="D93" s="47"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3,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ERROR")))))))))))))))))))),3,TRUE))</f>
        <v/>
      </c>
      <c r="E93" s="47"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4,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ERROR")))))))))))))))))))),4,TRUE))</f>
        <v/>
      </c>
      <c r="F93" s="47"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5,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ERROR")))))))))))))))))))),5,TRUE))</f>
        <v/>
      </c>
      <c r="G93" s="46"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6,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ERROR")))))))))))))))))))),6,TRUE))</f>
        <v/>
      </c>
      <c r="H93" s="46"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7,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ERROR")))))))))))))))))))),7,TRUE))</f>
        <v/>
      </c>
      <c r="I93" s="48"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8,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ERROR")))))))))))))))))))),8,TRUE))</f>
        <v/>
      </c>
      <c r="J93" s="49"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9,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ERROR")))))))))))))))))))),9,TRUE))</f>
        <v/>
      </c>
      <c r="K93" s="48"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10,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ERROR")))))))))))))))))))),10,TRUE))</f>
        <v/>
      </c>
      <c r="L93" s="48"/>
      <c r="M93" s="104"/>
      <c r="N93" s="48"/>
      <c r="O93" s="48"/>
      <c r="P93" s="69" t="str">
        <f>IF(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11,TRUE)=0,"",VLOOKUP($B93,IF($B93&lt;11,TEMP0[],IF($B93&lt;21,TEMP1[],IF($B93&lt;31,TEMP2[],IF($B93&lt;41,TEMP3[],IF($B93&lt;51,TEMP4[],IF($B93&lt;61,TEMP5[],IF($B93&lt;71,TEMP6[],IF($B93&lt;81,TEMP7[],IF($B93&lt;91,TEMP8[],IF($B93&lt;101,TEMP9[],IF($B93&lt;111,TEMP10[],IF($B93&lt;121,TEMP11[],IF($B93&lt;131,TEMP12[],IF($B93&lt;141,TEMP13[],IF($B93&lt;151,TEMP14[],IF($B93&lt;161,TEMP15[],IF($B93&lt;171,TEMP16[],IF($B93&lt;181,TEMP17[],IF($B93&lt;191,TEMP18[],IF($B93&lt;201,TEMP19[],"TABLE ERROR")))))))))))))))))))),11,TRUE))</f>
        <v/>
      </c>
    </row>
    <row r="94" spans="1:16" ht="15" customHeight="1" x14ac:dyDescent="0.25">
      <c r="A94" s="94">
        <v>11</v>
      </c>
      <c r="B94" s="70">
        <v>92</v>
      </c>
      <c r="C94" s="46" t="str">
        <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ERROR")))))))))))))))))))),2,TRUE)</f>
        <v>Operations</v>
      </c>
      <c r="D94" s="47"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3,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ERROR")))))))))))))))))))),3,TRUE))</f>
        <v/>
      </c>
      <c r="E94" s="47"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4,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ERROR")))))))))))))))))))),4,TRUE))</f>
        <v/>
      </c>
      <c r="F94" s="47"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5,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ERROR")))))))))))))))))))),5,TRUE))</f>
        <v/>
      </c>
      <c r="G94" s="46"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6,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ERROR")))))))))))))))))))),6,TRUE))</f>
        <v/>
      </c>
      <c r="H94" s="46"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7,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ERROR")))))))))))))))))))),7,TRUE))</f>
        <v/>
      </c>
      <c r="I94" s="48"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8,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ERROR")))))))))))))))))))),8,TRUE))</f>
        <v/>
      </c>
      <c r="J94" s="49"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9,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ERROR")))))))))))))))))))),9,TRUE))</f>
        <v/>
      </c>
      <c r="K94" s="48"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10,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ERROR")))))))))))))))))))),10,TRUE))</f>
        <v/>
      </c>
      <c r="L94" s="48"/>
      <c r="M94" s="104"/>
      <c r="N94" s="48"/>
      <c r="O94" s="48"/>
      <c r="P94" s="69" t="str">
        <f>IF(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11,TRUE)=0,"",VLOOKUP($B94,IF($B94&lt;11,TEMP0[],IF($B94&lt;21,TEMP1[],IF($B94&lt;31,TEMP2[],IF($B94&lt;41,TEMP3[],IF($B94&lt;51,TEMP4[],IF($B94&lt;61,TEMP5[],IF($B94&lt;71,TEMP6[],IF($B94&lt;81,TEMP7[],IF($B94&lt;91,TEMP8[],IF($B94&lt;101,TEMP9[],IF($B94&lt;111,TEMP10[],IF($B94&lt;121,TEMP11[],IF($B94&lt;131,TEMP12[],IF($B94&lt;141,TEMP13[],IF($B94&lt;151,TEMP14[],IF($B94&lt;161,TEMP15[],IF($B94&lt;171,TEMP16[],IF($B94&lt;181,TEMP17[],IF($B94&lt;191,TEMP18[],IF($B94&lt;201,TEMP19[],"TABLE ERROR")))))))))))))))))))),11,TRUE))</f>
        <v/>
      </c>
    </row>
    <row r="95" spans="1:16" ht="15" customHeight="1" x14ac:dyDescent="0.25">
      <c r="A95" s="94">
        <v>11</v>
      </c>
      <c r="B95" s="70">
        <v>93</v>
      </c>
      <c r="C95" s="46" t="str">
        <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ERROR")))))))))))))))))))),2,TRUE)</f>
        <v>Operations</v>
      </c>
      <c r="D95" s="47"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3,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ERROR")))))))))))))))))))),3,TRUE))</f>
        <v/>
      </c>
      <c r="E95" s="47"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4,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ERROR")))))))))))))))))))),4,TRUE))</f>
        <v/>
      </c>
      <c r="F95" s="47"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5,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ERROR")))))))))))))))))))),5,TRUE))</f>
        <v/>
      </c>
      <c r="G95" s="46"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6,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ERROR")))))))))))))))))))),6,TRUE))</f>
        <v/>
      </c>
      <c r="H95" s="46"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7,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ERROR")))))))))))))))))))),7,TRUE))</f>
        <v/>
      </c>
      <c r="I95" s="48"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8,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ERROR")))))))))))))))))))),8,TRUE))</f>
        <v/>
      </c>
      <c r="J95" s="49"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9,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ERROR")))))))))))))))))))),9,TRUE))</f>
        <v/>
      </c>
      <c r="K95" s="48"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10,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ERROR")))))))))))))))))))),10,TRUE))</f>
        <v/>
      </c>
      <c r="L95" s="48"/>
      <c r="M95" s="104"/>
      <c r="N95" s="48"/>
      <c r="O95" s="48"/>
      <c r="P95" s="69" t="str">
        <f>IF(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11,TRUE)=0,"",VLOOKUP($B95,IF($B95&lt;11,TEMP0[],IF($B95&lt;21,TEMP1[],IF($B95&lt;31,TEMP2[],IF($B95&lt;41,TEMP3[],IF($B95&lt;51,TEMP4[],IF($B95&lt;61,TEMP5[],IF($B95&lt;71,TEMP6[],IF($B95&lt;81,TEMP7[],IF($B95&lt;91,TEMP8[],IF($B95&lt;101,TEMP9[],IF($B95&lt;111,TEMP10[],IF($B95&lt;121,TEMP11[],IF($B95&lt;131,TEMP12[],IF($B95&lt;141,TEMP13[],IF($B95&lt;151,TEMP14[],IF($B95&lt;161,TEMP15[],IF($B95&lt;171,TEMP16[],IF($B95&lt;181,TEMP17[],IF($B95&lt;191,TEMP18[],IF($B95&lt;201,TEMP19[],"TABLE ERROR")))))))))))))))))))),11,TRUE))</f>
        <v/>
      </c>
    </row>
    <row r="96" spans="1:16" ht="15" customHeight="1" x14ac:dyDescent="0.25">
      <c r="A96" s="94">
        <v>11</v>
      </c>
      <c r="B96" s="70">
        <v>94</v>
      </c>
      <c r="C96" s="46" t="str">
        <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ERROR")))))))))))))))))))),2,TRUE)</f>
        <v>Operations</v>
      </c>
      <c r="D96" s="47"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3,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ERROR")))))))))))))))))))),3,TRUE))</f>
        <v/>
      </c>
      <c r="E96" s="47"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4,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ERROR")))))))))))))))))))),4,TRUE))</f>
        <v/>
      </c>
      <c r="F96" s="47"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5,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ERROR")))))))))))))))))))),5,TRUE))</f>
        <v/>
      </c>
      <c r="G96" s="46"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6,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ERROR")))))))))))))))))))),6,TRUE))</f>
        <v/>
      </c>
      <c r="H96" s="46"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7,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ERROR")))))))))))))))))))),7,TRUE))</f>
        <v/>
      </c>
      <c r="I96" s="48"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8,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ERROR")))))))))))))))))))),8,TRUE))</f>
        <v/>
      </c>
      <c r="J96" s="49"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9,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ERROR")))))))))))))))))))),9,TRUE))</f>
        <v/>
      </c>
      <c r="K96" s="48"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10,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ERROR")))))))))))))))))))),10,TRUE))</f>
        <v/>
      </c>
      <c r="L96" s="48"/>
      <c r="M96" s="104"/>
      <c r="N96" s="48"/>
      <c r="O96" s="48"/>
      <c r="P96" s="69" t="str">
        <f>IF(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11,TRUE)=0,"",VLOOKUP($B96,IF($B96&lt;11,TEMP0[],IF($B96&lt;21,TEMP1[],IF($B96&lt;31,TEMP2[],IF($B96&lt;41,TEMP3[],IF($B96&lt;51,TEMP4[],IF($B96&lt;61,TEMP5[],IF($B96&lt;71,TEMP6[],IF($B96&lt;81,TEMP7[],IF($B96&lt;91,TEMP8[],IF($B96&lt;101,TEMP9[],IF($B96&lt;111,TEMP10[],IF($B96&lt;121,TEMP11[],IF($B96&lt;131,TEMP12[],IF($B96&lt;141,TEMP13[],IF($B96&lt;151,TEMP14[],IF($B96&lt;161,TEMP15[],IF($B96&lt;171,TEMP16[],IF($B96&lt;181,TEMP17[],IF($B96&lt;191,TEMP18[],IF($B96&lt;201,TEMP19[],"TABLE ERROR")))))))))))))))))))),11,TRUE))</f>
        <v/>
      </c>
    </row>
    <row r="97" spans="1:16" ht="15" customHeight="1" x14ac:dyDescent="0.25">
      <c r="A97" s="94">
        <v>11</v>
      </c>
      <c r="B97" s="70">
        <v>95</v>
      </c>
      <c r="C97" s="46" t="str">
        <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ERROR")))))))))))))))))))),2,TRUE)</f>
        <v>Operations</v>
      </c>
      <c r="D97" s="47"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3,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ERROR")))))))))))))))))))),3,TRUE))</f>
        <v/>
      </c>
      <c r="E97" s="47"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4,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ERROR")))))))))))))))))))),4,TRUE))</f>
        <v/>
      </c>
      <c r="F97" s="47"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5,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ERROR")))))))))))))))))))),5,TRUE))</f>
        <v/>
      </c>
      <c r="G97" s="46"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6,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ERROR")))))))))))))))))))),6,TRUE))</f>
        <v/>
      </c>
      <c r="H97" s="46"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7,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ERROR")))))))))))))))))))),7,TRUE))</f>
        <v/>
      </c>
      <c r="I97" s="48"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8,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ERROR")))))))))))))))))))),8,TRUE))</f>
        <v/>
      </c>
      <c r="J97" s="49"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9,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ERROR")))))))))))))))))))),9,TRUE))</f>
        <v/>
      </c>
      <c r="K97" s="48"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10,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ERROR")))))))))))))))))))),10,TRUE))</f>
        <v/>
      </c>
      <c r="L97" s="48"/>
      <c r="M97" s="104"/>
      <c r="N97" s="48"/>
      <c r="O97" s="48"/>
      <c r="P97" s="69" t="str">
        <f>IF(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11,TRUE)=0,"",VLOOKUP($B97,IF($B97&lt;11,TEMP0[],IF($B97&lt;21,TEMP1[],IF($B97&lt;31,TEMP2[],IF($B97&lt;41,TEMP3[],IF($B97&lt;51,TEMP4[],IF($B97&lt;61,TEMP5[],IF($B97&lt;71,TEMP6[],IF($B97&lt;81,TEMP7[],IF($B97&lt;91,TEMP8[],IF($B97&lt;101,TEMP9[],IF($B97&lt;111,TEMP10[],IF($B97&lt;121,TEMP11[],IF($B97&lt;131,TEMP12[],IF($B97&lt;141,TEMP13[],IF($B97&lt;151,TEMP14[],IF($B97&lt;161,TEMP15[],IF($B97&lt;171,TEMP16[],IF($B97&lt;181,TEMP17[],IF($B97&lt;191,TEMP18[],IF($B97&lt;201,TEMP19[],"TABLE ERROR")))))))))))))))))))),11,TRUE))</f>
        <v/>
      </c>
    </row>
    <row r="98" spans="1:16" ht="15" customHeight="1" x14ac:dyDescent="0.25">
      <c r="A98" s="94">
        <v>11</v>
      </c>
      <c r="B98" s="70">
        <v>96</v>
      </c>
      <c r="C98" s="46" t="str">
        <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ERROR")))))))))))))))))))),2,TRUE)</f>
        <v>Operations</v>
      </c>
      <c r="D98" s="47"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3,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ERROR")))))))))))))))))))),3,TRUE))</f>
        <v/>
      </c>
      <c r="E98" s="47"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4,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ERROR")))))))))))))))))))),4,TRUE))</f>
        <v/>
      </c>
      <c r="F98" s="47"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5,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ERROR")))))))))))))))))))),5,TRUE))</f>
        <v/>
      </c>
      <c r="G98" s="46"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6,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ERROR")))))))))))))))))))),6,TRUE))</f>
        <v/>
      </c>
      <c r="H98" s="46"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7,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ERROR")))))))))))))))))))),7,TRUE))</f>
        <v/>
      </c>
      <c r="I98" s="48"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8,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ERROR")))))))))))))))))))),8,TRUE))</f>
        <v/>
      </c>
      <c r="J98" s="49"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9,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ERROR")))))))))))))))))))),9,TRUE))</f>
        <v/>
      </c>
      <c r="K98" s="48"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10,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ERROR")))))))))))))))))))),10,TRUE))</f>
        <v/>
      </c>
      <c r="L98" s="48"/>
      <c r="M98" s="104"/>
      <c r="N98" s="48"/>
      <c r="O98" s="48"/>
      <c r="P98" s="69" t="str">
        <f>IF(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11,TRUE)=0,"",VLOOKUP($B98,IF($B98&lt;11,TEMP0[],IF($B98&lt;21,TEMP1[],IF($B98&lt;31,TEMP2[],IF($B98&lt;41,TEMP3[],IF($B98&lt;51,TEMP4[],IF($B98&lt;61,TEMP5[],IF($B98&lt;71,TEMP6[],IF($B98&lt;81,TEMP7[],IF($B98&lt;91,TEMP8[],IF($B98&lt;101,TEMP9[],IF($B98&lt;111,TEMP10[],IF($B98&lt;121,TEMP11[],IF($B98&lt;131,TEMP12[],IF($B98&lt;141,TEMP13[],IF($B98&lt;151,TEMP14[],IF($B98&lt;161,TEMP15[],IF($B98&lt;171,TEMP16[],IF($B98&lt;181,TEMP17[],IF($B98&lt;191,TEMP18[],IF($B98&lt;201,TEMP19[],"TABLE ERROR")))))))))))))))))))),11,TRUE))</f>
        <v/>
      </c>
    </row>
    <row r="99" spans="1:16" ht="15" customHeight="1" x14ac:dyDescent="0.25">
      <c r="A99" s="94">
        <v>11</v>
      </c>
      <c r="B99" s="70">
        <v>97</v>
      </c>
      <c r="C99" s="46" t="str">
        <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ERROR")))))))))))))))))))),2,TRUE)</f>
        <v>Operations</v>
      </c>
      <c r="D99" s="47"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3,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ERROR")))))))))))))))))))),3,TRUE))</f>
        <v/>
      </c>
      <c r="E99" s="47"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4,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ERROR")))))))))))))))))))),4,TRUE))</f>
        <v/>
      </c>
      <c r="F99" s="47"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5,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ERROR")))))))))))))))))))),5,TRUE))</f>
        <v/>
      </c>
      <c r="G99" s="46"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6,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ERROR")))))))))))))))))))),6,TRUE))</f>
        <v/>
      </c>
      <c r="H99" s="46"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7,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ERROR")))))))))))))))))))),7,TRUE))</f>
        <v/>
      </c>
      <c r="I99" s="48"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8,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ERROR")))))))))))))))))))),8,TRUE))</f>
        <v/>
      </c>
      <c r="J99" s="49"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9,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ERROR")))))))))))))))))))),9,TRUE))</f>
        <v/>
      </c>
      <c r="K99" s="48"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10,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ERROR")))))))))))))))))))),10,TRUE))</f>
        <v/>
      </c>
      <c r="L99" s="48"/>
      <c r="M99" s="104"/>
      <c r="N99" s="48"/>
      <c r="O99" s="48"/>
      <c r="P99" s="69" t="str">
        <f>IF(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11,TRUE)=0,"",VLOOKUP($B99,IF($B99&lt;11,TEMP0[],IF($B99&lt;21,TEMP1[],IF($B99&lt;31,TEMP2[],IF($B99&lt;41,TEMP3[],IF($B99&lt;51,TEMP4[],IF($B99&lt;61,TEMP5[],IF($B99&lt;71,TEMP6[],IF($B99&lt;81,TEMP7[],IF($B99&lt;91,TEMP8[],IF($B99&lt;101,TEMP9[],IF($B99&lt;111,TEMP10[],IF($B99&lt;121,TEMP11[],IF($B99&lt;131,TEMP12[],IF($B99&lt;141,TEMP13[],IF($B99&lt;151,TEMP14[],IF($B99&lt;161,TEMP15[],IF($B99&lt;171,TEMP16[],IF($B99&lt;181,TEMP17[],IF($B99&lt;191,TEMP18[],IF($B99&lt;201,TEMP19[],"TABLE ERROR")))))))))))))))))))),11,TRUE))</f>
        <v/>
      </c>
    </row>
    <row r="100" spans="1:16" ht="15" customHeight="1" x14ac:dyDescent="0.25">
      <c r="A100" s="94">
        <v>11</v>
      </c>
      <c r="B100" s="70">
        <v>98</v>
      </c>
      <c r="C100" s="46" t="str">
        <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ERROR")))))))))))))))))))),2,TRUE)</f>
        <v>Operations</v>
      </c>
      <c r="D100" s="47"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3,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ERROR")))))))))))))))))))),3,TRUE))</f>
        <v/>
      </c>
      <c r="E100" s="47"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4,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ERROR")))))))))))))))))))),4,TRUE))</f>
        <v/>
      </c>
      <c r="F100" s="47"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5,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ERROR")))))))))))))))))))),5,TRUE))</f>
        <v/>
      </c>
      <c r="G100" s="46"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6,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ERROR")))))))))))))))))))),6,TRUE))</f>
        <v/>
      </c>
      <c r="H100" s="46"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7,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ERROR")))))))))))))))))))),7,TRUE))</f>
        <v/>
      </c>
      <c r="I100" s="48"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8,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ERROR")))))))))))))))))))),8,TRUE))</f>
        <v/>
      </c>
      <c r="J100" s="49"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9,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ERROR")))))))))))))))))))),9,TRUE))</f>
        <v/>
      </c>
      <c r="K100" s="48"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10,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ERROR")))))))))))))))))))),10,TRUE))</f>
        <v/>
      </c>
      <c r="L100" s="48"/>
      <c r="M100" s="104"/>
      <c r="N100" s="48"/>
      <c r="O100" s="48"/>
      <c r="P100" s="69" t="str">
        <f>IF(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11,TRUE)=0,"",VLOOKUP($B100,IF($B100&lt;11,TEMP0[],IF($B100&lt;21,TEMP1[],IF($B100&lt;31,TEMP2[],IF($B100&lt;41,TEMP3[],IF($B100&lt;51,TEMP4[],IF($B100&lt;61,TEMP5[],IF($B100&lt;71,TEMP6[],IF($B100&lt;81,TEMP7[],IF($B100&lt;91,TEMP8[],IF($B100&lt;101,TEMP9[],IF($B100&lt;111,TEMP10[],IF($B100&lt;121,TEMP11[],IF($B100&lt;131,TEMP12[],IF($B100&lt;141,TEMP13[],IF($B100&lt;151,TEMP14[],IF($B100&lt;161,TEMP15[],IF($B100&lt;171,TEMP16[],IF($B100&lt;181,TEMP17[],IF($B100&lt;191,TEMP18[],IF($B100&lt;201,TEMP19[],"TABLE ERROR")))))))))))))))))))),11,TRUE))</f>
        <v/>
      </c>
    </row>
    <row r="101" spans="1:16" ht="15" customHeight="1" x14ac:dyDescent="0.25">
      <c r="A101" s="94">
        <v>11</v>
      </c>
      <c r="B101" s="70">
        <v>99</v>
      </c>
      <c r="C101" s="46" t="str">
        <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ERROR")))))))))))))))))))),2,TRUE)</f>
        <v>Operations</v>
      </c>
      <c r="D101" s="47"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3,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ERROR")))))))))))))))))))),3,TRUE))</f>
        <v/>
      </c>
      <c r="E101" s="47"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4,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ERROR")))))))))))))))))))),4,TRUE))</f>
        <v/>
      </c>
      <c r="F101" s="47"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5,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ERROR")))))))))))))))))))),5,TRUE))</f>
        <v/>
      </c>
      <c r="G101" s="46"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6,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ERROR")))))))))))))))))))),6,TRUE))</f>
        <v/>
      </c>
      <c r="H101" s="46"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7,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ERROR")))))))))))))))))))),7,TRUE))</f>
        <v/>
      </c>
      <c r="I101" s="48"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8,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ERROR")))))))))))))))))))),8,TRUE))</f>
        <v/>
      </c>
      <c r="J101" s="49"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9,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ERROR")))))))))))))))))))),9,TRUE))</f>
        <v/>
      </c>
      <c r="K101" s="48"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10,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ERROR")))))))))))))))))))),10,TRUE))</f>
        <v/>
      </c>
      <c r="L101" s="48"/>
      <c r="M101" s="104"/>
      <c r="N101" s="48"/>
      <c r="O101" s="48"/>
      <c r="P101" s="69" t="str">
        <f>IF(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11,TRUE)=0,"",VLOOKUP($B101,IF($B101&lt;11,TEMP0[],IF($B101&lt;21,TEMP1[],IF($B101&lt;31,TEMP2[],IF($B101&lt;41,TEMP3[],IF($B101&lt;51,TEMP4[],IF($B101&lt;61,TEMP5[],IF($B101&lt;71,TEMP6[],IF($B101&lt;81,TEMP7[],IF($B101&lt;91,TEMP8[],IF($B101&lt;101,TEMP9[],IF($B101&lt;111,TEMP10[],IF($B101&lt;121,TEMP11[],IF($B101&lt;131,TEMP12[],IF($B101&lt;141,TEMP13[],IF($B101&lt;151,TEMP14[],IF($B101&lt;161,TEMP15[],IF($B101&lt;171,TEMP16[],IF($B101&lt;181,TEMP17[],IF($B101&lt;191,TEMP18[],IF($B101&lt;201,TEMP19[],"TABLE ERROR")))))))))))))))))))),11,TRUE))</f>
        <v/>
      </c>
    </row>
    <row r="102" spans="1:16" ht="15.75" customHeight="1" x14ac:dyDescent="0.25">
      <c r="A102" s="94">
        <v>11</v>
      </c>
      <c r="B102" s="70">
        <v>100</v>
      </c>
      <c r="C102" s="46" t="str">
        <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ERROR")))))))))))))))))))),2,TRUE)</f>
        <v>Operations</v>
      </c>
      <c r="D102" s="47"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3,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ERROR")))))))))))))))))))),3,TRUE))</f>
        <v/>
      </c>
      <c r="E102" s="47"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4,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ERROR")))))))))))))))))))),4,TRUE))</f>
        <v/>
      </c>
      <c r="F102" s="47"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5,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ERROR")))))))))))))))))))),5,TRUE))</f>
        <v/>
      </c>
      <c r="G102" s="46"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6,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ERROR")))))))))))))))))))),6,TRUE))</f>
        <v/>
      </c>
      <c r="H102" s="46"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7,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ERROR")))))))))))))))))))),7,TRUE))</f>
        <v/>
      </c>
      <c r="I102" s="48"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8,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ERROR")))))))))))))))))))),8,TRUE))</f>
        <v/>
      </c>
      <c r="J102" s="49"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9,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ERROR")))))))))))))))))))),9,TRUE))</f>
        <v/>
      </c>
      <c r="K102" s="48"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10,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ERROR")))))))))))))))))))),10,TRUE))</f>
        <v/>
      </c>
      <c r="L102" s="48"/>
      <c r="M102" s="104"/>
      <c r="N102" s="48"/>
      <c r="O102" s="48"/>
      <c r="P102" s="69" t="str">
        <f>IF(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11,TRUE)=0,"",VLOOKUP($B102,IF($B102&lt;11,TEMP0[],IF($B102&lt;21,TEMP1[],IF($B102&lt;31,TEMP2[],IF($B102&lt;41,TEMP3[],IF($B102&lt;51,TEMP4[],IF($B102&lt;61,TEMP5[],IF($B102&lt;71,TEMP6[],IF($B102&lt;81,TEMP7[],IF($B102&lt;91,TEMP8[],IF($B102&lt;101,TEMP9[],IF($B102&lt;111,TEMP10[],IF($B102&lt;121,TEMP11[],IF($B102&lt;131,TEMP12[],IF($B102&lt;141,TEMP13[],IF($B102&lt;151,TEMP14[],IF($B102&lt;161,TEMP15[],IF($B102&lt;171,TEMP16[],IF($B102&lt;181,TEMP17[],IF($B102&lt;191,TEMP18[],IF($B102&lt;201,TEMP19[],"TABLE ERROR")))))))))))))))))))),11,TRUE))</f>
        <v/>
      </c>
    </row>
    <row r="103" spans="1:16" ht="15" customHeight="1" x14ac:dyDescent="0.25">
      <c r="A103" s="94">
        <v>12</v>
      </c>
      <c r="B103" s="70">
        <v>101</v>
      </c>
      <c r="C103" s="46" t="str">
        <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ERROR")))))))))))))))))))),2,TRUE)</f>
        <v>Operations</v>
      </c>
      <c r="D103" s="47"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3,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ERROR")))))))))))))))))))),3,TRUE))</f>
        <v/>
      </c>
      <c r="E103" s="47"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4,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ERROR")))))))))))))))))))),4,TRUE))</f>
        <v/>
      </c>
      <c r="F103" s="47"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5,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ERROR")))))))))))))))))))),5,TRUE))</f>
        <v/>
      </c>
      <c r="G103" s="46"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6,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ERROR")))))))))))))))))))),6,TRUE))</f>
        <v/>
      </c>
      <c r="H103" s="46"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7,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ERROR")))))))))))))))))))),7,TRUE))</f>
        <v/>
      </c>
      <c r="I103" s="48"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8,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ERROR")))))))))))))))))))),8,TRUE))</f>
        <v/>
      </c>
      <c r="J103" s="49"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9,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ERROR")))))))))))))))))))),9,TRUE))</f>
        <v/>
      </c>
      <c r="K103" s="48"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10,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ERROR")))))))))))))))))))),10,TRUE))</f>
        <v/>
      </c>
      <c r="L103" s="48"/>
      <c r="M103" s="104"/>
      <c r="N103" s="48"/>
      <c r="O103" s="48"/>
      <c r="P103" s="69" t="str">
        <f>IF(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11,TRUE)=0,"",VLOOKUP($B103,IF($B103&lt;11,TEMP0[],IF($B103&lt;21,TEMP1[],IF($B103&lt;31,TEMP2[],IF($B103&lt;41,TEMP3[],IF($B103&lt;51,TEMP4[],IF($B103&lt;61,TEMP5[],IF($B103&lt;71,TEMP6[],IF($B103&lt;81,TEMP7[],IF($B103&lt;91,TEMP8[],IF($B103&lt;101,TEMP9[],IF($B103&lt;111,TEMP10[],IF($B103&lt;121,TEMP11[],IF($B103&lt;131,TEMP12[],IF($B103&lt;141,TEMP13[],IF($B103&lt;151,TEMP14[],IF($B103&lt;161,TEMP15[],IF($B103&lt;171,TEMP16[],IF($B103&lt;181,TEMP17[],IF($B103&lt;191,TEMP18[],IF($B103&lt;201,TEMP19[],"TABLE ERROR")))))))))))))))))))),11,TRUE))</f>
        <v/>
      </c>
    </row>
    <row r="104" spans="1:16" ht="15" customHeight="1" x14ac:dyDescent="0.25">
      <c r="A104" s="94">
        <v>12</v>
      </c>
      <c r="B104" s="70">
        <v>102</v>
      </c>
      <c r="C104" s="46" t="str">
        <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ERROR")))))))))))))))))))),2,TRUE)</f>
        <v>Operations</v>
      </c>
      <c r="D104" s="47"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3,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ERROR")))))))))))))))))))),3,TRUE))</f>
        <v/>
      </c>
      <c r="E104" s="47"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4,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ERROR")))))))))))))))))))),4,TRUE))</f>
        <v/>
      </c>
      <c r="F104" s="47"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5,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ERROR")))))))))))))))))))),5,TRUE))</f>
        <v/>
      </c>
      <c r="G104" s="46"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6,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ERROR")))))))))))))))))))),6,TRUE))</f>
        <v/>
      </c>
      <c r="H104" s="46"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7,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ERROR")))))))))))))))))))),7,TRUE))</f>
        <v/>
      </c>
      <c r="I104" s="48"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8,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ERROR")))))))))))))))))))),8,TRUE))</f>
        <v/>
      </c>
      <c r="J104" s="49"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9,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ERROR")))))))))))))))))))),9,TRUE))</f>
        <v/>
      </c>
      <c r="K104" s="48"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10,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ERROR")))))))))))))))))))),10,TRUE))</f>
        <v/>
      </c>
      <c r="L104" s="48"/>
      <c r="M104" s="104"/>
      <c r="N104" s="48"/>
      <c r="O104" s="48"/>
      <c r="P104" s="69" t="str">
        <f>IF(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11,TRUE)=0,"",VLOOKUP($B104,IF($B104&lt;11,TEMP0[],IF($B104&lt;21,TEMP1[],IF($B104&lt;31,TEMP2[],IF($B104&lt;41,TEMP3[],IF($B104&lt;51,TEMP4[],IF($B104&lt;61,TEMP5[],IF($B104&lt;71,TEMP6[],IF($B104&lt;81,TEMP7[],IF($B104&lt;91,TEMP8[],IF($B104&lt;101,TEMP9[],IF($B104&lt;111,TEMP10[],IF($B104&lt;121,TEMP11[],IF($B104&lt;131,TEMP12[],IF($B104&lt;141,TEMP13[],IF($B104&lt;151,TEMP14[],IF($B104&lt;161,TEMP15[],IF($B104&lt;171,TEMP16[],IF($B104&lt;181,TEMP17[],IF($B104&lt;191,TEMP18[],IF($B104&lt;201,TEMP19[],"TABLE ERROR")))))))))))))))))))),11,TRUE))</f>
        <v/>
      </c>
    </row>
    <row r="105" spans="1:16" ht="15" customHeight="1" x14ac:dyDescent="0.25">
      <c r="A105" s="94">
        <v>12</v>
      </c>
      <c r="B105" s="70">
        <v>103</v>
      </c>
      <c r="C105" s="46" t="str">
        <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ERROR")))))))))))))))))))),2,TRUE)</f>
        <v>Operations</v>
      </c>
      <c r="D105" s="47"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3,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ERROR")))))))))))))))))))),3,TRUE))</f>
        <v/>
      </c>
      <c r="E105" s="47"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4,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ERROR")))))))))))))))))))),4,TRUE))</f>
        <v/>
      </c>
      <c r="F105" s="47"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5,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ERROR")))))))))))))))))))),5,TRUE))</f>
        <v/>
      </c>
      <c r="G105" s="46"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6,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ERROR")))))))))))))))))))),6,TRUE))</f>
        <v/>
      </c>
      <c r="H105" s="46"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7,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ERROR")))))))))))))))))))),7,TRUE))</f>
        <v/>
      </c>
      <c r="I105" s="48"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8,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ERROR")))))))))))))))))))),8,TRUE))</f>
        <v/>
      </c>
      <c r="J105" s="49"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9,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ERROR")))))))))))))))))))),9,TRUE))</f>
        <v/>
      </c>
      <c r="K105" s="48"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10,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ERROR")))))))))))))))))))),10,TRUE))</f>
        <v/>
      </c>
      <c r="L105" s="48"/>
      <c r="M105" s="104"/>
      <c r="N105" s="48"/>
      <c r="O105" s="48"/>
      <c r="P105" s="69" t="str">
        <f>IF(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11,TRUE)=0,"",VLOOKUP($B105,IF($B105&lt;11,TEMP0[],IF($B105&lt;21,TEMP1[],IF($B105&lt;31,TEMP2[],IF($B105&lt;41,TEMP3[],IF($B105&lt;51,TEMP4[],IF($B105&lt;61,TEMP5[],IF($B105&lt;71,TEMP6[],IF($B105&lt;81,TEMP7[],IF($B105&lt;91,TEMP8[],IF($B105&lt;101,TEMP9[],IF($B105&lt;111,TEMP10[],IF($B105&lt;121,TEMP11[],IF($B105&lt;131,TEMP12[],IF($B105&lt;141,TEMP13[],IF($B105&lt;151,TEMP14[],IF($B105&lt;161,TEMP15[],IF($B105&lt;171,TEMP16[],IF($B105&lt;181,TEMP17[],IF($B105&lt;191,TEMP18[],IF($B105&lt;201,TEMP19[],"TABLE ERROR")))))))))))))))))))),11,TRUE))</f>
        <v/>
      </c>
    </row>
    <row r="106" spans="1:16" ht="15" customHeight="1" x14ac:dyDescent="0.25">
      <c r="A106" s="94">
        <v>12</v>
      </c>
      <c r="B106" s="70">
        <v>104</v>
      </c>
      <c r="C106" s="46" t="str">
        <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ERROR")))))))))))))))))))),2,TRUE)</f>
        <v>Operations</v>
      </c>
      <c r="D106" s="47"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3,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ERROR")))))))))))))))))))),3,TRUE))</f>
        <v/>
      </c>
      <c r="E106" s="47"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4,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ERROR")))))))))))))))))))),4,TRUE))</f>
        <v/>
      </c>
      <c r="F106" s="47"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5,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ERROR")))))))))))))))))))),5,TRUE))</f>
        <v/>
      </c>
      <c r="G106" s="46"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6,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ERROR")))))))))))))))))))),6,TRUE))</f>
        <v/>
      </c>
      <c r="H106" s="46"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7,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ERROR")))))))))))))))))))),7,TRUE))</f>
        <v/>
      </c>
      <c r="I106" s="48"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8,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ERROR")))))))))))))))))))),8,TRUE))</f>
        <v/>
      </c>
      <c r="J106" s="49"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9,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ERROR")))))))))))))))))))),9,TRUE))</f>
        <v/>
      </c>
      <c r="K106" s="48"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10,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ERROR")))))))))))))))))))),10,TRUE))</f>
        <v/>
      </c>
      <c r="L106" s="48"/>
      <c r="M106" s="104"/>
      <c r="N106" s="48"/>
      <c r="O106" s="48"/>
      <c r="P106" s="69" t="str">
        <f>IF(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11,TRUE)=0,"",VLOOKUP($B106,IF($B106&lt;11,TEMP0[],IF($B106&lt;21,TEMP1[],IF($B106&lt;31,TEMP2[],IF($B106&lt;41,TEMP3[],IF($B106&lt;51,TEMP4[],IF($B106&lt;61,TEMP5[],IF($B106&lt;71,TEMP6[],IF($B106&lt;81,TEMP7[],IF($B106&lt;91,TEMP8[],IF($B106&lt;101,TEMP9[],IF($B106&lt;111,TEMP10[],IF($B106&lt;121,TEMP11[],IF($B106&lt;131,TEMP12[],IF($B106&lt;141,TEMP13[],IF($B106&lt;151,TEMP14[],IF($B106&lt;161,TEMP15[],IF($B106&lt;171,TEMP16[],IF($B106&lt;181,TEMP17[],IF($B106&lt;191,TEMP18[],IF($B106&lt;201,TEMP19[],"TABLE ERROR")))))))))))))))))))),11,TRUE))</f>
        <v/>
      </c>
    </row>
    <row r="107" spans="1:16" ht="15" customHeight="1" x14ac:dyDescent="0.25">
      <c r="A107" s="94">
        <v>12</v>
      </c>
      <c r="B107" s="70">
        <v>105</v>
      </c>
      <c r="C107" s="46" t="str">
        <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ERROR")))))))))))))))))))),2,TRUE)</f>
        <v>Operations</v>
      </c>
      <c r="D107" s="47"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3,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ERROR")))))))))))))))))))),3,TRUE))</f>
        <v/>
      </c>
      <c r="E107" s="47"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4,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ERROR")))))))))))))))))))),4,TRUE))</f>
        <v/>
      </c>
      <c r="F107" s="47"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5,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ERROR")))))))))))))))))))),5,TRUE))</f>
        <v/>
      </c>
      <c r="G107" s="46"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6,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ERROR")))))))))))))))))))),6,TRUE))</f>
        <v/>
      </c>
      <c r="H107" s="46"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7,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ERROR")))))))))))))))))))),7,TRUE))</f>
        <v/>
      </c>
      <c r="I107" s="48"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8,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ERROR")))))))))))))))))))),8,TRUE))</f>
        <v/>
      </c>
      <c r="J107" s="49"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9,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ERROR")))))))))))))))))))),9,TRUE))</f>
        <v/>
      </c>
      <c r="K107" s="48"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10,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ERROR")))))))))))))))))))),10,TRUE))</f>
        <v/>
      </c>
      <c r="L107" s="48"/>
      <c r="M107" s="104"/>
      <c r="N107" s="48"/>
      <c r="O107" s="48"/>
      <c r="P107" s="69" t="str">
        <f>IF(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11,TRUE)=0,"",VLOOKUP($B107,IF($B107&lt;11,TEMP0[],IF($B107&lt;21,TEMP1[],IF($B107&lt;31,TEMP2[],IF($B107&lt;41,TEMP3[],IF($B107&lt;51,TEMP4[],IF($B107&lt;61,TEMP5[],IF($B107&lt;71,TEMP6[],IF($B107&lt;81,TEMP7[],IF($B107&lt;91,TEMP8[],IF($B107&lt;101,TEMP9[],IF($B107&lt;111,TEMP10[],IF($B107&lt;121,TEMP11[],IF($B107&lt;131,TEMP12[],IF($B107&lt;141,TEMP13[],IF($B107&lt;151,TEMP14[],IF($B107&lt;161,TEMP15[],IF($B107&lt;171,TEMP16[],IF($B107&lt;181,TEMP17[],IF($B107&lt;191,TEMP18[],IF($B107&lt;201,TEMP19[],"TABLE ERROR")))))))))))))))))))),11,TRUE))</f>
        <v/>
      </c>
    </row>
    <row r="108" spans="1:16" ht="15" customHeight="1" x14ac:dyDescent="0.25">
      <c r="A108" s="94">
        <v>12</v>
      </c>
      <c r="B108" s="70">
        <v>106</v>
      </c>
      <c r="C108" s="46" t="str">
        <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ERROR")))))))))))))))))))),2,TRUE)</f>
        <v>Operations</v>
      </c>
      <c r="D108" s="47"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3,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ERROR")))))))))))))))))))),3,TRUE))</f>
        <v/>
      </c>
      <c r="E108" s="47"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4,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ERROR")))))))))))))))))))),4,TRUE))</f>
        <v/>
      </c>
      <c r="F108" s="47"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5,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ERROR")))))))))))))))))))),5,TRUE))</f>
        <v/>
      </c>
      <c r="G108" s="46"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6,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ERROR")))))))))))))))))))),6,TRUE))</f>
        <v/>
      </c>
      <c r="H108" s="46"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7,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ERROR")))))))))))))))))))),7,TRUE))</f>
        <v/>
      </c>
      <c r="I108" s="48"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8,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ERROR")))))))))))))))))))),8,TRUE))</f>
        <v/>
      </c>
      <c r="J108" s="49"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9,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ERROR")))))))))))))))))))),9,TRUE))</f>
        <v/>
      </c>
      <c r="K108" s="48"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10,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ERROR")))))))))))))))))))),10,TRUE))</f>
        <v/>
      </c>
      <c r="L108" s="48"/>
      <c r="M108" s="104"/>
      <c r="N108" s="48"/>
      <c r="O108" s="48"/>
      <c r="P108" s="69" t="str">
        <f>IF(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11,TRUE)=0,"",VLOOKUP($B108,IF($B108&lt;11,TEMP0[],IF($B108&lt;21,TEMP1[],IF($B108&lt;31,TEMP2[],IF($B108&lt;41,TEMP3[],IF($B108&lt;51,TEMP4[],IF($B108&lt;61,TEMP5[],IF($B108&lt;71,TEMP6[],IF($B108&lt;81,TEMP7[],IF($B108&lt;91,TEMP8[],IF($B108&lt;101,TEMP9[],IF($B108&lt;111,TEMP10[],IF($B108&lt;121,TEMP11[],IF($B108&lt;131,TEMP12[],IF($B108&lt;141,TEMP13[],IF($B108&lt;151,TEMP14[],IF($B108&lt;161,TEMP15[],IF($B108&lt;171,TEMP16[],IF($B108&lt;181,TEMP17[],IF($B108&lt;191,TEMP18[],IF($B108&lt;201,TEMP19[],"TABLE ERROR")))))))))))))))))))),11,TRUE))</f>
        <v/>
      </c>
    </row>
    <row r="109" spans="1:16" ht="15" customHeight="1" x14ac:dyDescent="0.25">
      <c r="A109" s="94">
        <v>12</v>
      </c>
      <c r="B109" s="70">
        <v>107</v>
      </c>
      <c r="C109" s="46" t="str">
        <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ERROR")))))))))))))))))))),2,TRUE)</f>
        <v>Operations</v>
      </c>
      <c r="D109" s="47"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3,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ERROR")))))))))))))))))))),3,TRUE))</f>
        <v/>
      </c>
      <c r="E109" s="47"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4,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ERROR")))))))))))))))))))),4,TRUE))</f>
        <v/>
      </c>
      <c r="F109" s="47"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5,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ERROR")))))))))))))))))))),5,TRUE))</f>
        <v/>
      </c>
      <c r="G109" s="46"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6,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ERROR")))))))))))))))))))),6,TRUE))</f>
        <v/>
      </c>
      <c r="H109" s="46"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7,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ERROR")))))))))))))))))))),7,TRUE))</f>
        <v/>
      </c>
      <c r="I109" s="48"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8,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ERROR")))))))))))))))))))),8,TRUE))</f>
        <v/>
      </c>
      <c r="J109" s="49"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9,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ERROR")))))))))))))))))))),9,TRUE))</f>
        <v/>
      </c>
      <c r="K109" s="48"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10,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ERROR")))))))))))))))))))),10,TRUE))</f>
        <v/>
      </c>
      <c r="L109" s="48"/>
      <c r="M109" s="104"/>
      <c r="N109" s="48"/>
      <c r="O109" s="48"/>
      <c r="P109" s="69" t="str">
        <f>IF(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11,TRUE)=0,"",VLOOKUP($B109,IF($B109&lt;11,TEMP0[],IF($B109&lt;21,TEMP1[],IF($B109&lt;31,TEMP2[],IF($B109&lt;41,TEMP3[],IF($B109&lt;51,TEMP4[],IF($B109&lt;61,TEMP5[],IF($B109&lt;71,TEMP6[],IF($B109&lt;81,TEMP7[],IF($B109&lt;91,TEMP8[],IF($B109&lt;101,TEMP9[],IF($B109&lt;111,TEMP10[],IF($B109&lt;121,TEMP11[],IF($B109&lt;131,TEMP12[],IF($B109&lt;141,TEMP13[],IF($B109&lt;151,TEMP14[],IF($B109&lt;161,TEMP15[],IF($B109&lt;171,TEMP16[],IF($B109&lt;181,TEMP17[],IF($B109&lt;191,TEMP18[],IF($B109&lt;201,TEMP19[],"TABLE ERROR")))))))))))))))))))),11,TRUE))</f>
        <v/>
      </c>
    </row>
    <row r="110" spans="1:16" ht="15" customHeight="1" x14ac:dyDescent="0.25">
      <c r="A110" s="94">
        <v>12</v>
      </c>
      <c r="B110" s="70">
        <v>108</v>
      </c>
      <c r="C110" s="46" t="str">
        <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ERROR")))))))))))))))))))),2,TRUE)</f>
        <v>Operations</v>
      </c>
      <c r="D110" s="47"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3,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ERROR")))))))))))))))))))),3,TRUE))</f>
        <v/>
      </c>
      <c r="E110" s="47"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4,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ERROR")))))))))))))))))))),4,TRUE))</f>
        <v/>
      </c>
      <c r="F110" s="47"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5,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ERROR")))))))))))))))))))),5,TRUE))</f>
        <v/>
      </c>
      <c r="G110" s="46"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6,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ERROR")))))))))))))))))))),6,TRUE))</f>
        <v/>
      </c>
      <c r="H110" s="46"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7,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ERROR")))))))))))))))))))),7,TRUE))</f>
        <v/>
      </c>
      <c r="I110" s="48"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8,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ERROR")))))))))))))))))))),8,TRUE))</f>
        <v/>
      </c>
      <c r="J110" s="49"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9,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ERROR")))))))))))))))))))),9,TRUE))</f>
        <v/>
      </c>
      <c r="K110" s="48"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10,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ERROR")))))))))))))))))))),10,TRUE))</f>
        <v/>
      </c>
      <c r="L110" s="48"/>
      <c r="M110" s="104"/>
      <c r="N110" s="48"/>
      <c r="O110" s="48"/>
      <c r="P110" s="69" t="str">
        <f>IF(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11,TRUE)=0,"",VLOOKUP($B110,IF($B110&lt;11,TEMP0[],IF($B110&lt;21,TEMP1[],IF($B110&lt;31,TEMP2[],IF($B110&lt;41,TEMP3[],IF($B110&lt;51,TEMP4[],IF($B110&lt;61,TEMP5[],IF($B110&lt;71,TEMP6[],IF($B110&lt;81,TEMP7[],IF($B110&lt;91,TEMP8[],IF($B110&lt;101,TEMP9[],IF($B110&lt;111,TEMP10[],IF($B110&lt;121,TEMP11[],IF($B110&lt;131,TEMP12[],IF($B110&lt;141,TEMP13[],IF($B110&lt;151,TEMP14[],IF($B110&lt;161,TEMP15[],IF($B110&lt;171,TEMP16[],IF($B110&lt;181,TEMP17[],IF($B110&lt;191,TEMP18[],IF($B110&lt;201,TEMP19[],"TABLE ERROR")))))))))))))))))))),11,TRUE))</f>
        <v/>
      </c>
    </row>
    <row r="111" spans="1:16" ht="15" customHeight="1" x14ac:dyDescent="0.25">
      <c r="A111" s="94">
        <v>12</v>
      </c>
      <c r="B111" s="70">
        <v>109</v>
      </c>
      <c r="C111" s="46" t="str">
        <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ERROR")))))))))))))))))))),2,TRUE)</f>
        <v>Operations</v>
      </c>
      <c r="D111" s="47"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3,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ERROR")))))))))))))))))))),3,TRUE))</f>
        <v/>
      </c>
      <c r="E111" s="47"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4,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ERROR")))))))))))))))))))),4,TRUE))</f>
        <v/>
      </c>
      <c r="F111" s="47"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5,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ERROR")))))))))))))))))))),5,TRUE))</f>
        <v/>
      </c>
      <c r="G111" s="46"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6,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ERROR")))))))))))))))))))),6,TRUE))</f>
        <v/>
      </c>
      <c r="H111" s="46"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7,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ERROR")))))))))))))))))))),7,TRUE))</f>
        <v/>
      </c>
      <c r="I111" s="48"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8,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ERROR")))))))))))))))))))),8,TRUE))</f>
        <v/>
      </c>
      <c r="J111" s="49"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9,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ERROR")))))))))))))))))))),9,TRUE))</f>
        <v/>
      </c>
      <c r="K111" s="48"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10,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ERROR")))))))))))))))))))),10,TRUE))</f>
        <v/>
      </c>
      <c r="L111" s="48"/>
      <c r="M111" s="104"/>
      <c r="N111" s="48"/>
      <c r="O111" s="48"/>
      <c r="P111" s="69" t="str">
        <f>IF(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11,TRUE)=0,"",VLOOKUP($B111,IF($B111&lt;11,TEMP0[],IF($B111&lt;21,TEMP1[],IF($B111&lt;31,TEMP2[],IF($B111&lt;41,TEMP3[],IF($B111&lt;51,TEMP4[],IF($B111&lt;61,TEMP5[],IF($B111&lt;71,TEMP6[],IF($B111&lt;81,TEMP7[],IF($B111&lt;91,TEMP8[],IF($B111&lt;101,TEMP9[],IF($B111&lt;111,TEMP10[],IF($B111&lt;121,TEMP11[],IF($B111&lt;131,TEMP12[],IF($B111&lt;141,TEMP13[],IF($B111&lt;151,TEMP14[],IF($B111&lt;161,TEMP15[],IF($B111&lt;171,TEMP16[],IF($B111&lt;181,TEMP17[],IF($B111&lt;191,TEMP18[],IF($B111&lt;201,TEMP19[],"TABLE ERROR")))))))))))))))))))),11,TRUE))</f>
        <v/>
      </c>
    </row>
    <row r="112" spans="1:16" ht="15.75" customHeight="1" x14ac:dyDescent="0.25">
      <c r="A112" s="94">
        <v>12</v>
      </c>
      <c r="B112" s="70">
        <v>110</v>
      </c>
      <c r="C112" s="46" t="str">
        <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ERROR")))))))))))))))))))),2,TRUE)</f>
        <v>Operations</v>
      </c>
      <c r="D112" s="47"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3,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ERROR")))))))))))))))))))),3,TRUE))</f>
        <v/>
      </c>
      <c r="E112" s="47"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4,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ERROR")))))))))))))))))))),4,TRUE))</f>
        <v/>
      </c>
      <c r="F112" s="47"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5,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ERROR")))))))))))))))))))),5,TRUE))</f>
        <v/>
      </c>
      <c r="G112" s="46"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6,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ERROR")))))))))))))))))))),6,TRUE))</f>
        <v/>
      </c>
      <c r="H112" s="46"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7,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ERROR")))))))))))))))))))),7,TRUE))</f>
        <v/>
      </c>
      <c r="I112" s="48"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8,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ERROR")))))))))))))))))))),8,TRUE))</f>
        <v/>
      </c>
      <c r="J112" s="49"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9,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ERROR")))))))))))))))))))),9,TRUE))</f>
        <v/>
      </c>
      <c r="K112" s="48"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10,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ERROR")))))))))))))))))))),10,TRUE))</f>
        <v/>
      </c>
      <c r="L112" s="48"/>
      <c r="M112" s="104"/>
      <c r="N112" s="48"/>
      <c r="O112" s="48"/>
      <c r="P112" s="69" t="str">
        <f>IF(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11,TRUE)=0,"",VLOOKUP($B112,IF($B112&lt;11,TEMP0[],IF($B112&lt;21,TEMP1[],IF($B112&lt;31,TEMP2[],IF($B112&lt;41,TEMP3[],IF($B112&lt;51,TEMP4[],IF($B112&lt;61,TEMP5[],IF($B112&lt;71,TEMP6[],IF($B112&lt;81,TEMP7[],IF($B112&lt;91,TEMP8[],IF($B112&lt;101,TEMP9[],IF($B112&lt;111,TEMP10[],IF($B112&lt;121,TEMP11[],IF($B112&lt;131,TEMP12[],IF($B112&lt;141,TEMP13[],IF($B112&lt;151,TEMP14[],IF($B112&lt;161,TEMP15[],IF($B112&lt;171,TEMP16[],IF($B112&lt;181,TEMP17[],IF($B112&lt;191,TEMP18[],IF($B112&lt;201,TEMP19[],"TABLE ERROR")))))))))))))))))))),11,TRUE))</f>
        <v/>
      </c>
    </row>
    <row r="113" spans="1:16" ht="15" customHeight="1" x14ac:dyDescent="0.25">
      <c r="A113" s="94">
        <v>13</v>
      </c>
      <c r="B113" s="70">
        <v>111</v>
      </c>
      <c r="C113" s="46" t="str">
        <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ERROR")))))))))))))))))))),2,TRUE)</f>
        <v>Operations</v>
      </c>
      <c r="D113" s="47"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3,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ERROR")))))))))))))))))))),3,TRUE))</f>
        <v/>
      </c>
      <c r="E113" s="47"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4,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ERROR")))))))))))))))))))),4,TRUE))</f>
        <v/>
      </c>
      <c r="F113" s="47"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5,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ERROR")))))))))))))))))))),5,TRUE))</f>
        <v/>
      </c>
      <c r="G113" s="46"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6,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ERROR")))))))))))))))))))),6,TRUE))</f>
        <v/>
      </c>
      <c r="H113" s="46"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7,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ERROR")))))))))))))))))))),7,TRUE))</f>
        <v/>
      </c>
      <c r="I113" s="48"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8,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ERROR")))))))))))))))))))),8,TRUE))</f>
        <v/>
      </c>
      <c r="J113" s="49"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9,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ERROR")))))))))))))))))))),9,TRUE))</f>
        <v/>
      </c>
      <c r="K113" s="48"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10,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ERROR")))))))))))))))))))),10,TRUE))</f>
        <v/>
      </c>
      <c r="L113" s="48"/>
      <c r="M113" s="104"/>
      <c r="N113" s="48"/>
      <c r="O113" s="48"/>
      <c r="P113" s="69" t="str">
        <f>IF(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11,TRUE)=0,"",VLOOKUP($B113,IF($B113&lt;11,TEMP0[],IF($B113&lt;21,TEMP1[],IF($B113&lt;31,TEMP2[],IF($B113&lt;41,TEMP3[],IF($B113&lt;51,TEMP4[],IF($B113&lt;61,TEMP5[],IF($B113&lt;71,TEMP6[],IF($B113&lt;81,TEMP7[],IF($B113&lt;91,TEMP8[],IF($B113&lt;101,TEMP9[],IF($B113&lt;111,TEMP10[],IF($B113&lt;121,TEMP11[],IF($B113&lt;131,TEMP12[],IF($B113&lt;141,TEMP13[],IF($B113&lt;151,TEMP14[],IF($B113&lt;161,TEMP15[],IF($B113&lt;171,TEMP16[],IF($B113&lt;181,TEMP17[],IF($B113&lt;191,TEMP18[],IF($B113&lt;201,TEMP19[],"TABLE ERROR")))))))))))))))))))),11,TRUE))</f>
        <v/>
      </c>
    </row>
    <row r="114" spans="1:16" ht="15" customHeight="1" x14ac:dyDescent="0.25">
      <c r="A114" s="94">
        <v>13</v>
      </c>
      <c r="B114" s="70">
        <v>112</v>
      </c>
      <c r="C114" s="46" t="str">
        <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ERROR")))))))))))))))))))),2,TRUE)</f>
        <v>Operations</v>
      </c>
      <c r="D114" s="47"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3,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ERROR")))))))))))))))))))),3,TRUE))</f>
        <v/>
      </c>
      <c r="E114" s="47"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4,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ERROR")))))))))))))))))))),4,TRUE))</f>
        <v/>
      </c>
      <c r="F114" s="47"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5,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ERROR")))))))))))))))))))),5,TRUE))</f>
        <v/>
      </c>
      <c r="G114" s="46"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6,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ERROR")))))))))))))))))))),6,TRUE))</f>
        <v/>
      </c>
      <c r="H114" s="46"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7,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ERROR")))))))))))))))))))),7,TRUE))</f>
        <v/>
      </c>
      <c r="I114" s="48"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8,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ERROR")))))))))))))))))))),8,TRUE))</f>
        <v/>
      </c>
      <c r="J114" s="49"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9,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ERROR")))))))))))))))))))),9,TRUE))</f>
        <v/>
      </c>
      <c r="K114" s="48"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10,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ERROR")))))))))))))))))))),10,TRUE))</f>
        <v/>
      </c>
      <c r="L114" s="48"/>
      <c r="M114" s="104"/>
      <c r="N114" s="48"/>
      <c r="O114" s="48"/>
      <c r="P114" s="69" t="str">
        <f>IF(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11,TRUE)=0,"",VLOOKUP($B114,IF($B114&lt;11,TEMP0[],IF($B114&lt;21,TEMP1[],IF($B114&lt;31,TEMP2[],IF($B114&lt;41,TEMP3[],IF($B114&lt;51,TEMP4[],IF($B114&lt;61,TEMP5[],IF($B114&lt;71,TEMP6[],IF($B114&lt;81,TEMP7[],IF($B114&lt;91,TEMP8[],IF($B114&lt;101,TEMP9[],IF($B114&lt;111,TEMP10[],IF($B114&lt;121,TEMP11[],IF($B114&lt;131,TEMP12[],IF($B114&lt;141,TEMP13[],IF($B114&lt;151,TEMP14[],IF($B114&lt;161,TEMP15[],IF($B114&lt;171,TEMP16[],IF($B114&lt;181,TEMP17[],IF($B114&lt;191,TEMP18[],IF($B114&lt;201,TEMP19[],"TABLE ERROR")))))))))))))))))))),11,TRUE))</f>
        <v/>
      </c>
    </row>
    <row r="115" spans="1:16" ht="15" customHeight="1" x14ac:dyDescent="0.25">
      <c r="A115" s="94">
        <v>13</v>
      </c>
      <c r="B115" s="70">
        <v>113</v>
      </c>
      <c r="C115" s="46" t="str">
        <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ERROR")))))))))))))))))))),2,TRUE)</f>
        <v>Operations</v>
      </c>
      <c r="D115" s="47"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3,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ERROR")))))))))))))))))))),3,TRUE))</f>
        <v/>
      </c>
      <c r="E115" s="47"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4,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ERROR")))))))))))))))))))),4,TRUE))</f>
        <v/>
      </c>
      <c r="F115" s="47"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5,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ERROR")))))))))))))))))))),5,TRUE))</f>
        <v/>
      </c>
      <c r="G115" s="46"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6,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ERROR")))))))))))))))))))),6,TRUE))</f>
        <v/>
      </c>
      <c r="H115" s="46"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7,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ERROR")))))))))))))))))))),7,TRUE))</f>
        <v/>
      </c>
      <c r="I115" s="48"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8,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ERROR")))))))))))))))))))),8,TRUE))</f>
        <v/>
      </c>
      <c r="J115" s="49"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9,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ERROR")))))))))))))))))))),9,TRUE))</f>
        <v/>
      </c>
      <c r="K115" s="48"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10,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ERROR")))))))))))))))))))),10,TRUE))</f>
        <v/>
      </c>
      <c r="L115" s="48"/>
      <c r="M115" s="104"/>
      <c r="N115" s="48"/>
      <c r="O115" s="48"/>
      <c r="P115" s="69" t="str">
        <f>IF(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11,TRUE)=0,"",VLOOKUP($B115,IF($B115&lt;11,TEMP0[],IF($B115&lt;21,TEMP1[],IF($B115&lt;31,TEMP2[],IF($B115&lt;41,TEMP3[],IF($B115&lt;51,TEMP4[],IF($B115&lt;61,TEMP5[],IF($B115&lt;71,TEMP6[],IF($B115&lt;81,TEMP7[],IF($B115&lt;91,TEMP8[],IF($B115&lt;101,TEMP9[],IF($B115&lt;111,TEMP10[],IF($B115&lt;121,TEMP11[],IF($B115&lt;131,TEMP12[],IF($B115&lt;141,TEMP13[],IF($B115&lt;151,TEMP14[],IF($B115&lt;161,TEMP15[],IF($B115&lt;171,TEMP16[],IF($B115&lt;181,TEMP17[],IF($B115&lt;191,TEMP18[],IF($B115&lt;201,TEMP19[],"TABLE ERROR")))))))))))))))))))),11,TRUE))</f>
        <v/>
      </c>
    </row>
    <row r="116" spans="1:16" ht="15" customHeight="1" x14ac:dyDescent="0.25">
      <c r="A116" s="94">
        <v>13</v>
      </c>
      <c r="B116" s="70">
        <v>114</v>
      </c>
      <c r="C116" s="46" t="str">
        <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ERROR")))))))))))))))))))),2,TRUE)</f>
        <v>Operations</v>
      </c>
      <c r="D116" s="47"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3,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ERROR")))))))))))))))))))),3,TRUE))</f>
        <v/>
      </c>
      <c r="E116" s="47"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4,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ERROR")))))))))))))))))))),4,TRUE))</f>
        <v/>
      </c>
      <c r="F116" s="47"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5,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ERROR")))))))))))))))))))),5,TRUE))</f>
        <v/>
      </c>
      <c r="G116" s="46"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6,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ERROR")))))))))))))))))))),6,TRUE))</f>
        <v/>
      </c>
      <c r="H116" s="46"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7,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ERROR")))))))))))))))))))),7,TRUE))</f>
        <v/>
      </c>
      <c r="I116" s="48"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8,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ERROR")))))))))))))))))))),8,TRUE))</f>
        <v/>
      </c>
      <c r="J116" s="49"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9,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ERROR")))))))))))))))))))),9,TRUE))</f>
        <v/>
      </c>
      <c r="K116" s="48"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10,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ERROR")))))))))))))))))))),10,TRUE))</f>
        <v/>
      </c>
      <c r="L116" s="48"/>
      <c r="M116" s="104"/>
      <c r="N116" s="48"/>
      <c r="O116" s="48"/>
      <c r="P116" s="69" t="str">
        <f>IF(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11,TRUE)=0,"",VLOOKUP($B116,IF($B116&lt;11,TEMP0[],IF($B116&lt;21,TEMP1[],IF($B116&lt;31,TEMP2[],IF($B116&lt;41,TEMP3[],IF($B116&lt;51,TEMP4[],IF($B116&lt;61,TEMP5[],IF($B116&lt;71,TEMP6[],IF($B116&lt;81,TEMP7[],IF($B116&lt;91,TEMP8[],IF($B116&lt;101,TEMP9[],IF($B116&lt;111,TEMP10[],IF($B116&lt;121,TEMP11[],IF($B116&lt;131,TEMP12[],IF($B116&lt;141,TEMP13[],IF($B116&lt;151,TEMP14[],IF($B116&lt;161,TEMP15[],IF($B116&lt;171,TEMP16[],IF($B116&lt;181,TEMP17[],IF($B116&lt;191,TEMP18[],IF($B116&lt;201,TEMP19[],"TABLE ERROR")))))))))))))))))))),11,TRUE))</f>
        <v/>
      </c>
    </row>
    <row r="117" spans="1:16" ht="15" customHeight="1" x14ac:dyDescent="0.25">
      <c r="A117" s="94">
        <v>13</v>
      </c>
      <c r="B117" s="70">
        <v>115</v>
      </c>
      <c r="C117" s="46" t="str">
        <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ERROR")))))))))))))))))))),2,TRUE)</f>
        <v>Operations</v>
      </c>
      <c r="D117" s="47"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3,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ERROR")))))))))))))))))))),3,TRUE))</f>
        <v/>
      </c>
      <c r="E117" s="47"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4,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ERROR")))))))))))))))))))),4,TRUE))</f>
        <v/>
      </c>
      <c r="F117" s="47"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5,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ERROR")))))))))))))))))))),5,TRUE))</f>
        <v/>
      </c>
      <c r="G117" s="46"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6,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ERROR")))))))))))))))))))),6,TRUE))</f>
        <v/>
      </c>
      <c r="H117" s="46"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7,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ERROR")))))))))))))))))))),7,TRUE))</f>
        <v/>
      </c>
      <c r="I117" s="48"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8,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ERROR")))))))))))))))))))),8,TRUE))</f>
        <v/>
      </c>
      <c r="J117" s="49"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9,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ERROR")))))))))))))))))))),9,TRUE))</f>
        <v/>
      </c>
      <c r="K117" s="48"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10,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ERROR")))))))))))))))))))),10,TRUE))</f>
        <v/>
      </c>
      <c r="L117" s="48"/>
      <c r="M117" s="104"/>
      <c r="N117" s="48"/>
      <c r="O117" s="48"/>
      <c r="P117" s="69" t="str">
        <f>IF(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11,TRUE)=0,"",VLOOKUP($B117,IF($B117&lt;11,TEMP0[],IF($B117&lt;21,TEMP1[],IF($B117&lt;31,TEMP2[],IF($B117&lt;41,TEMP3[],IF($B117&lt;51,TEMP4[],IF($B117&lt;61,TEMP5[],IF($B117&lt;71,TEMP6[],IF($B117&lt;81,TEMP7[],IF($B117&lt;91,TEMP8[],IF($B117&lt;101,TEMP9[],IF($B117&lt;111,TEMP10[],IF($B117&lt;121,TEMP11[],IF($B117&lt;131,TEMP12[],IF($B117&lt;141,TEMP13[],IF($B117&lt;151,TEMP14[],IF($B117&lt;161,TEMP15[],IF($B117&lt;171,TEMP16[],IF($B117&lt;181,TEMP17[],IF($B117&lt;191,TEMP18[],IF($B117&lt;201,TEMP19[],"TABLE ERROR")))))))))))))))))))),11,TRUE))</f>
        <v/>
      </c>
    </row>
    <row r="118" spans="1:16" ht="15" customHeight="1" x14ac:dyDescent="0.25">
      <c r="A118" s="94">
        <v>13</v>
      </c>
      <c r="B118" s="70">
        <v>116</v>
      </c>
      <c r="C118" s="46" t="str">
        <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ERROR")))))))))))))))))))),2,TRUE)</f>
        <v>Operations</v>
      </c>
      <c r="D118" s="47"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3,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ERROR")))))))))))))))))))),3,TRUE))</f>
        <v/>
      </c>
      <c r="E118" s="47"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4,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ERROR")))))))))))))))))))),4,TRUE))</f>
        <v/>
      </c>
      <c r="F118" s="47"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5,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ERROR")))))))))))))))))))),5,TRUE))</f>
        <v/>
      </c>
      <c r="G118" s="46"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6,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ERROR")))))))))))))))))))),6,TRUE))</f>
        <v/>
      </c>
      <c r="H118" s="46"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7,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ERROR")))))))))))))))))))),7,TRUE))</f>
        <v/>
      </c>
      <c r="I118" s="48"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8,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ERROR")))))))))))))))))))),8,TRUE))</f>
        <v/>
      </c>
      <c r="J118" s="49"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9,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ERROR")))))))))))))))))))),9,TRUE))</f>
        <v/>
      </c>
      <c r="K118" s="48"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10,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ERROR")))))))))))))))))))),10,TRUE))</f>
        <v/>
      </c>
      <c r="L118" s="48"/>
      <c r="M118" s="104"/>
      <c r="N118" s="48"/>
      <c r="O118" s="48"/>
      <c r="P118" s="69" t="str">
        <f>IF(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11,TRUE)=0,"",VLOOKUP($B118,IF($B118&lt;11,TEMP0[],IF($B118&lt;21,TEMP1[],IF($B118&lt;31,TEMP2[],IF($B118&lt;41,TEMP3[],IF($B118&lt;51,TEMP4[],IF($B118&lt;61,TEMP5[],IF($B118&lt;71,TEMP6[],IF($B118&lt;81,TEMP7[],IF($B118&lt;91,TEMP8[],IF($B118&lt;101,TEMP9[],IF($B118&lt;111,TEMP10[],IF($B118&lt;121,TEMP11[],IF($B118&lt;131,TEMP12[],IF($B118&lt;141,TEMP13[],IF($B118&lt;151,TEMP14[],IF($B118&lt;161,TEMP15[],IF($B118&lt;171,TEMP16[],IF($B118&lt;181,TEMP17[],IF($B118&lt;191,TEMP18[],IF($B118&lt;201,TEMP19[],"TABLE ERROR")))))))))))))))))))),11,TRUE))</f>
        <v/>
      </c>
    </row>
    <row r="119" spans="1:16" ht="15" customHeight="1" x14ac:dyDescent="0.25">
      <c r="A119" s="94">
        <v>13</v>
      </c>
      <c r="B119" s="70">
        <v>117</v>
      </c>
      <c r="C119" s="46" t="str">
        <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ERROR")))))))))))))))))))),2,TRUE)</f>
        <v>Operations</v>
      </c>
      <c r="D119" s="47"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3,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ERROR")))))))))))))))))))),3,TRUE))</f>
        <v/>
      </c>
      <c r="E119" s="47"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4,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ERROR")))))))))))))))))))),4,TRUE))</f>
        <v/>
      </c>
      <c r="F119" s="47"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5,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ERROR")))))))))))))))))))),5,TRUE))</f>
        <v/>
      </c>
      <c r="G119" s="46"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6,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ERROR")))))))))))))))))))),6,TRUE))</f>
        <v/>
      </c>
      <c r="H119" s="46"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7,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ERROR")))))))))))))))))))),7,TRUE))</f>
        <v/>
      </c>
      <c r="I119" s="48"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8,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ERROR")))))))))))))))))))),8,TRUE))</f>
        <v/>
      </c>
      <c r="J119" s="49"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9,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ERROR")))))))))))))))))))),9,TRUE))</f>
        <v/>
      </c>
      <c r="K119" s="48"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10,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ERROR")))))))))))))))))))),10,TRUE))</f>
        <v/>
      </c>
      <c r="L119" s="48"/>
      <c r="M119" s="104"/>
      <c r="N119" s="48"/>
      <c r="O119" s="48"/>
      <c r="P119" s="69" t="str">
        <f>IF(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11,TRUE)=0,"",VLOOKUP($B119,IF($B119&lt;11,TEMP0[],IF($B119&lt;21,TEMP1[],IF($B119&lt;31,TEMP2[],IF($B119&lt;41,TEMP3[],IF($B119&lt;51,TEMP4[],IF($B119&lt;61,TEMP5[],IF($B119&lt;71,TEMP6[],IF($B119&lt;81,TEMP7[],IF($B119&lt;91,TEMP8[],IF($B119&lt;101,TEMP9[],IF($B119&lt;111,TEMP10[],IF($B119&lt;121,TEMP11[],IF($B119&lt;131,TEMP12[],IF($B119&lt;141,TEMP13[],IF($B119&lt;151,TEMP14[],IF($B119&lt;161,TEMP15[],IF($B119&lt;171,TEMP16[],IF($B119&lt;181,TEMP17[],IF($B119&lt;191,TEMP18[],IF($B119&lt;201,TEMP19[],"TABLE ERROR")))))))))))))))))))),11,TRUE))</f>
        <v/>
      </c>
    </row>
    <row r="120" spans="1:16" ht="15" customHeight="1" x14ac:dyDescent="0.25">
      <c r="A120" s="94">
        <v>13</v>
      </c>
      <c r="B120" s="70">
        <v>118</v>
      </c>
      <c r="C120" s="46" t="str">
        <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ERROR")))))))))))))))))))),2,TRUE)</f>
        <v>Operations</v>
      </c>
      <c r="D120" s="47"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3,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ERROR")))))))))))))))))))),3,TRUE))</f>
        <v/>
      </c>
      <c r="E120" s="47"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4,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ERROR")))))))))))))))))))),4,TRUE))</f>
        <v/>
      </c>
      <c r="F120" s="47"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5,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ERROR")))))))))))))))))))),5,TRUE))</f>
        <v/>
      </c>
      <c r="G120" s="46"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6,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ERROR")))))))))))))))))))),6,TRUE))</f>
        <v/>
      </c>
      <c r="H120" s="46"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7,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ERROR")))))))))))))))))))),7,TRUE))</f>
        <v/>
      </c>
      <c r="I120" s="48"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8,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ERROR")))))))))))))))))))),8,TRUE))</f>
        <v/>
      </c>
      <c r="J120" s="49"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9,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ERROR")))))))))))))))))))),9,TRUE))</f>
        <v/>
      </c>
      <c r="K120" s="48"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10,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ERROR")))))))))))))))))))),10,TRUE))</f>
        <v/>
      </c>
      <c r="L120" s="48"/>
      <c r="M120" s="104"/>
      <c r="N120" s="48"/>
      <c r="O120" s="48"/>
      <c r="P120" s="69" t="str">
        <f>IF(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11,TRUE)=0,"",VLOOKUP($B120,IF($B120&lt;11,TEMP0[],IF($B120&lt;21,TEMP1[],IF($B120&lt;31,TEMP2[],IF($B120&lt;41,TEMP3[],IF($B120&lt;51,TEMP4[],IF($B120&lt;61,TEMP5[],IF($B120&lt;71,TEMP6[],IF($B120&lt;81,TEMP7[],IF($B120&lt;91,TEMP8[],IF($B120&lt;101,TEMP9[],IF($B120&lt;111,TEMP10[],IF($B120&lt;121,TEMP11[],IF($B120&lt;131,TEMP12[],IF($B120&lt;141,TEMP13[],IF($B120&lt;151,TEMP14[],IF($B120&lt;161,TEMP15[],IF($B120&lt;171,TEMP16[],IF($B120&lt;181,TEMP17[],IF($B120&lt;191,TEMP18[],IF($B120&lt;201,TEMP19[],"TABLE ERROR")))))))))))))))))))),11,TRUE))</f>
        <v/>
      </c>
    </row>
    <row r="121" spans="1:16" ht="15" customHeight="1" x14ac:dyDescent="0.25">
      <c r="A121" s="94">
        <v>13</v>
      </c>
      <c r="B121" s="70">
        <v>119</v>
      </c>
      <c r="C121" s="46" t="str">
        <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ERROR")))))))))))))))))))),2,TRUE)</f>
        <v>Operations</v>
      </c>
      <c r="D121" s="47"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3,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ERROR")))))))))))))))))))),3,TRUE))</f>
        <v/>
      </c>
      <c r="E121" s="47"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4,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ERROR")))))))))))))))))))),4,TRUE))</f>
        <v/>
      </c>
      <c r="F121" s="47"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5,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ERROR")))))))))))))))))))),5,TRUE))</f>
        <v/>
      </c>
      <c r="G121" s="46"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6,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ERROR")))))))))))))))))))),6,TRUE))</f>
        <v/>
      </c>
      <c r="H121" s="46"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7,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ERROR")))))))))))))))))))),7,TRUE))</f>
        <v/>
      </c>
      <c r="I121" s="48"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8,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ERROR")))))))))))))))))))),8,TRUE))</f>
        <v/>
      </c>
      <c r="J121" s="49"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9,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ERROR")))))))))))))))))))),9,TRUE))</f>
        <v/>
      </c>
      <c r="K121" s="48"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10,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ERROR")))))))))))))))))))),10,TRUE))</f>
        <v/>
      </c>
      <c r="L121" s="48"/>
      <c r="M121" s="104"/>
      <c r="N121" s="48"/>
      <c r="O121" s="48"/>
      <c r="P121" s="69" t="str">
        <f>IF(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11,TRUE)=0,"",VLOOKUP($B121,IF($B121&lt;11,TEMP0[],IF($B121&lt;21,TEMP1[],IF($B121&lt;31,TEMP2[],IF($B121&lt;41,TEMP3[],IF($B121&lt;51,TEMP4[],IF($B121&lt;61,TEMP5[],IF($B121&lt;71,TEMP6[],IF($B121&lt;81,TEMP7[],IF($B121&lt;91,TEMP8[],IF($B121&lt;101,TEMP9[],IF($B121&lt;111,TEMP10[],IF($B121&lt;121,TEMP11[],IF($B121&lt;131,TEMP12[],IF($B121&lt;141,TEMP13[],IF($B121&lt;151,TEMP14[],IF($B121&lt;161,TEMP15[],IF($B121&lt;171,TEMP16[],IF($B121&lt;181,TEMP17[],IF($B121&lt;191,TEMP18[],IF($B121&lt;201,TEMP19[],"TABLE ERROR")))))))))))))))))))),11,TRUE))</f>
        <v/>
      </c>
    </row>
    <row r="122" spans="1:16" ht="15.75" customHeight="1" x14ac:dyDescent="0.25">
      <c r="A122" s="94">
        <v>13</v>
      </c>
      <c r="B122" s="70">
        <v>120</v>
      </c>
      <c r="C122" s="46" t="str">
        <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ERROR")))))))))))))))))))),2,TRUE)</f>
        <v>Operations</v>
      </c>
      <c r="D122" s="47"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3,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ERROR")))))))))))))))))))),3,TRUE))</f>
        <v/>
      </c>
      <c r="E122" s="47"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4,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ERROR")))))))))))))))))))),4,TRUE))</f>
        <v/>
      </c>
      <c r="F122" s="47"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5,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ERROR")))))))))))))))))))),5,TRUE))</f>
        <v/>
      </c>
      <c r="G122" s="46"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6,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ERROR")))))))))))))))))))),6,TRUE))</f>
        <v/>
      </c>
      <c r="H122" s="46"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7,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ERROR")))))))))))))))))))),7,TRUE))</f>
        <v/>
      </c>
      <c r="I122" s="48"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8,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ERROR")))))))))))))))))))),8,TRUE))</f>
        <v/>
      </c>
      <c r="J122" s="49"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9,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ERROR")))))))))))))))))))),9,TRUE))</f>
        <v/>
      </c>
      <c r="K122" s="48"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10,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ERROR")))))))))))))))))))),10,TRUE))</f>
        <v/>
      </c>
      <c r="L122" s="48"/>
      <c r="M122" s="104"/>
      <c r="N122" s="48"/>
      <c r="O122" s="48"/>
      <c r="P122" s="69" t="str">
        <f>IF(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11,TRUE)=0,"",VLOOKUP($B122,IF($B122&lt;11,TEMP0[],IF($B122&lt;21,TEMP1[],IF($B122&lt;31,TEMP2[],IF($B122&lt;41,TEMP3[],IF($B122&lt;51,TEMP4[],IF($B122&lt;61,TEMP5[],IF($B122&lt;71,TEMP6[],IF($B122&lt;81,TEMP7[],IF($B122&lt;91,TEMP8[],IF($B122&lt;101,TEMP9[],IF($B122&lt;111,TEMP10[],IF($B122&lt;121,TEMP11[],IF($B122&lt;131,TEMP12[],IF($B122&lt;141,TEMP13[],IF($B122&lt;151,TEMP14[],IF($B122&lt;161,TEMP15[],IF($B122&lt;171,TEMP16[],IF($B122&lt;181,TEMP17[],IF($B122&lt;191,TEMP18[],IF($B122&lt;201,TEMP19[],"TABLE ERROR")))))))))))))))))))),11,TRUE))</f>
        <v/>
      </c>
    </row>
    <row r="123" spans="1:16" ht="15" customHeight="1" x14ac:dyDescent="0.25">
      <c r="A123" s="94">
        <v>14</v>
      </c>
      <c r="B123" s="70">
        <v>121</v>
      </c>
      <c r="C123" s="46" t="str">
        <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ERROR")))))))))))))))))))),2,TRUE)</f>
        <v>Operations</v>
      </c>
      <c r="D123" s="47"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3,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ERROR")))))))))))))))))))),3,TRUE))</f>
        <v/>
      </c>
      <c r="E123" s="47"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4,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ERROR")))))))))))))))))))),4,TRUE))</f>
        <v/>
      </c>
      <c r="F123" s="47"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5,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ERROR")))))))))))))))))))),5,TRUE))</f>
        <v/>
      </c>
      <c r="G123" s="46"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6,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ERROR")))))))))))))))))))),6,TRUE))</f>
        <v/>
      </c>
      <c r="H123" s="46"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7,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ERROR")))))))))))))))))))),7,TRUE))</f>
        <v/>
      </c>
      <c r="I123" s="48"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8,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ERROR")))))))))))))))))))),8,TRUE))</f>
        <v/>
      </c>
      <c r="J123" s="49"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9,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ERROR")))))))))))))))))))),9,TRUE))</f>
        <v/>
      </c>
      <c r="K123" s="48"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10,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ERROR")))))))))))))))))))),10,TRUE))</f>
        <v/>
      </c>
      <c r="L123" s="48"/>
      <c r="M123" s="104"/>
      <c r="N123" s="48"/>
      <c r="O123" s="48"/>
      <c r="P123" s="69" t="str">
        <f>IF(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11,TRUE)=0,"",VLOOKUP($B123,IF($B123&lt;11,TEMP0[],IF($B123&lt;21,TEMP1[],IF($B123&lt;31,TEMP2[],IF($B123&lt;41,TEMP3[],IF($B123&lt;51,TEMP4[],IF($B123&lt;61,TEMP5[],IF($B123&lt;71,TEMP6[],IF($B123&lt;81,TEMP7[],IF($B123&lt;91,TEMP8[],IF($B123&lt;101,TEMP9[],IF($B123&lt;111,TEMP10[],IF($B123&lt;121,TEMP11[],IF($B123&lt;131,TEMP12[],IF($B123&lt;141,TEMP13[],IF($B123&lt;151,TEMP14[],IF($B123&lt;161,TEMP15[],IF($B123&lt;171,TEMP16[],IF($B123&lt;181,TEMP17[],IF($B123&lt;191,TEMP18[],IF($B123&lt;201,TEMP19[],"TABLE ERROR")))))))))))))))))))),11,TRUE))</f>
        <v/>
      </c>
    </row>
    <row r="124" spans="1:16" ht="15" customHeight="1" x14ac:dyDescent="0.25">
      <c r="A124" s="94">
        <v>14</v>
      </c>
      <c r="B124" s="70">
        <v>122</v>
      </c>
      <c r="C124" s="46" t="str">
        <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ERROR")))))))))))))))))))),2,TRUE)</f>
        <v>Operations</v>
      </c>
      <c r="D124" s="47"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3,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ERROR")))))))))))))))))))),3,TRUE))</f>
        <v/>
      </c>
      <c r="E124" s="47"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4,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ERROR")))))))))))))))))))),4,TRUE))</f>
        <v/>
      </c>
      <c r="F124" s="47"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5,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ERROR")))))))))))))))))))),5,TRUE))</f>
        <v/>
      </c>
      <c r="G124" s="46"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6,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ERROR")))))))))))))))))))),6,TRUE))</f>
        <v/>
      </c>
      <c r="H124" s="46"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7,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ERROR")))))))))))))))))))),7,TRUE))</f>
        <v/>
      </c>
      <c r="I124" s="48"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8,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ERROR")))))))))))))))))))),8,TRUE))</f>
        <v/>
      </c>
      <c r="J124" s="49"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9,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ERROR")))))))))))))))))))),9,TRUE))</f>
        <v/>
      </c>
      <c r="K124" s="48"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10,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ERROR")))))))))))))))))))),10,TRUE))</f>
        <v/>
      </c>
      <c r="L124" s="48"/>
      <c r="M124" s="104"/>
      <c r="N124" s="48"/>
      <c r="O124" s="48"/>
      <c r="P124" s="69" t="str">
        <f>IF(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11,TRUE)=0,"",VLOOKUP($B124,IF($B124&lt;11,TEMP0[],IF($B124&lt;21,TEMP1[],IF($B124&lt;31,TEMP2[],IF($B124&lt;41,TEMP3[],IF($B124&lt;51,TEMP4[],IF($B124&lt;61,TEMP5[],IF($B124&lt;71,TEMP6[],IF($B124&lt;81,TEMP7[],IF($B124&lt;91,TEMP8[],IF($B124&lt;101,TEMP9[],IF($B124&lt;111,TEMP10[],IF($B124&lt;121,TEMP11[],IF($B124&lt;131,TEMP12[],IF($B124&lt;141,TEMP13[],IF($B124&lt;151,TEMP14[],IF($B124&lt;161,TEMP15[],IF($B124&lt;171,TEMP16[],IF($B124&lt;181,TEMP17[],IF($B124&lt;191,TEMP18[],IF($B124&lt;201,TEMP19[],"TABLE ERROR")))))))))))))))))))),11,TRUE))</f>
        <v/>
      </c>
    </row>
    <row r="125" spans="1:16" ht="15" customHeight="1" x14ac:dyDescent="0.25">
      <c r="A125" s="94">
        <v>14</v>
      </c>
      <c r="B125" s="70">
        <v>123</v>
      </c>
      <c r="C125" s="46" t="str">
        <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ERROR")))))))))))))))))))),2,TRUE)</f>
        <v>Operations</v>
      </c>
      <c r="D125" s="47"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3,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ERROR")))))))))))))))))))),3,TRUE))</f>
        <v/>
      </c>
      <c r="E125" s="47"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4,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ERROR")))))))))))))))))))),4,TRUE))</f>
        <v/>
      </c>
      <c r="F125" s="47"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5,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ERROR")))))))))))))))))))),5,TRUE))</f>
        <v/>
      </c>
      <c r="G125" s="46"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6,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ERROR")))))))))))))))))))),6,TRUE))</f>
        <v/>
      </c>
      <c r="H125" s="46"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7,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ERROR")))))))))))))))))))),7,TRUE))</f>
        <v/>
      </c>
      <c r="I125" s="48"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8,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ERROR")))))))))))))))))))),8,TRUE))</f>
        <v/>
      </c>
      <c r="J125" s="49"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9,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ERROR")))))))))))))))))))),9,TRUE))</f>
        <v/>
      </c>
      <c r="K125" s="48"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10,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ERROR")))))))))))))))))))),10,TRUE))</f>
        <v/>
      </c>
      <c r="L125" s="48"/>
      <c r="M125" s="104"/>
      <c r="N125" s="48"/>
      <c r="O125" s="48"/>
      <c r="P125" s="69" t="str">
        <f>IF(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11,TRUE)=0,"",VLOOKUP($B125,IF($B125&lt;11,TEMP0[],IF($B125&lt;21,TEMP1[],IF($B125&lt;31,TEMP2[],IF($B125&lt;41,TEMP3[],IF($B125&lt;51,TEMP4[],IF($B125&lt;61,TEMP5[],IF($B125&lt;71,TEMP6[],IF($B125&lt;81,TEMP7[],IF($B125&lt;91,TEMP8[],IF($B125&lt;101,TEMP9[],IF($B125&lt;111,TEMP10[],IF($B125&lt;121,TEMP11[],IF($B125&lt;131,TEMP12[],IF($B125&lt;141,TEMP13[],IF($B125&lt;151,TEMP14[],IF($B125&lt;161,TEMP15[],IF($B125&lt;171,TEMP16[],IF($B125&lt;181,TEMP17[],IF($B125&lt;191,TEMP18[],IF($B125&lt;201,TEMP19[],"TABLE ERROR")))))))))))))))))))),11,TRUE))</f>
        <v/>
      </c>
    </row>
    <row r="126" spans="1:16" ht="15" customHeight="1" x14ac:dyDescent="0.25">
      <c r="A126" s="94">
        <v>14</v>
      </c>
      <c r="B126" s="70">
        <v>124</v>
      </c>
      <c r="C126" s="46" t="str">
        <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ERROR")))))))))))))))))))),2,TRUE)</f>
        <v>Operations</v>
      </c>
      <c r="D126" s="47"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3,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ERROR")))))))))))))))))))),3,TRUE))</f>
        <v/>
      </c>
      <c r="E126" s="47"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4,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ERROR")))))))))))))))))))),4,TRUE))</f>
        <v/>
      </c>
      <c r="F126" s="47"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5,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ERROR")))))))))))))))))))),5,TRUE))</f>
        <v/>
      </c>
      <c r="G126" s="46"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6,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ERROR")))))))))))))))))))),6,TRUE))</f>
        <v/>
      </c>
      <c r="H126" s="46"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7,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ERROR")))))))))))))))))))),7,TRUE))</f>
        <v/>
      </c>
      <c r="I126" s="48"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8,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ERROR")))))))))))))))))))),8,TRUE))</f>
        <v/>
      </c>
      <c r="J126" s="49"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9,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ERROR")))))))))))))))))))),9,TRUE))</f>
        <v/>
      </c>
      <c r="K126" s="48"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10,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ERROR")))))))))))))))))))),10,TRUE))</f>
        <v/>
      </c>
      <c r="L126" s="48"/>
      <c r="M126" s="104"/>
      <c r="N126" s="48"/>
      <c r="O126" s="48"/>
      <c r="P126" s="69" t="str">
        <f>IF(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11,TRUE)=0,"",VLOOKUP($B126,IF($B126&lt;11,TEMP0[],IF($B126&lt;21,TEMP1[],IF($B126&lt;31,TEMP2[],IF($B126&lt;41,TEMP3[],IF($B126&lt;51,TEMP4[],IF($B126&lt;61,TEMP5[],IF($B126&lt;71,TEMP6[],IF($B126&lt;81,TEMP7[],IF($B126&lt;91,TEMP8[],IF($B126&lt;101,TEMP9[],IF($B126&lt;111,TEMP10[],IF($B126&lt;121,TEMP11[],IF($B126&lt;131,TEMP12[],IF($B126&lt;141,TEMP13[],IF($B126&lt;151,TEMP14[],IF($B126&lt;161,TEMP15[],IF($B126&lt;171,TEMP16[],IF($B126&lt;181,TEMP17[],IF($B126&lt;191,TEMP18[],IF($B126&lt;201,TEMP19[],"TABLE ERROR")))))))))))))))))))),11,TRUE))</f>
        <v/>
      </c>
    </row>
    <row r="127" spans="1:16" ht="15" customHeight="1" x14ac:dyDescent="0.25">
      <c r="A127" s="94">
        <v>14</v>
      </c>
      <c r="B127" s="70">
        <v>125</v>
      </c>
      <c r="C127" s="46" t="str">
        <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ERROR")))))))))))))))))))),2,TRUE)</f>
        <v>Operations</v>
      </c>
      <c r="D127" s="47"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3,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ERROR")))))))))))))))))))),3,TRUE))</f>
        <v/>
      </c>
      <c r="E127" s="47"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4,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ERROR")))))))))))))))))))),4,TRUE))</f>
        <v/>
      </c>
      <c r="F127" s="47"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5,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ERROR")))))))))))))))))))),5,TRUE))</f>
        <v/>
      </c>
      <c r="G127" s="46"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6,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ERROR")))))))))))))))))))),6,TRUE))</f>
        <v/>
      </c>
      <c r="H127" s="46"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7,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ERROR")))))))))))))))))))),7,TRUE))</f>
        <v/>
      </c>
      <c r="I127" s="48"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8,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ERROR")))))))))))))))))))),8,TRUE))</f>
        <v/>
      </c>
      <c r="J127" s="49"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9,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ERROR")))))))))))))))))))),9,TRUE))</f>
        <v/>
      </c>
      <c r="K127" s="48"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10,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ERROR")))))))))))))))))))),10,TRUE))</f>
        <v/>
      </c>
      <c r="L127" s="48"/>
      <c r="M127" s="104"/>
      <c r="N127" s="48"/>
      <c r="O127" s="48"/>
      <c r="P127" s="69" t="str">
        <f>IF(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11,TRUE)=0,"",VLOOKUP($B127,IF($B127&lt;11,TEMP0[],IF($B127&lt;21,TEMP1[],IF($B127&lt;31,TEMP2[],IF($B127&lt;41,TEMP3[],IF($B127&lt;51,TEMP4[],IF($B127&lt;61,TEMP5[],IF($B127&lt;71,TEMP6[],IF($B127&lt;81,TEMP7[],IF($B127&lt;91,TEMP8[],IF($B127&lt;101,TEMP9[],IF($B127&lt;111,TEMP10[],IF($B127&lt;121,TEMP11[],IF($B127&lt;131,TEMP12[],IF($B127&lt;141,TEMP13[],IF($B127&lt;151,TEMP14[],IF($B127&lt;161,TEMP15[],IF($B127&lt;171,TEMP16[],IF($B127&lt;181,TEMP17[],IF($B127&lt;191,TEMP18[],IF($B127&lt;201,TEMP19[],"TABLE ERROR")))))))))))))))))))),11,TRUE))</f>
        <v/>
      </c>
    </row>
    <row r="128" spans="1:16" ht="15" customHeight="1" x14ac:dyDescent="0.25">
      <c r="A128" s="94">
        <v>14</v>
      </c>
      <c r="B128" s="70">
        <v>126</v>
      </c>
      <c r="C128" s="46" t="str">
        <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ERROR")))))))))))))))))))),2,TRUE)</f>
        <v>Operations</v>
      </c>
      <c r="D128" s="47"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3,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ERROR")))))))))))))))))))),3,TRUE))</f>
        <v/>
      </c>
      <c r="E128" s="47"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4,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ERROR")))))))))))))))))))),4,TRUE))</f>
        <v/>
      </c>
      <c r="F128" s="47"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5,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ERROR")))))))))))))))))))),5,TRUE))</f>
        <v/>
      </c>
      <c r="G128" s="46"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6,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ERROR")))))))))))))))))))),6,TRUE))</f>
        <v/>
      </c>
      <c r="H128" s="46"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7,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ERROR")))))))))))))))))))),7,TRUE))</f>
        <v/>
      </c>
      <c r="I128" s="48"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8,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ERROR")))))))))))))))))))),8,TRUE))</f>
        <v/>
      </c>
      <c r="J128" s="49"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9,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ERROR")))))))))))))))))))),9,TRUE))</f>
        <v/>
      </c>
      <c r="K128" s="48"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10,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ERROR")))))))))))))))))))),10,TRUE))</f>
        <v/>
      </c>
      <c r="L128" s="48"/>
      <c r="M128" s="104"/>
      <c r="N128" s="48"/>
      <c r="O128" s="48"/>
      <c r="P128" s="69" t="str">
        <f>IF(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11,TRUE)=0,"",VLOOKUP($B128,IF($B128&lt;11,TEMP0[],IF($B128&lt;21,TEMP1[],IF($B128&lt;31,TEMP2[],IF($B128&lt;41,TEMP3[],IF($B128&lt;51,TEMP4[],IF($B128&lt;61,TEMP5[],IF($B128&lt;71,TEMP6[],IF($B128&lt;81,TEMP7[],IF($B128&lt;91,TEMP8[],IF($B128&lt;101,TEMP9[],IF($B128&lt;111,TEMP10[],IF($B128&lt;121,TEMP11[],IF($B128&lt;131,TEMP12[],IF($B128&lt;141,TEMP13[],IF($B128&lt;151,TEMP14[],IF($B128&lt;161,TEMP15[],IF($B128&lt;171,TEMP16[],IF($B128&lt;181,TEMP17[],IF($B128&lt;191,TEMP18[],IF($B128&lt;201,TEMP19[],"TABLE ERROR")))))))))))))))))))),11,TRUE))</f>
        <v/>
      </c>
    </row>
    <row r="129" spans="1:16" ht="15" customHeight="1" x14ac:dyDescent="0.25">
      <c r="A129" s="94">
        <v>14</v>
      </c>
      <c r="B129" s="70">
        <v>127</v>
      </c>
      <c r="C129" s="46" t="str">
        <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ERROR")))))))))))))))))))),2,TRUE)</f>
        <v>Operations</v>
      </c>
      <c r="D129" s="47"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3,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ERROR")))))))))))))))))))),3,TRUE))</f>
        <v/>
      </c>
      <c r="E129" s="47"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4,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ERROR")))))))))))))))))))),4,TRUE))</f>
        <v/>
      </c>
      <c r="F129" s="47"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5,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ERROR")))))))))))))))))))),5,TRUE))</f>
        <v/>
      </c>
      <c r="G129" s="46"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6,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ERROR")))))))))))))))))))),6,TRUE))</f>
        <v/>
      </c>
      <c r="H129" s="46"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7,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ERROR")))))))))))))))))))),7,TRUE))</f>
        <v/>
      </c>
      <c r="I129" s="48"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8,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ERROR")))))))))))))))))))),8,TRUE))</f>
        <v/>
      </c>
      <c r="J129" s="49"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9,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ERROR")))))))))))))))))))),9,TRUE))</f>
        <v/>
      </c>
      <c r="K129" s="48"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10,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ERROR")))))))))))))))))))),10,TRUE))</f>
        <v/>
      </c>
      <c r="L129" s="48"/>
      <c r="M129" s="104"/>
      <c r="N129" s="48"/>
      <c r="O129" s="48"/>
      <c r="P129" s="69" t="str">
        <f>IF(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11,TRUE)=0,"",VLOOKUP($B129,IF($B129&lt;11,TEMP0[],IF($B129&lt;21,TEMP1[],IF($B129&lt;31,TEMP2[],IF($B129&lt;41,TEMP3[],IF($B129&lt;51,TEMP4[],IF($B129&lt;61,TEMP5[],IF($B129&lt;71,TEMP6[],IF($B129&lt;81,TEMP7[],IF($B129&lt;91,TEMP8[],IF($B129&lt;101,TEMP9[],IF($B129&lt;111,TEMP10[],IF($B129&lt;121,TEMP11[],IF($B129&lt;131,TEMP12[],IF($B129&lt;141,TEMP13[],IF($B129&lt;151,TEMP14[],IF($B129&lt;161,TEMP15[],IF($B129&lt;171,TEMP16[],IF($B129&lt;181,TEMP17[],IF($B129&lt;191,TEMP18[],IF($B129&lt;201,TEMP19[],"TABLE ERROR")))))))))))))))))))),11,TRUE))</f>
        <v/>
      </c>
    </row>
    <row r="130" spans="1:16" ht="15" customHeight="1" x14ac:dyDescent="0.25">
      <c r="A130" s="94">
        <v>14</v>
      </c>
      <c r="B130" s="70">
        <v>128</v>
      </c>
      <c r="C130" s="46" t="str">
        <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ERROR")))))))))))))))))))),2,TRUE)</f>
        <v>Operations</v>
      </c>
      <c r="D130" s="47"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3,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ERROR")))))))))))))))))))),3,TRUE))</f>
        <v/>
      </c>
      <c r="E130" s="47"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4,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ERROR")))))))))))))))))))),4,TRUE))</f>
        <v/>
      </c>
      <c r="F130" s="47"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5,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ERROR")))))))))))))))))))),5,TRUE))</f>
        <v/>
      </c>
      <c r="G130" s="46"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6,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ERROR")))))))))))))))))))),6,TRUE))</f>
        <v/>
      </c>
      <c r="H130" s="46"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7,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ERROR")))))))))))))))))))),7,TRUE))</f>
        <v/>
      </c>
      <c r="I130" s="48"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8,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ERROR")))))))))))))))))))),8,TRUE))</f>
        <v/>
      </c>
      <c r="J130" s="49"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9,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ERROR")))))))))))))))))))),9,TRUE))</f>
        <v/>
      </c>
      <c r="K130" s="48"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10,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ERROR")))))))))))))))))))),10,TRUE))</f>
        <v/>
      </c>
      <c r="L130" s="48"/>
      <c r="M130" s="104"/>
      <c r="N130" s="48"/>
      <c r="O130" s="48"/>
      <c r="P130" s="69" t="str">
        <f>IF(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11,TRUE)=0,"",VLOOKUP($B130,IF($B130&lt;11,TEMP0[],IF($B130&lt;21,TEMP1[],IF($B130&lt;31,TEMP2[],IF($B130&lt;41,TEMP3[],IF($B130&lt;51,TEMP4[],IF($B130&lt;61,TEMP5[],IF($B130&lt;71,TEMP6[],IF($B130&lt;81,TEMP7[],IF($B130&lt;91,TEMP8[],IF($B130&lt;101,TEMP9[],IF($B130&lt;111,TEMP10[],IF($B130&lt;121,TEMP11[],IF($B130&lt;131,TEMP12[],IF($B130&lt;141,TEMP13[],IF($B130&lt;151,TEMP14[],IF($B130&lt;161,TEMP15[],IF($B130&lt;171,TEMP16[],IF($B130&lt;181,TEMP17[],IF($B130&lt;191,TEMP18[],IF($B130&lt;201,TEMP19[],"TABLE ERROR")))))))))))))))))))),11,TRUE))</f>
        <v/>
      </c>
    </row>
    <row r="131" spans="1:16" ht="15" customHeight="1" x14ac:dyDescent="0.25">
      <c r="A131" s="94">
        <v>14</v>
      </c>
      <c r="B131" s="70">
        <v>129</v>
      </c>
      <c r="C131" s="46" t="str">
        <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ERROR")))))))))))))))))))),2,TRUE)</f>
        <v>Operations</v>
      </c>
      <c r="D131" s="47"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3,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ERROR")))))))))))))))))))),3,TRUE))</f>
        <v/>
      </c>
      <c r="E131" s="47"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4,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ERROR")))))))))))))))))))),4,TRUE))</f>
        <v/>
      </c>
      <c r="F131" s="47"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5,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ERROR")))))))))))))))))))),5,TRUE))</f>
        <v/>
      </c>
      <c r="G131" s="46"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6,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ERROR")))))))))))))))))))),6,TRUE))</f>
        <v/>
      </c>
      <c r="H131" s="46"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7,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ERROR")))))))))))))))))))),7,TRUE))</f>
        <v/>
      </c>
      <c r="I131" s="48"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8,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ERROR")))))))))))))))))))),8,TRUE))</f>
        <v/>
      </c>
      <c r="J131" s="49"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9,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ERROR")))))))))))))))))))),9,TRUE))</f>
        <v/>
      </c>
      <c r="K131" s="48"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10,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ERROR")))))))))))))))))))),10,TRUE))</f>
        <v/>
      </c>
      <c r="L131" s="48"/>
      <c r="M131" s="104"/>
      <c r="N131" s="48"/>
      <c r="O131" s="48"/>
      <c r="P131" s="69" t="str">
        <f>IF(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11,TRUE)=0,"",VLOOKUP($B131,IF($B131&lt;11,TEMP0[],IF($B131&lt;21,TEMP1[],IF($B131&lt;31,TEMP2[],IF($B131&lt;41,TEMP3[],IF($B131&lt;51,TEMP4[],IF($B131&lt;61,TEMP5[],IF($B131&lt;71,TEMP6[],IF($B131&lt;81,TEMP7[],IF($B131&lt;91,TEMP8[],IF($B131&lt;101,TEMP9[],IF($B131&lt;111,TEMP10[],IF($B131&lt;121,TEMP11[],IF($B131&lt;131,TEMP12[],IF($B131&lt;141,TEMP13[],IF($B131&lt;151,TEMP14[],IF($B131&lt;161,TEMP15[],IF($B131&lt;171,TEMP16[],IF($B131&lt;181,TEMP17[],IF($B131&lt;191,TEMP18[],IF($B131&lt;201,TEMP19[],"TABLE ERROR")))))))))))))))))))),11,TRUE))</f>
        <v/>
      </c>
    </row>
    <row r="132" spans="1:16" ht="15.75" customHeight="1" x14ac:dyDescent="0.25">
      <c r="A132" s="94">
        <v>14</v>
      </c>
      <c r="B132" s="70">
        <v>130</v>
      </c>
      <c r="C132" s="46" t="str">
        <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ERROR")))))))))))))))))))),2,TRUE)</f>
        <v>Operations</v>
      </c>
      <c r="D132" s="47"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3,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ERROR")))))))))))))))))))),3,TRUE))</f>
        <v/>
      </c>
      <c r="E132" s="47"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4,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ERROR")))))))))))))))))))),4,TRUE))</f>
        <v/>
      </c>
      <c r="F132" s="47"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5,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ERROR")))))))))))))))))))),5,TRUE))</f>
        <v/>
      </c>
      <c r="G132" s="46"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6,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ERROR")))))))))))))))))))),6,TRUE))</f>
        <v/>
      </c>
      <c r="H132" s="46"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7,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ERROR")))))))))))))))))))),7,TRUE))</f>
        <v/>
      </c>
      <c r="I132" s="48"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8,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ERROR")))))))))))))))))))),8,TRUE))</f>
        <v/>
      </c>
      <c r="J132" s="49"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9,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ERROR")))))))))))))))))))),9,TRUE))</f>
        <v/>
      </c>
      <c r="K132" s="48"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10,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ERROR")))))))))))))))))))),10,TRUE))</f>
        <v/>
      </c>
      <c r="L132" s="48"/>
      <c r="M132" s="104"/>
      <c r="N132" s="48"/>
      <c r="O132" s="48"/>
      <c r="P132" s="69" t="str">
        <f>IF(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11,TRUE)=0,"",VLOOKUP($B132,IF($B132&lt;11,TEMP0[],IF($B132&lt;21,TEMP1[],IF($B132&lt;31,TEMP2[],IF($B132&lt;41,TEMP3[],IF($B132&lt;51,TEMP4[],IF($B132&lt;61,TEMP5[],IF($B132&lt;71,TEMP6[],IF($B132&lt;81,TEMP7[],IF($B132&lt;91,TEMP8[],IF($B132&lt;101,TEMP9[],IF($B132&lt;111,TEMP10[],IF($B132&lt;121,TEMP11[],IF($B132&lt;131,TEMP12[],IF($B132&lt;141,TEMP13[],IF($B132&lt;151,TEMP14[],IF($B132&lt;161,TEMP15[],IF($B132&lt;171,TEMP16[],IF($B132&lt;181,TEMP17[],IF($B132&lt;191,TEMP18[],IF($B132&lt;201,TEMP19[],"TABLE ERROR")))))))))))))))))))),11,TRUE))</f>
        <v/>
      </c>
    </row>
    <row r="133" spans="1:16" ht="15" customHeight="1" x14ac:dyDescent="0.25">
      <c r="A133" s="94">
        <v>15</v>
      </c>
      <c r="B133" s="70">
        <v>131</v>
      </c>
      <c r="C133" s="46" t="str">
        <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ERROR")))))))))))))))))))),2,TRUE)</f>
        <v>Operations</v>
      </c>
      <c r="D133" s="47"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3,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ERROR")))))))))))))))))))),3,TRUE))</f>
        <v/>
      </c>
      <c r="E133" s="47"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4,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ERROR")))))))))))))))))))),4,TRUE))</f>
        <v/>
      </c>
      <c r="F133" s="47"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5,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ERROR")))))))))))))))))))),5,TRUE))</f>
        <v/>
      </c>
      <c r="G133" s="46"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6,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ERROR")))))))))))))))))))),6,TRUE))</f>
        <v/>
      </c>
      <c r="H133" s="46"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7,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ERROR")))))))))))))))))))),7,TRUE))</f>
        <v/>
      </c>
      <c r="I133" s="48"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8,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ERROR")))))))))))))))))))),8,TRUE))</f>
        <v/>
      </c>
      <c r="J133" s="49"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9,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ERROR")))))))))))))))))))),9,TRUE))</f>
        <v/>
      </c>
      <c r="K133" s="48"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10,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ERROR")))))))))))))))))))),10,TRUE))</f>
        <v/>
      </c>
      <c r="L133" s="48"/>
      <c r="M133" s="104"/>
      <c r="N133" s="48"/>
      <c r="O133" s="48"/>
      <c r="P133" s="69" t="str">
        <f>IF(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11,TRUE)=0,"",VLOOKUP($B133,IF($B133&lt;11,TEMP0[],IF($B133&lt;21,TEMP1[],IF($B133&lt;31,TEMP2[],IF($B133&lt;41,TEMP3[],IF($B133&lt;51,TEMP4[],IF($B133&lt;61,TEMP5[],IF($B133&lt;71,TEMP6[],IF($B133&lt;81,TEMP7[],IF($B133&lt;91,TEMP8[],IF($B133&lt;101,TEMP9[],IF($B133&lt;111,TEMP10[],IF($B133&lt;121,TEMP11[],IF($B133&lt;131,TEMP12[],IF($B133&lt;141,TEMP13[],IF($B133&lt;151,TEMP14[],IF($B133&lt;161,TEMP15[],IF($B133&lt;171,TEMP16[],IF($B133&lt;181,TEMP17[],IF($B133&lt;191,TEMP18[],IF($B133&lt;201,TEMP19[],"TABLE ERROR")))))))))))))))))))),11,TRUE))</f>
        <v/>
      </c>
    </row>
    <row r="134" spans="1:16" ht="15" customHeight="1" x14ac:dyDescent="0.25">
      <c r="A134" s="94">
        <v>15</v>
      </c>
      <c r="B134" s="70">
        <v>132</v>
      </c>
      <c r="C134" s="46" t="str">
        <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ERROR")))))))))))))))))))),2,TRUE)</f>
        <v>Operations</v>
      </c>
      <c r="D134" s="47"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3,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ERROR")))))))))))))))))))),3,TRUE))</f>
        <v/>
      </c>
      <c r="E134" s="47"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4,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ERROR")))))))))))))))))))),4,TRUE))</f>
        <v/>
      </c>
      <c r="F134" s="47"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5,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ERROR")))))))))))))))))))),5,TRUE))</f>
        <v/>
      </c>
      <c r="G134" s="46"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6,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ERROR")))))))))))))))))))),6,TRUE))</f>
        <v/>
      </c>
      <c r="H134" s="46"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7,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ERROR")))))))))))))))))))),7,TRUE))</f>
        <v/>
      </c>
      <c r="I134" s="48"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8,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ERROR")))))))))))))))))))),8,TRUE))</f>
        <v/>
      </c>
      <c r="J134" s="49"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9,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ERROR")))))))))))))))))))),9,TRUE))</f>
        <v/>
      </c>
      <c r="K134" s="48"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10,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ERROR")))))))))))))))))))),10,TRUE))</f>
        <v/>
      </c>
      <c r="L134" s="48"/>
      <c r="M134" s="104"/>
      <c r="N134" s="48"/>
      <c r="O134" s="48"/>
      <c r="P134" s="69" t="str">
        <f>IF(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11,TRUE)=0,"",VLOOKUP($B134,IF($B134&lt;11,TEMP0[],IF($B134&lt;21,TEMP1[],IF($B134&lt;31,TEMP2[],IF($B134&lt;41,TEMP3[],IF($B134&lt;51,TEMP4[],IF($B134&lt;61,TEMP5[],IF($B134&lt;71,TEMP6[],IF($B134&lt;81,TEMP7[],IF($B134&lt;91,TEMP8[],IF($B134&lt;101,TEMP9[],IF($B134&lt;111,TEMP10[],IF($B134&lt;121,TEMP11[],IF($B134&lt;131,TEMP12[],IF($B134&lt;141,TEMP13[],IF($B134&lt;151,TEMP14[],IF($B134&lt;161,TEMP15[],IF($B134&lt;171,TEMP16[],IF($B134&lt;181,TEMP17[],IF($B134&lt;191,TEMP18[],IF($B134&lt;201,TEMP19[],"TABLE ERROR")))))))))))))))))))),11,TRUE))</f>
        <v/>
      </c>
    </row>
    <row r="135" spans="1:16" ht="15" customHeight="1" x14ac:dyDescent="0.25">
      <c r="A135" s="94">
        <v>15</v>
      </c>
      <c r="B135" s="70">
        <v>133</v>
      </c>
      <c r="C135" s="46" t="str">
        <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ERROR")))))))))))))))))))),2,TRUE)</f>
        <v>Operations</v>
      </c>
      <c r="D135" s="47"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3,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ERROR")))))))))))))))))))),3,TRUE))</f>
        <v/>
      </c>
      <c r="E135" s="47"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4,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ERROR")))))))))))))))))))),4,TRUE))</f>
        <v/>
      </c>
      <c r="F135" s="47"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5,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ERROR")))))))))))))))))))),5,TRUE))</f>
        <v/>
      </c>
      <c r="G135" s="46"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6,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ERROR")))))))))))))))))))),6,TRUE))</f>
        <v/>
      </c>
      <c r="H135" s="46"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7,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ERROR")))))))))))))))))))),7,TRUE))</f>
        <v/>
      </c>
      <c r="I135" s="48"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8,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ERROR")))))))))))))))))))),8,TRUE))</f>
        <v/>
      </c>
      <c r="J135" s="49"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9,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ERROR")))))))))))))))))))),9,TRUE))</f>
        <v/>
      </c>
      <c r="K135" s="48"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10,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ERROR")))))))))))))))))))),10,TRUE))</f>
        <v/>
      </c>
      <c r="L135" s="48"/>
      <c r="M135" s="104"/>
      <c r="N135" s="48"/>
      <c r="O135" s="48"/>
      <c r="P135" s="69" t="str">
        <f>IF(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11,TRUE)=0,"",VLOOKUP($B135,IF($B135&lt;11,TEMP0[],IF($B135&lt;21,TEMP1[],IF($B135&lt;31,TEMP2[],IF($B135&lt;41,TEMP3[],IF($B135&lt;51,TEMP4[],IF($B135&lt;61,TEMP5[],IF($B135&lt;71,TEMP6[],IF($B135&lt;81,TEMP7[],IF($B135&lt;91,TEMP8[],IF($B135&lt;101,TEMP9[],IF($B135&lt;111,TEMP10[],IF($B135&lt;121,TEMP11[],IF($B135&lt;131,TEMP12[],IF($B135&lt;141,TEMP13[],IF($B135&lt;151,TEMP14[],IF($B135&lt;161,TEMP15[],IF($B135&lt;171,TEMP16[],IF($B135&lt;181,TEMP17[],IF($B135&lt;191,TEMP18[],IF($B135&lt;201,TEMP19[],"TABLE ERROR")))))))))))))))))))),11,TRUE))</f>
        <v/>
      </c>
    </row>
    <row r="136" spans="1:16" ht="15" customHeight="1" x14ac:dyDescent="0.25">
      <c r="A136" s="94">
        <v>15</v>
      </c>
      <c r="B136" s="70">
        <v>134</v>
      </c>
      <c r="C136" s="46" t="str">
        <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ERROR")))))))))))))))))))),2,TRUE)</f>
        <v>Operations</v>
      </c>
      <c r="D136" s="47"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3,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ERROR")))))))))))))))))))),3,TRUE))</f>
        <v/>
      </c>
      <c r="E136" s="47"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4,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ERROR")))))))))))))))))))),4,TRUE))</f>
        <v/>
      </c>
      <c r="F136" s="47"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5,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ERROR")))))))))))))))))))),5,TRUE))</f>
        <v/>
      </c>
      <c r="G136" s="46"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6,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ERROR")))))))))))))))))))),6,TRUE))</f>
        <v/>
      </c>
      <c r="H136" s="46"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7,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ERROR")))))))))))))))))))),7,TRUE))</f>
        <v/>
      </c>
      <c r="I136" s="48"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8,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ERROR")))))))))))))))))))),8,TRUE))</f>
        <v/>
      </c>
      <c r="J136" s="49"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9,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ERROR")))))))))))))))))))),9,TRUE))</f>
        <v/>
      </c>
      <c r="K136" s="48"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10,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ERROR")))))))))))))))))))),10,TRUE))</f>
        <v/>
      </c>
      <c r="L136" s="48"/>
      <c r="M136" s="104"/>
      <c r="N136" s="48"/>
      <c r="O136" s="48"/>
      <c r="P136" s="69" t="str">
        <f>IF(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11,TRUE)=0,"",VLOOKUP($B136,IF($B136&lt;11,TEMP0[],IF($B136&lt;21,TEMP1[],IF($B136&lt;31,TEMP2[],IF($B136&lt;41,TEMP3[],IF($B136&lt;51,TEMP4[],IF($B136&lt;61,TEMP5[],IF($B136&lt;71,TEMP6[],IF($B136&lt;81,TEMP7[],IF($B136&lt;91,TEMP8[],IF($B136&lt;101,TEMP9[],IF($B136&lt;111,TEMP10[],IF($B136&lt;121,TEMP11[],IF($B136&lt;131,TEMP12[],IF($B136&lt;141,TEMP13[],IF($B136&lt;151,TEMP14[],IF($B136&lt;161,TEMP15[],IF($B136&lt;171,TEMP16[],IF($B136&lt;181,TEMP17[],IF($B136&lt;191,TEMP18[],IF($B136&lt;201,TEMP19[],"TABLE ERROR")))))))))))))))))))),11,TRUE))</f>
        <v/>
      </c>
    </row>
    <row r="137" spans="1:16" ht="15" customHeight="1" x14ac:dyDescent="0.25">
      <c r="A137" s="94">
        <v>15</v>
      </c>
      <c r="B137" s="70">
        <v>135</v>
      </c>
      <c r="C137" s="46" t="str">
        <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ERROR")))))))))))))))))))),2,TRUE)</f>
        <v>Operations</v>
      </c>
      <c r="D137" s="47"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3,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ERROR")))))))))))))))))))),3,TRUE))</f>
        <v/>
      </c>
      <c r="E137" s="47"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4,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ERROR")))))))))))))))))))),4,TRUE))</f>
        <v/>
      </c>
      <c r="F137" s="47"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5,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ERROR")))))))))))))))))))),5,TRUE))</f>
        <v/>
      </c>
      <c r="G137" s="46"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6,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ERROR")))))))))))))))))))),6,TRUE))</f>
        <v/>
      </c>
      <c r="H137" s="46"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7,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ERROR")))))))))))))))))))),7,TRUE))</f>
        <v/>
      </c>
      <c r="I137" s="48"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8,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ERROR")))))))))))))))))))),8,TRUE))</f>
        <v/>
      </c>
      <c r="J137" s="49"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9,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ERROR")))))))))))))))))))),9,TRUE))</f>
        <v/>
      </c>
      <c r="K137" s="48"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10,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ERROR")))))))))))))))))))),10,TRUE))</f>
        <v/>
      </c>
      <c r="L137" s="48"/>
      <c r="M137" s="104"/>
      <c r="N137" s="48"/>
      <c r="O137" s="48"/>
      <c r="P137" s="69" t="str">
        <f>IF(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11,TRUE)=0,"",VLOOKUP($B137,IF($B137&lt;11,TEMP0[],IF($B137&lt;21,TEMP1[],IF($B137&lt;31,TEMP2[],IF($B137&lt;41,TEMP3[],IF($B137&lt;51,TEMP4[],IF($B137&lt;61,TEMP5[],IF($B137&lt;71,TEMP6[],IF($B137&lt;81,TEMP7[],IF($B137&lt;91,TEMP8[],IF($B137&lt;101,TEMP9[],IF($B137&lt;111,TEMP10[],IF($B137&lt;121,TEMP11[],IF($B137&lt;131,TEMP12[],IF($B137&lt;141,TEMP13[],IF($B137&lt;151,TEMP14[],IF($B137&lt;161,TEMP15[],IF($B137&lt;171,TEMP16[],IF($B137&lt;181,TEMP17[],IF($B137&lt;191,TEMP18[],IF($B137&lt;201,TEMP19[],"TABLE ERROR")))))))))))))))))))),11,TRUE))</f>
        <v/>
      </c>
    </row>
    <row r="138" spans="1:16" ht="15" customHeight="1" x14ac:dyDescent="0.25">
      <c r="A138" s="94">
        <v>15</v>
      </c>
      <c r="B138" s="70">
        <v>136</v>
      </c>
      <c r="C138" s="46" t="str">
        <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ERROR")))))))))))))))))))),2,TRUE)</f>
        <v>Operations</v>
      </c>
      <c r="D138" s="47"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3,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ERROR")))))))))))))))))))),3,TRUE))</f>
        <v/>
      </c>
      <c r="E138" s="47"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4,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ERROR")))))))))))))))))))),4,TRUE))</f>
        <v/>
      </c>
      <c r="F138" s="47"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5,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ERROR")))))))))))))))))))),5,TRUE))</f>
        <v/>
      </c>
      <c r="G138" s="46"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6,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ERROR")))))))))))))))))))),6,TRUE))</f>
        <v/>
      </c>
      <c r="H138" s="46"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7,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ERROR")))))))))))))))))))),7,TRUE))</f>
        <v/>
      </c>
      <c r="I138" s="48"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8,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ERROR")))))))))))))))))))),8,TRUE))</f>
        <v/>
      </c>
      <c r="J138" s="49"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9,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ERROR")))))))))))))))))))),9,TRUE))</f>
        <v/>
      </c>
      <c r="K138" s="48"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10,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ERROR")))))))))))))))))))),10,TRUE))</f>
        <v/>
      </c>
      <c r="L138" s="48"/>
      <c r="M138" s="104"/>
      <c r="N138" s="48"/>
      <c r="O138" s="48"/>
      <c r="P138" s="69" t="str">
        <f>IF(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11,TRUE)=0,"",VLOOKUP($B138,IF($B138&lt;11,TEMP0[],IF($B138&lt;21,TEMP1[],IF($B138&lt;31,TEMP2[],IF($B138&lt;41,TEMP3[],IF($B138&lt;51,TEMP4[],IF($B138&lt;61,TEMP5[],IF($B138&lt;71,TEMP6[],IF($B138&lt;81,TEMP7[],IF($B138&lt;91,TEMP8[],IF($B138&lt;101,TEMP9[],IF($B138&lt;111,TEMP10[],IF($B138&lt;121,TEMP11[],IF($B138&lt;131,TEMP12[],IF($B138&lt;141,TEMP13[],IF($B138&lt;151,TEMP14[],IF($B138&lt;161,TEMP15[],IF($B138&lt;171,TEMP16[],IF($B138&lt;181,TEMP17[],IF($B138&lt;191,TEMP18[],IF($B138&lt;201,TEMP19[],"TABLE ERROR")))))))))))))))))))),11,TRUE))</f>
        <v/>
      </c>
    </row>
    <row r="139" spans="1:16" ht="15" customHeight="1" x14ac:dyDescent="0.25">
      <c r="A139" s="94">
        <v>15</v>
      </c>
      <c r="B139" s="70">
        <v>137</v>
      </c>
      <c r="C139" s="46" t="str">
        <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ERROR")))))))))))))))))))),2,TRUE)</f>
        <v>Operations</v>
      </c>
      <c r="D139" s="47"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3,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ERROR")))))))))))))))))))),3,TRUE))</f>
        <v/>
      </c>
      <c r="E139" s="47"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4,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ERROR")))))))))))))))))))),4,TRUE))</f>
        <v/>
      </c>
      <c r="F139" s="47"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5,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ERROR")))))))))))))))))))),5,TRUE))</f>
        <v/>
      </c>
      <c r="G139" s="46"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6,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ERROR")))))))))))))))))))),6,TRUE))</f>
        <v/>
      </c>
      <c r="H139" s="46"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7,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ERROR")))))))))))))))))))),7,TRUE))</f>
        <v/>
      </c>
      <c r="I139" s="48"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8,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ERROR")))))))))))))))))))),8,TRUE))</f>
        <v/>
      </c>
      <c r="J139" s="49"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9,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ERROR")))))))))))))))))))),9,TRUE))</f>
        <v/>
      </c>
      <c r="K139" s="48"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10,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ERROR")))))))))))))))))))),10,TRUE))</f>
        <v/>
      </c>
      <c r="L139" s="48"/>
      <c r="M139" s="104"/>
      <c r="N139" s="48"/>
      <c r="O139" s="48"/>
      <c r="P139" s="69" t="str">
        <f>IF(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11,TRUE)=0,"",VLOOKUP($B139,IF($B139&lt;11,TEMP0[],IF($B139&lt;21,TEMP1[],IF($B139&lt;31,TEMP2[],IF($B139&lt;41,TEMP3[],IF($B139&lt;51,TEMP4[],IF($B139&lt;61,TEMP5[],IF($B139&lt;71,TEMP6[],IF($B139&lt;81,TEMP7[],IF($B139&lt;91,TEMP8[],IF($B139&lt;101,TEMP9[],IF($B139&lt;111,TEMP10[],IF($B139&lt;121,TEMP11[],IF($B139&lt;131,TEMP12[],IF($B139&lt;141,TEMP13[],IF($B139&lt;151,TEMP14[],IF($B139&lt;161,TEMP15[],IF($B139&lt;171,TEMP16[],IF($B139&lt;181,TEMP17[],IF($B139&lt;191,TEMP18[],IF($B139&lt;201,TEMP19[],"TABLE ERROR")))))))))))))))))))),11,TRUE))</f>
        <v/>
      </c>
    </row>
    <row r="140" spans="1:16" ht="15" customHeight="1" x14ac:dyDescent="0.25">
      <c r="A140" s="94">
        <v>15</v>
      </c>
      <c r="B140" s="70">
        <v>138</v>
      </c>
      <c r="C140" s="46" t="str">
        <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ERROR")))))))))))))))))))),2,TRUE)</f>
        <v>Operations</v>
      </c>
      <c r="D140" s="47"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3,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ERROR")))))))))))))))))))),3,TRUE))</f>
        <v/>
      </c>
      <c r="E140" s="47"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4,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ERROR")))))))))))))))))))),4,TRUE))</f>
        <v/>
      </c>
      <c r="F140" s="47"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5,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ERROR")))))))))))))))))))),5,TRUE))</f>
        <v/>
      </c>
      <c r="G140" s="46"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6,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ERROR")))))))))))))))))))),6,TRUE))</f>
        <v/>
      </c>
      <c r="H140" s="46"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7,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ERROR")))))))))))))))))))),7,TRUE))</f>
        <v/>
      </c>
      <c r="I140" s="48"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8,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ERROR")))))))))))))))))))),8,TRUE))</f>
        <v/>
      </c>
      <c r="J140" s="49"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9,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ERROR")))))))))))))))))))),9,TRUE))</f>
        <v/>
      </c>
      <c r="K140" s="48"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10,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ERROR")))))))))))))))))))),10,TRUE))</f>
        <v/>
      </c>
      <c r="L140" s="48"/>
      <c r="M140" s="104"/>
      <c r="N140" s="48"/>
      <c r="O140" s="48"/>
      <c r="P140" s="69" t="str">
        <f>IF(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11,TRUE)=0,"",VLOOKUP($B140,IF($B140&lt;11,TEMP0[],IF($B140&lt;21,TEMP1[],IF($B140&lt;31,TEMP2[],IF($B140&lt;41,TEMP3[],IF($B140&lt;51,TEMP4[],IF($B140&lt;61,TEMP5[],IF($B140&lt;71,TEMP6[],IF($B140&lt;81,TEMP7[],IF($B140&lt;91,TEMP8[],IF($B140&lt;101,TEMP9[],IF($B140&lt;111,TEMP10[],IF($B140&lt;121,TEMP11[],IF($B140&lt;131,TEMP12[],IF($B140&lt;141,TEMP13[],IF($B140&lt;151,TEMP14[],IF($B140&lt;161,TEMP15[],IF($B140&lt;171,TEMP16[],IF($B140&lt;181,TEMP17[],IF($B140&lt;191,TEMP18[],IF($B140&lt;201,TEMP19[],"TABLE ERROR")))))))))))))))))))),11,TRUE))</f>
        <v/>
      </c>
    </row>
    <row r="141" spans="1:16" ht="15" customHeight="1" x14ac:dyDescent="0.25">
      <c r="A141" s="94">
        <v>15</v>
      </c>
      <c r="B141" s="70">
        <v>139</v>
      </c>
      <c r="C141" s="46" t="str">
        <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ERROR")))))))))))))))))))),2,TRUE)</f>
        <v>Operations</v>
      </c>
      <c r="D141" s="47"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3,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ERROR")))))))))))))))))))),3,TRUE))</f>
        <v/>
      </c>
      <c r="E141" s="47"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4,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ERROR")))))))))))))))))))),4,TRUE))</f>
        <v/>
      </c>
      <c r="F141" s="47"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5,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ERROR")))))))))))))))))))),5,TRUE))</f>
        <v/>
      </c>
      <c r="G141" s="46"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6,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ERROR")))))))))))))))))))),6,TRUE))</f>
        <v/>
      </c>
      <c r="H141" s="46"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7,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ERROR")))))))))))))))))))),7,TRUE))</f>
        <v/>
      </c>
      <c r="I141" s="48"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8,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ERROR")))))))))))))))))))),8,TRUE))</f>
        <v/>
      </c>
      <c r="J141" s="49"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9,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ERROR")))))))))))))))))))),9,TRUE))</f>
        <v/>
      </c>
      <c r="K141" s="48"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10,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ERROR")))))))))))))))))))),10,TRUE))</f>
        <v/>
      </c>
      <c r="L141" s="48"/>
      <c r="M141" s="104"/>
      <c r="N141" s="48"/>
      <c r="O141" s="48"/>
      <c r="P141" s="69" t="str">
        <f>IF(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11,TRUE)=0,"",VLOOKUP($B141,IF($B141&lt;11,TEMP0[],IF($B141&lt;21,TEMP1[],IF($B141&lt;31,TEMP2[],IF($B141&lt;41,TEMP3[],IF($B141&lt;51,TEMP4[],IF($B141&lt;61,TEMP5[],IF($B141&lt;71,TEMP6[],IF($B141&lt;81,TEMP7[],IF($B141&lt;91,TEMP8[],IF($B141&lt;101,TEMP9[],IF($B141&lt;111,TEMP10[],IF($B141&lt;121,TEMP11[],IF($B141&lt;131,TEMP12[],IF($B141&lt;141,TEMP13[],IF($B141&lt;151,TEMP14[],IF($B141&lt;161,TEMP15[],IF($B141&lt;171,TEMP16[],IF($B141&lt;181,TEMP17[],IF($B141&lt;191,TEMP18[],IF($B141&lt;201,TEMP19[],"TABLE ERROR")))))))))))))))))))),11,TRUE))</f>
        <v/>
      </c>
    </row>
    <row r="142" spans="1:16" ht="15.75" customHeight="1" x14ac:dyDescent="0.25">
      <c r="A142" s="94">
        <v>15</v>
      </c>
      <c r="B142" s="70">
        <v>140</v>
      </c>
      <c r="C142" s="46" t="str">
        <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ERROR")))))))))))))))))))),2,TRUE)</f>
        <v>Operations</v>
      </c>
      <c r="D142" s="47"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3,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ERROR")))))))))))))))))))),3,TRUE))</f>
        <v/>
      </c>
      <c r="E142" s="47"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4,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ERROR")))))))))))))))))))),4,TRUE))</f>
        <v/>
      </c>
      <c r="F142" s="47"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5,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ERROR")))))))))))))))))))),5,TRUE))</f>
        <v/>
      </c>
      <c r="G142" s="46"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6,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ERROR")))))))))))))))))))),6,TRUE))</f>
        <v/>
      </c>
      <c r="H142" s="46"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7,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ERROR")))))))))))))))))))),7,TRUE))</f>
        <v/>
      </c>
      <c r="I142" s="48"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8,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ERROR")))))))))))))))))))),8,TRUE))</f>
        <v/>
      </c>
      <c r="J142" s="49"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9,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ERROR")))))))))))))))))))),9,TRUE))</f>
        <v/>
      </c>
      <c r="K142" s="48"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10,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ERROR")))))))))))))))))))),10,TRUE))</f>
        <v/>
      </c>
      <c r="L142" s="48"/>
      <c r="M142" s="104"/>
      <c r="N142" s="48"/>
      <c r="O142" s="48"/>
      <c r="P142" s="69" t="str">
        <f>IF(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11,TRUE)=0,"",VLOOKUP($B142,IF($B142&lt;11,TEMP0[],IF($B142&lt;21,TEMP1[],IF($B142&lt;31,TEMP2[],IF($B142&lt;41,TEMP3[],IF($B142&lt;51,TEMP4[],IF($B142&lt;61,TEMP5[],IF($B142&lt;71,TEMP6[],IF($B142&lt;81,TEMP7[],IF($B142&lt;91,TEMP8[],IF($B142&lt;101,TEMP9[],IF($B142&lt;111,TEMP10[],IF($B142&lt;121,TEMP11[],IF($B142&lt;131,TEMP12[],IF($B142&lt;141,TEMP13[],IF($B142&lt;151,TEMP14[],IF($B142&lt;161,TEMP15[],IF($B142&lt;171,TEMP16[],IF($B142&lt;181,TEMP17[],IF($B142&lt;191,TEMP18[],IF($B142&lt;201,TEMP19[],"TABLE ERROR")))))))))))))))))))),11,TRUE))</f>
        <v/>
      </c>
    </row>
    <row r="143" spans="1:16" ht="15" customHeight="1" x14ac:dyDescent="0.25">
      <c r="A143" s="94">
        <v>16</v>
      </c>
      <c r="B143" s="70">
        <v>141</v>
      </c>
      <c r="C143" s="46" t="str">
        <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ERROR")))))))))))))))))))),2,TRUE)</f>
        <v>Operations</v>
      </c>
      <c r="D143" s="47"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3,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ERROR")))))))))))))))))))),3,TRUE))</f>
        <v/>
      </c>
      <c r="E143" s="47"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4,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ERROR")))))))))))))))))))),4,TRUE))</f>
        <v/>
      </c>
      <c r="F143" s="47"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5,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ERROR")))))))))))))))))))),5,TRUE))</f>
        <v/>
      </c>
      <c r="G143" s="46"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6,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ERROR")))))))))))))))))))),6,TRUE))</f>
        <v/>
      </c>
      <c r="H143" s="46"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7,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ERROR")))))))))))))))))))),7,TRUE))</f>
        <v/>
      </c>
      <c r="I143" s="48"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8,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ERROR")))))))))))))))))))),8,TRUE))</f>
        <v/>
      </c>
      <c r="J143" s="49"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9,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ERROR")))))))))))))))))))),9,TRUE))</f>
        <v/>
      </c>
      <c r="K143" s="48"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10,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ERROR")))))))))))))))))))),10,TRUE))</f>
        <v/>
      </c>
      <c r="L143" s="48"/>
      <c r="M143" s="104"/>
      <c r="N143" s="48"/>
      <c r="O143" s="48"/>
      <c r="P143" s="69" t="str">
        <f>IF(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11,TRUE)=0,"",VLOOKUP($B143,IF($B143&lt;11,TEMP0[],IF($B143&lt;21,TEMP1[],IF($B143&lt;31,TEMP2[],IF($B143&lt;41,TEMP3[],IF($B143&lt;51,TEMP4[],IF($B143&lt;61,TEMP5[],IF($B143&lt;71,TEMP6[],IF($B143&lt;81,TEMP7[],IF($B143&lt;91,TEMP8[],IF($B143&lt;101,TEMP9[],IF($B143&lt;111,TEMP10[],IF($B143&lt;121,TEMP11[],IF($B143&lt;131,TEMP12[],IF($B143&lt;141,TEMP13[],IF($B143&lt;151,TEMP14[],IF($B143&lt;161,TEMP15[],IF($B143&lt;171,TEMP16[],IF($B143&lt;181,TEMP17[],IF($B143&lt;191,TEMP18[],IF($B143&lt;201,TEMP19[],"TABLE ERROR")))))))))))))))))))),11,TRUE))</f>
        <v/>
      </c>
    </row>
    <row r="144" spans="1:16" ht="15" customHeight="1" x14ac:dyDescent="0.25">
      <c r="A144" s="94">
        <v>16</v>
      </c>
      <c r="B144" s="70">
        <v>142</v>
      </c>
      <c r="C144" s="46" t="str">
        <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ERROR")))))))))))))))))))),2,TRUE)</f>
        <v>Operations</v>
      </c>
      <c r="D144" s="47"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3,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ERROR")))))))))))))))))))),3,TRUE))</f>
        <v/>
      </c>
      <c r="E144" s="47"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4,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ERROR")))))))))))))))))))),4,TRUE))</f>
        <v/>
      </c>
      <c r="F144" s="47"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5,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ERROR")))))))))))))))))))),5,TRUE))</f>
        <v/>
      </c>
      <c r="G144" s="46"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6,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ERROR")))))))))))))))))))),6,TRUE))</f>
        <v/>
      </c>
      <c r="H144" s="46"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7,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ERROR")))))))))))))))))))),7,TRUE))</f>
        <v/>
      </c>
      <c r="I144" s="48"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8,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ERROR")))))))))))))))))))),8,TRUE))</f>
        <v/>
      </c>
      <c r="J144" s="49"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9,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ERROR")))))))))))))))))))),9,TRUE))</f>
        <v/>
      </c>
      <c r="K144" s="48"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10,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ERROR")))))))))))))))))))),10,TRUE))</f>
        <v/>
      </c>
      <c r="L144" s="48"/>
      <c r="M144" s="104"/>
      <c r="N144" s="48"/>
      <c r="O144" s="48"/>
      <c r="P144" s="69" t="str">
        <f>IF(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11,TRUE)=0,"",VLOOKUP($B144,IF($B144&lt;11,TEMP0[],IF($B144&lt;21,TEMP1[],IF($B144&lt;31,TEMP2[],IF($B144&lt;41,TEMP3[],IF($B144&lt;51,TEMP4[],IF($B144&lt;61,TEMP5[],IF($B144&lt;71,TEMP6[],IF($B144&lt;81,TEMP7[],IF($B144&lt;91,TEMP8[],IF($B144&lt;101,TEMP9[],IF($B144&lt;111,TEMP10[],IF($B144&lt;121,TEMP11[],IF($B144&lt;131,TEMP12[],IF($B144&lt;141,TEMP13[],IF($B144&lt;151,TEMP14[],IF($B144&lt;161,TEMP15[],IF($B144&lt;171,TEMP16[],IF($B144&lt;181,TEMP17[],IF($B144&lt;191,TEMP18[],IF($B144&lt;201,TEMP19[],"TABLE ERROR")))))))))))))))))))),11,TRUE))</f>
        <v/>
      </c>
    </row>
    <row r="145" spans="1:16" ht="15" customHeight="1" x14ac:dyDescent="0.25">
      <c r="A145" s="94">
        <v>16</v>
      </c>
      <c r="B145" s="70">
        <v>143</v>
      </c>
      <c r="C145" s="46" t="str">
        <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ERROR")))))))))))))))))))),2,TRUE)</f>
        <v>Operations</v>
      </c>
      <c r="D145" s="47"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3,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ERROR")))))))))))))))))))),3,TRUE))</f>
        <v/>
      </c>
      <c r="E145" s="47"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4,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ERROR")))))))))))))))))))),4,TRUE))</f>
        <v/>
      </c>
      <c r="F145" s="47"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5,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ERROR")))))))))))))))))))),5,TRUE))</f>
        <v/>
      </c>
      <c r="G145" s="46"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6,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ERROR")))))))))))))))))))),6,TRUE))</f>
        <v/>
      </c>
      <c r="H145" s="46"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7,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ERROR")))))))))))))))))))),7,TRUE))</f>
        <v/>
      </c>
      <c r="I145" s="48"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8,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ERROR")))))))))))))))))))),8,TRUE))</f>
        <v/>
      </c>
      <c r="J145" s="49"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9,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ERROR")))))))))))))))))))),9,TRUE))</f>
        <v/>
      </c>
      <c r="K145" s="48"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10,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ERROR")))))))))))))))))))),10,TRUE))</f>
        <v/>
      </c>
      <c r="L145" s="48"/>
      <c r="M145" s="104"/>
      <c r="N145" s="48"/>
      <c r="O145" s="48"/>
      <c r="P145" s="69" t="str">
        <f>IF(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11,TRUE)=0,"",VLOOKUP($B145,IF($B145&lt;11,TEMP0[],IF($B145&lt;21,TEMP1[],IF($B145&lt;31,TEMP2[],IF($B145&lt;41,TEMP3[],IF($B145&lt;51,TEMP4[],IF($B145&lt;61,TEMP5[],IF($B145&lt;71,TEMP6[],IF($B145&lt;81,TEMP7[],IF($B145&lt;91,TEMP8[],IF($B145&lt;101,TEMP9[],IF($B145&lt;111,TEMP10[],IF($B145&lt;121,TEMP11[],IF($B145&lt;131,TEMP12[],IF($B145&lt;141,TEMP13[],IF($B145&lt;151,TEMP14[],IF($B145&lt;161,TEMP15[],IF($B145&lt;171,TEMP16[],IF($B145&lt;181,TEMP17[],IF($B145&lt;191,TEMP18[],IF($B145&lt;201,TEMP19[],"TABLE ERROR")))))))))))))))))))),11,TRUE))</f>
        <v/>
      </c>
    </row>
    <row r="146" spans="1:16" ht="15" customHeight="1" x14ac:dyDescent="0.25">
      <c r="A146" s="94">
        <v>16</v>
      </c>
      <c r="B146" s="70">
        <v>144</v>
      </c>
      <c r="C146" s="46" t="str">
        <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ERROR")))))))))))))))))))),2,TRUE)</f>
        <v>Operations</v>
      </c>
      <c r="D146" s="47"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3,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ERROR")))))))))))))))))))),3,TRUE))</f>
        <v/>
      </c>
      <c r="E146" s="47"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4,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ERROR")))))))))))))))))))),4,TRUE))</f>
        <v/>
      </c>
      <c r="F146" s="47"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5,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ERROR")))))))))))))))))))),5,TRUE))</f>
        <v/>
      </c>
      <c r="G146" s="46"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6,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ERROR")))))))))))))))))))),6,TRUE))</f>
        <v/>
      </c>
      <c r="H146" s="46"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7,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ERROR")))))))))))))))))))),7,TRUE))</f>
        <v/>
      </c>
      <c r="I146" s="48"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8,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ERROR")))))))))))))))))))),8,TRUE))</f>
        <v/>
      </c>
      <c r="J146" s="49"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9,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ERROR")))))))))))))))))))),9,TRUE))</f>
        <v/>
      </c>
      <c r="K146" s="48"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10,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ERROR")))))))))))))))))))),10,TRUE))</f>
        <v/>
      </c>
      <c r="L146" s="48"/>
      <c r="M146" s="104"/>
      <c r="N146" s="48"/>
      <c r="O146" s="48"/>
      <c r="P146" s="69" t="str">
        <f>IF(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11,TRUE)=0,"",VLOOKUP($B146,IF($B146&lt;11,TEMP0[],IF($B146&lt;21,TEMP1[],IF($B146&lt;31,TEMP2[],IF($B146&lt;41,TEMP3[],IF($B146&lt;51,TEMP4[],IF($B146&lt;61,TEMP5[],IF($B146&lt;71,TEMP6[],IF($B146&lt;81,TEMP7[],IF($B146&lt;91,TEMP8[],IF($B146&lt;101,TEMP9[],IF($B146&lt;111,TEMP10[],IF($B146&lt;121,TEMP11[],IF($B146&lt;131,TEMP12[],IF($B146&lt;141,TEMP13[],IF($B146&lt;151,TEMP14[],IF($B146&lt;161,TEMP15[],IF($B146&lt;171,TEMP16[],IF($B146&lt;181,TEMP17[],IF($B146&lt;191,TEMP18[],IF($B146&lt;201,TEMP19[],"TABLE ERROR")))))))))))))))))))),11,TRUE))</f>
        <v/>
      </c>
    </row>
    <row r="147" spans="1:16" ht="15" customHeight="1" x14ac:dyDescent="0.25">
      <c r="A147" s="94">
        <v>16</v>
      </c>
      <c r="B147" s="70">
        <v>145</v>
      </c>
      <c r="C147" s="46" t="str">
        <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ERROR")))))))))))))))))))),2,TRUE)</f>
        <v>Operations</v>
      </c>
      <c r="D147" s="47"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3,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ERROR")))))))))))))))))))),3,TRUE))</f>
        <v/>
      </c>
      <c r="E147" s="47"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4,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ERROR")))))))))))))))))))),4,TRUE))</f>
        <v/>
      </c>
      <c r="F147" s="47"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5,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ERROR")))))))))))))))))))),5,TRUE))</f>
        <v/>
      </c>
      <c r="G147" s="46"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6,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ERROR")))))))))))))))))))),6,TRUE))</f>
        <v/>
      </c>
      <c r="H147" s="46"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7,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ERROR")))))))))))))))))))),7,TRUE))</f>
        <v/>
      </c>
      <c r="I147" s="48"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8,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ERROR")))))))))))))))))))),8,TRUE))</f>
        <v/>
      </c>
      <c r="J147" s="49"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9,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ERROR")))))))))))))))))))),9,TRUE))</f>
        <v/>
      </c>
      <c r="K147" s="48"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10,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ERROR")))))))))))))))))))),10,TRUE))</f>
        <v/>
      </c>
      <c r="L147" s="48"/>
      <c r="M147" s="104"/>
      <c r="N147" s="48"/>
      <c r="O147" s="48"/>
      <c r="P147" s="69" t="str">
        <f>IF(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11,TRUE)=0,"",VLOOKUP($B147,IF($B147&lt;11,TEMP0[],IF($B147&lt;21,TEMP1[],IF($B147&lt;31,TEMP2[],IF($B147&lt;41,TEMP3[],IF($B147&lt;51,TEMP4[],IF($B147&lt;61,TEMP5[],IF($B147&lt;71,TEMP6[],IF($B147&lt;81,TEMP7[],IF($B147&lt;91,TEMP8[],IF($B147&lt;101,TEMP9[],IF($B147&lt;111,TEMP10[],IF($B147&lt;121,TEMP11[],IF($B147&lt;131,TEMP12[],IF($B147&lt;141,TEMP13[],IF($B147&lt;151,TEMP14[],IF($B147&lt;161,TEMP15[],IF($B147&lt;171,TEMP16[],IF($B147&lt;181,TEMP17[],IF($B147&lt;191,TEMP18[],IF($B147&lt;201,TEMP19[],"TABLE ERROR")))))))))))))))))))),11,TRUE))</f>
        <v/>
      </c>
    </row>
    <row r="148" spans="1:16" ht="15" customHeight="1" x14ac:dyDescent="0.25">
      <c r="A148" s="94">
        <v>16</v>
      </c>
      <c r="B148" s="70">
        <v>146</v>
      </c>
      <c r="C148" s="46" t="str">
        <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ERROR")))))))))))))))))))),2,TRUE)</f>
        <v>Operations</v>
      </c>
      <c r="D148" s="47"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3,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ERROR")))))))))))))))))))),3,TRUE))</f>
        <v/>
      </c>
      <c r="E148" s="47"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4,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ERROR")))))))))))))))))))),4,TRUE))</f>
        <v/>
      </c>
      <c r="F148" s="47"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5,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ERROR")))))))))))))))))))),5,TRUE))</f>
        <v/>
      </c>
      <c r="G148" s="46"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6,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ERROR")))))))))))))))))))),6,TRUE))</f>
        <v/>
      </c>
      <c r="H148" s="46"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7,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ERROR")))))))))))))))))))),7,TRUE))</f>
        <v/>
      </c>
      <c r="I148" s="48"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8,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ERROR")))))))))))))))))))),8,TRUE))</f>
        <v/>
      </c>
      <c r="J148" s="49"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9,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ERROR")))))))))))))))))))),9,TRUE))</f>
        <v/>
      </c>
      <c r="K148" s="48"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10,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ERROR")))))))))))))))))))),10,TRUE))</f>
        <v/>
      </c>
      <c r="L148" s="48"/>
      <c r="M148" s="104"/>
      <c r="N148" s="48"/>
      <c r="O148" s="48"/>
      <c r="P148" s="69" t="str">
        <f>IF(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11,TRUE)=0,"",VLOOKUP($B148,IF($B148&lt;11,TEMP0[],IF($B148&lt;21,TEMP1[],IF($B148&lt;31,TEMP2[],IF($B148&lt;41,TEMP3[],IF($B148&lt;51,TEMP4[],IF($B148&lt;61,TEMP5[],IF($B148&lt;71,TEMP6[],IF($B148&lt;81,TEMP7[],IF($B148&lt;91,TEMP8[],IF($B148&lt;101,TEMP9[],IF($B148&lt;111,TEMP10[],IF($B148&lt;121,TEMP11[],IF($B148&lt;131,TEMP12[],IF($B148&lt;141,TEMP13[],IF($B148&lt;151,TEMP14[],IF($B148&lt;161,TEMP15[],IF($B148&lt;171,TEMP16[],IF($B148&lt;181,TEMP17[],IF($B148&lt;191,TEMP18[],IF($B148&lt;201,TEMP19[],"TABLE ERROR")))))))))))))))))))),11,TRUE))</f>
        <v/>
      </c>
    </row>
    <row r="149" spans="1:16" ht="15" customHeight="1" x14ac:dyDescent="0.25">
      <c r="A149" s="94">
        <v>16</v>
      </c>
      <c r="B149" s="70">
        <v>147</v>
      </c>
      <c r="C149" s="46" t="str">
        <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ERROR")))))))))))))))))))),2,TRUE)</f>
        <v>Operations</v>
      </c>
      <c r="D149" s="47"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3,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ERROR")))))))))))))))))))),3,TRUE))</f>
        <v/>
      </c>
      <c r="E149" s="47"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4,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ERROR")))))))))))))))))))),4,TRUE))</f>
        <v/>
      </c>
      <c r="F149" s="47"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5,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ERROR")))))))))))))))))))),5,TRUE))</f>
        <v/>
      </c>
      <c r="G149" s="46"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6,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ERROR")))))))))))))))))))),6,TRUE))</f>
        <v/>
      </c>
      <c r="H149" s="46"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7,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ERROR")))))))))))))))))))),7,TRUE))</f>
        <v/>
      </c>
      <c r="I149" s="48"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8,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ERROR")))))))))))))))))))),8,TRUE))</f>
        <v/>
      </c>
      <c r="J149" s="49"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9,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ERROR")))))))))))))))))))),9,TRUE))</f>
        <v/>
      </c>
      <c r="K149" s="48"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10,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ERROR")))))))))))))))))))),10,TRUE))</f>
        <v/>
      </c>
      <c r="L149" s="48"/>
      <c r="M149" s="104"/>
      <c r="N149" s="48"/>
      <c r="O149" s="48"/>
      <c r="P149" s="69" t="str">
        <f>IF(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11,TRUE)=0,"",VLOOKUP($B149,IF($B149&lt;11,TEMP0[],IF($B149&lt;21,TEMP1[],IF($B149&lt;31,TEMP2[],IF($B149&lt;41,TEMP3[],IF($B149&lt;51,TEMP4[],IF($B149&lt;61,TEMP5[],IF($B149&lt;71,TEMP6[],IF($B149&lt;81,TEMP7[],IF($B149&lt;91,TEMP8[],IF($B149&lt;101,TEMP9[],IF($B149&lt;111,TEMP10[],IF($B149&lt;121,TEMP11[],IF($B149&lt;131,TEMP12[],IF($B149&lt;141,TEMP13[],IF($B149&lt;151,TEMP14[],IF($B149&lt;161,TEMP15[],IF($B149&lt;171,TEMP16[],IF($B149&lt;181,TEMP17[],IF($B149&lt;191,TEMP18[],IF($B149&lt;201,TEMP19[],"TABLE ERROR")))))))))))))))))))),11,TRUE))</f>
        <v/>
      </c>
    </row>
    <row r="150" spans="1:16" ht="15" customHeight="1" x14ac:dyDescent="0.25">
      <c r="A150" s="94">
        <v>16</v>
      </c>
      <c r="B150" s="70">
        <v>148</v>
      </c>
      <c r="C150" s="46" t="str">
        <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ERROR")))))))))))))))))))),2,TRUE)</f>
        <v>Operations</v>
      </c>
      <c r="D150" s="47"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3,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ERROR")))))))))))))))))))),3,TRUE))</f>
        <v/>
      </c>
      <c r="E150" s="47"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4,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ERROR")))))))))))))))))))),4,TRUE))</f>
        <v/>
      </c>
      <c r="F150" s="47"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5,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ERROR")))))))))))))))))))),5,TRUE))</f>
        <v/>
      </c>
      <c r="G150" s="46"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6,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ERROR")))))))))))))))))))),6,TRUE))</f>
        <v/>
      </c>
      <c r="H150" s="46"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7,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ERROR")))))))))))))))))))),7,TRUE))</f>
        <v/>
      </c>
      <c r="I150" s="48"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8,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ERROR")))))))))))))))))))),8,TRUE))</f>
        <v/>
      </c>
      <c r="J150" s="49"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9,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ERROR")))))))))))))))))))),9,TRUE))</f>
        <v/>
      </c>
      <c r="K150" s="48"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10,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ERROR")))))))))))))))))))),10,TRUE))</f>
        <v/>
      </c>
      <c r="L150" s="48"/>
      <c r="M150" s="104"/>
      <c r="N150" s="48"/>
      <c r="O150" s="48"/>
      <c r="P150" s="69" t="str">
        <f>IF(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11,TRUE)=0,"",VLOOKUP($B150,IF($B150&lt;11,TEMP0[],IF($B150&lt;21,TEMP1[],IF($B150&lt;31,TEMP2[],IF($B150&lt;41,TEMP3[],IF($B150&lt;51,TEMP4[],IF($B150&lt;61,TEMP5[],IF($B150&lt;71,TEMP6[],IF($B150&lt;81,TEMP7[],IF($B150&lt;91,TEMP8[],IF($B150&lt;101,TEMP9[],IF($B150&lt;111,TEMP10[],IF($B150&lt;121,TEMP11[],IF($B150&lt;131,TEMP12[],IF($B150&lt;141,TEMP13[],IF($B150&lt;151,TEMP14[],IF($B150&lt;161,TEMP15[],IF($B150&lt;171,TEMP16[],IF($B150&lt;181,TEMP17[],IF($B150&lt;191,TEMP18[],IF($B150&lt;201,TEMP19[],"TABLE ERROR")))))))))))))))))))),11,TRUE))</f>
        <v/>
      </c>
    </row>
    <row r="151" spans="1:16" ht="15" customHeight="1" x14ac:dyDescent="0.25">
      <c r="A151" s="94">
        <v>16</v>
      </c>
      <c r="B151" s="70">
        <v>149</v>
      </c>
      <c r="C151" s="46" t="str">
        <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ERROR")))))))))))))))))))),2,TRUE)</f>
        <v>Operations</v>
      </c>
      <c r="D151" s="47"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3,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ERROR")))))))))))))))))))),3,TRUE))</f>
        <v/>
      </c>
      <c r="E151" s="47"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4,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ERROR")))))))))))))))))))),4,TRUE))</f>
        <v/>
      </c>
      <c r="F151" s="47"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5,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ERROR")))))))))))))))))))),5,TRUE))</f>
        <v/>
      </c>
      <c r="G151" s="46"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6,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ERROR")))))))))))))))))))),6,TRUE))</f>
        <v/>
      </c>
      <c r="H151" s="46"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7,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ERROR")))))))))))))))))))),7,TRUE))</f>
        <v/>
      </c>
      <c r="I151" s="48"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8,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ERROR")))))))))))))))))))),8,TRUE))</f>
        <v/>
      </c>
      <c r="J151" s="49"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9,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ERROR")))))))))))))))))))),9,TRUE))</f>
        <v/>
      </c>
      <c r="K151" s="48"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10,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ERROR")))))))))))))))))))),10,TRUE))</f>
        <v/>
      </c>
      <c r="L151" s="48"/>
      <c r="M151" s="104"/>
      <c r="N151" s="48"/>
      <c r="O151" s="48"/>
      <c r="P151" s="69" t="str">
        <f>IF(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11,TRUE)=0,"",VLOOKUP($B151,IF($B151&lt;11,TEMP0[],IF($B151&lt;21,TEMP1[],IF($B151&lt;31,TEMP2[],IF($B151&lt;41,TEMP3[],IF($B151&lt;51,TEMP4[],IF($B151&lt;61,TEMP5[],IF($B151&lt;71,TEMP6[],IF($B151&lt;81,TEMP7[],IF($B151&lt;91,TEMP8[],IF($B151&lt;101,TEMP9[],IF($B151&lt;111,TEMP10[],IF($B151&lt;121,TEMP11[],IF($B151&lt;131,TEMP12[],IF($B151&lt;141,TEMP13[],IF($B151&lt;151,TEMP14[],IF($B151&lt;161,TEMP15[],IF($B151&lt;171,TEMP16[],IF($B151&lt;181,TEMP17[],IF($B151&lt;191,TEMP18[],IF($B151&lt;201,TEMP19[],"TABLE ERROR")))))))))))))))))))),11,TRUE))</f>
        <v/>
      </c>
    </row>
    <row r="152" spans="1:16" ht="15.75" customHeight="1" x14ac:dyDescent="0.25">
      <c r="A152" s="94">
        <v>16</v>
      </c>
      <c r="B152" s="70">
        <v>150</v>
      </c>
      <c r="C152" s="46" t="str">
        <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ERROR")))))))))))))))))))),2,TRUE)</f>
        <v>Operations</v>
      </c>
      <c r="D152" s="47"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3,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ERROR")))))))))))))))))))),3,TRUE))</f>
        <v/>
      </c>
      <c r="E152" s="47"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4,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ERROR")))))))))))))))))))),4,TRUE))</f>
        <v/>
      </c>
      <c r="F152" s="47"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5,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ERROR")))))))))))))))))))),5,TRUE))</f>
        <v/>
      </c>
      <c r="G152" s="46"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6,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ERROR")))))))))))))))))))),6,TRUE))</f>
        <v/>
      </c>
      <c r="H152" s="46"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7,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ERROR")))))))))))))))))))),7,TRUE))</f>
        <v/>
      </c>
      <c r="I152" s="48"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8,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ERROR")))))))))))))))))))),8,TRUE))</f>
        <v/>
      </c>
      <c r="J152" s="49"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9,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ERROR")))))))))))))))))))),9,TRUE))</f>
        <v/>
      </c>
      <c r="K152" s="48"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10,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ERROR")))))))))))))))))))),10,TRUE))</f>
        <v/>
      </c>
      <c r="L152" s="48"/>
      <c r="M152" s="104"/>
      <c r="N152" s="48"/>
      <c r="O152" s="48"/>
      <c r="P152" s="69" t="str">
        <f>IF(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11,TRUE)=0,"",VLOOKUP($B152,IF($B152&lt;11,TEMP0[],IF($B152&lt;21,TEMP1[],IF($B152&lt;31,TEMP2[],IF($B152&lt;41,TEMP3[],IF($B152&lt;51,TEMP4[],IF($B152&lt;61,TEMP5[],IF($B152&lt;71,TEMP6[],IF($B152&lt;81,TEMP7[],IF($B152&lt;91,TEMP8[],IF($B152&lt;101,TEMP9[],IF($B152&lt;111,TEMP10[],IF($B152&lt;121,TEMP11[],IF($B152&lt;131,TEMP12[],IF($B152&lt;141,TEMP13[],IF($B152&lt;151,TEMP14[],IF($B152&lt;161,TEMP15[],IF($B152&lt;171,TEMP16[],IF($B152&lt;181,TEMP17[],IF($B152&lt;191,TEMP18[],IF($B152&lt;201,TEMP19[],"TABLE ERROR")))))))))))))))))))),11,TRUE))</f>
        <v/>
      </c>
    </row>
    <row r="153" spans="1:16" ht="15" customHeight="1" x14ac:dyDescent="0.25">
      <c r="A153" s="94">
        <v>17</v>
      </c>
      <c r="B153" s="70">
        <v>151</v>
      </c>
      <c r="C153" s="46" t="str">
        <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ERROR")))))))))))))))))))),2,TRUE)</f>
        <v>Operations</v>
      </c>
      <c r="D153" s="47"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3,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ERROR")))))))))))))))))))),3,TRUE))</f>
        <v/>
      </c>
      <c r="E153" s="47"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4,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ERROR")))))))))))))))))))),4,TRUE))</f>
        <v/>
      </c>
      <c r="F153" s="47"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5,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ERROR")))))))))))))))))))),5,TRUE))</f>
        <v/>
      </c>
      <c r="G153" s="46"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6,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ERROR")))))))))))))))))))),6,TRUE))</f>
        <v/>
      </c>
      <c r="H153" s="46"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7,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ERROR")))))))))))))))))))),7,TRUE))</f>
        <v/>
      </c>
      <c r="I153" s="48"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8,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ERROR")))))))))))))))))))),8,TRUE))</f>
        <v/>
      </c>
      <c r="J153" s="49"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9,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ERROR")))))))))))))))))))),9,TRUE))</f>
        <v/>
      </c>
      <c r="K153" s="48"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10,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ERROR")))))))))))))))))))),10,TRUE))</f>
        <v/>
      </c>
      <c r="L153" s="48"/>
      <c r="M153" s="104"/>
      <c r="N153" s="48"/>
      <c r="O153" s="48"/>
      <c r="P153" s="69" t="str">
        <f>IF(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11,TRUE)=0,"",VLOOKUP($B153,IF($B153&lt;11,TEMP0[],IF($B153&lt;21,TEMP1[],IF($B153&lt;31,TEMP2[],IF($B153&lt;41,TEMP3[],IF($B153&lt;51,TEMP4[],IF($B153&lt;61,TEMP5[],IF($B153&lt;71,TEMP6[],IF($B153&lt;81,TEMP7[],IF($B153&lt;91,TEMP8[],IF($B153&lt;101,TEMP9[],IF($B153&lt;111,TEMP10[],IF($B153&lt;121,TEMP11[],IF($B153&lt;131,TEMP12[],IF($B153&lt;141,TEMP13[],IF($B153&lt;151,TEMP14[],IF($B153&lt;161,TEMP15[],IF($B153&lt;171,TEMP16[],IF($B153&lt;181,TEMP17[],IF($B153&lt;191,TEMP18[],IF($B153&lt;201,TEMP19[],"TABLE ERROR")))))))))))))))))))),11,TRUE))</f>
        <v/>
      </c>
    </row>
    <row r="154" spans="1:16" ht="15" customHeight="1" x14ac:dyDescent="0.25">
      <c r="A154" s="94">
        <v>17</v>
      </c>
      <c r="B154" s="70">
        <v>152</v>
      </c>
      <c r="C154" s="46" t="str">
        <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ERROR")))))))))))))))))))),2,TRUE)</f>
        <v>Operations</v>
      </c>
      <c r="D154" s="47"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3,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ERROR")))))))))))))))))))),3,TRUE))</f>
        <v/>
      </c>
      <c r="E154" s="47"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4,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ERROR")))))))))))))))))))),4,TRUE))</f>
        <v/>
      </c>
      <c r="F154" s="47"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5,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ERROR")))))))))))))))))))),5,TRUE))</f>
        <v/>
      </c>
      <c r="G154" s="46"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6,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ERROR")))))))))))))))))))),6,TRUE))</f>
        <v/>
      </c>
      <c r="H154" s="46"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7,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ERROR")))))))))))))))))))),7,TRUE))</f>
        <v/>
      </c>
      <c r="I154" s="48"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8,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ERROR")))))))))))))))))))),8,TRUE))</f>
        <v/>
      </c>
      <c r="J154" s="49"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9,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ERROR")))))))))))))))))))),9,TRUE))</f>
        <v/>
      </c>
      <c r="K154" s="48"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10,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ERROR")))))))))))))))))))),10,TRUE))</f>
        <v/>
      </c>
      <c r="L154" s="48"/>
      <c r="M154" s="104"/>
      <c r="N154" s="48"/>
      <c r="O154" s="48"/>
      <c r="P154" s="69" t="str">
        <f>IF(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11,TRUE)=0,"",VLOOKUP($B154,IF($B154&lt;11,TEMP0[],IF($B154&lt;21,TEMP1[],IF($B154&lt;31,TEMP2[],IF($B154&lt;41,TEMP3[],IF($B154&lt;51,TEMP4[],IF($B154&lt;61,TEMP5[],IF($B154&lt;71,TEMP6[],IF($B154&lt;81,TEMP7[],IF($B154&lt;91,TEMP8[],IF($B154&lt;101,TEMP9[],IF($B154&lt;111,TEMP10[],IF($B154&lt;121,TEMP11[],IF($B154&lt;131,TEMP12[],IF($B154&lt;141,TEMP13[],IF($B154&lt;151,TEMP14[],IF($B154&lt;161,TEMP15[],IF($B154&lt;171,TEMP16[],IF($B154&lt;181,TEMP17[],IF($B154&lt;191,TEMP18[],IF($B154&lt;201,TEMP19[],"TABLE ERROR")))))))))))))))))))),11,TRUE))</f>
        <v/>
      </c>
    </row>
    <row r="155" spans="1:16" ht="15" customHeight="1" x14ac:dyDescent="0.25">
      <c r="A155" s="94">
        <v>17</v>
      </c>
      <c r="B155" s="70">
        <v>153</v>
      </c>
      <c r="C155" s="46" t="str">
        <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ERROR")))))))))))))))))))),2,TRUE)</f>
        <v>Operations</v>
      </c>
      <c r="D155" s="47"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3,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ERROR")))))))))))))))))))),3,TRUE))</f>
        <v/>
      </c>
      <c r="E155" s="47"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4,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ERROR")))))))))))))))))))),4,TRUE))</f>
        <v/>
      </c>
      <c r="F155" s="47"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5,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ERROR")))))))))))))))))))),5,TRUE))</f>
        <v/>
      </c>
      <c r="G155" s="46"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6,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ERROR")))))))))))))))))))),6,TRUE))</f>
        <v/>
      </c>
      <c r="H155" s="46"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7,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ERROR")))))))))))))))))))),7,TRUE))</f>
        <v/>
      </c>
      <c r="I155" s="48"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8,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ERROR")))))))))))))))))))),8,TRUE))</f>
        <v/>
      </c>
      <c r="J155" s="49"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9,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ERROR")))))))))))))))))))),9,TRUE))</f>
        <v/>
      </c>
      <c r="K155" s="48"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10,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ERROR")))))))))))))))))))),10,TRUE))</f>
        <v/>
      </c>
      <c r="L155" s="48"/>
      <c r="M155" s="104"/>
      <c r="N155" s="48"/>
      <c r="O155" s="48"/>
      <c r="P155" s="69" t="str">
        <f>IF(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11,TRUE)=0,"",VLOOKUP($B155,IF($B155&lt;11,TEMP0[],IF($B155&lt;21,TEMP1[],IF($B155&lt;31,TEMP2[],IF($B155&lt;41,TEMP3[],IF($B155&lt;51,TEMP4[],IF($B155&lt;61,TEMP5[],IF($B155&lt;71,TEMP6[],IF($B155&lt;81,TEMP7[],IF($B155&lt;91,TEMP8[],IF($B155&lt;101,TEMP9[],IF($B155&lt;111,TEMP10[],IF($B155&lt;121,TEMP11[],IF($B155&lt;131,TEMP12[],IF($B155&lt;141,TEMP13[],IF($B155&lt;151,TEMP14[],IF($B155&lt;161,TEMP15[],IF($B155&lt;171,TEMP16[],IF($B155&lt;181,TEMP17[],IF($B155&lt;191,TEMP18[],IF($B155&lt;201,TEMP19[],"TABLE ERROR")))))))))))))))))))),11,TRUE))</f>
        <v/>
      </c>
    </row>
    <row r="156" spans="1:16" ht="15" customHeight="1" x14ac:dyDescent="0.25">
      <c r="A156" s="94">
        <v>17</v>
      </c>
      <c r="B156" s="70">
        <v>154</v>
      </c>
      <c r="C156" s="46" t="str">
        <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ERROR")))))))))))))))))))),2,TRUE)</f>
        <v>Operations</v>
      </c>
      <c r="D156" s="47"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3,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ERROR")))))))))))))))))))),3,TRUE))</f>
        <v/>
      </c>
      <c r="E156" s="47"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4,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ERROR")))))))))))))))))))),4,TRUE))</f>
        <v/>
      </c>
      <c r="F156" s="47"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5,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ERROR")))))))))))))))))))),5,TRUE))</f>
        <v/>
      </c>
      <c r="G156" s="46"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6,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ERROR")))))))))))))))))))),6,TRUE))</f>
        <v/>
      </c>
      <c r="H156" s="46"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7,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ERROR")))))))))))))))))))),7,TRUE))</f>
        <v/>
      </c>
      <c r="I156" s="48"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8,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ERROR")))))))))))))))))))),8,TRUE))</f>
        <v/>
      </c>
      <c r="J156" s="49"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9,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ERROR")))))))))))))))))))),9,TRUE))</f>
        <v/>
      </c>
      <c r="K156" s="48"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10,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ERROR")))))))))))))))))))),10,TRUE))</f>
        <v/>
      </c>
      <c r="L156" s="48"/>
      <c r="M156" s="104"/>
      <c r="N156" s="48"/>
      <c r="O156" s="48"/>
      <c r="P156" s="69" t="str">
        <f>IF(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11,TRUE)=0,"",VLOOKUP($B156,IF($B156&lt;11,TEMP0[],IF($B156&lt;21,TEMP1[],IF($B156&lt;31,TEMP2[],IF($B156&lt;41,TEMP3[],IF($B156&lt;51,TEMP4[],IF($B156&lt;61,TEMP5[],IF($B156&lt;71,TEMP6[],IF($B156&lt;81,TEMP7[],IF($B156&lt;91,TEMP8[],IF($B156&lt;101,TEMP9[],IF($B156&lt;111,TEMP10[],IF($B156&lt;121,TEMP11[],IF($B156&lt;131,TEMP12[],IF($B156&lt;141,TEMP13[],IF($B156&lt;151,TEMP14[],IF($B156&lt;161,TEMP15[],IF($B156&lt;171,TEMP16[],IF($B156&lt;181,TEMP17[],IF($B156&lt;191,TEMP18[],IF($B156&lt;201,TEMP19[],"TABLE ERROR")))))))))))))))))))),11,TRUE))</f>
        <v/>
      </c>
    </row>
    <row r="157" spans="1:16" ht="15" customHeight="1" x14ac:dyDescent="0.25">
      <c r="A157" s="94">
        <v>17</v>
      </c>
      <c r="B157" s="70">
        <v>155</v>
      </c>
      <c r="C157" s="46" t="str">
        <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ERROR")))))))))))))))))))),2,TRUE)</f>
        <v>Operations</v>
      </c>
      <c r="D157" s="47"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3,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ERROR")))))))))))))))))))),3,TRUE))</f>
        <v/>
      </c>
      <c r="E157" s="47"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4,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ERROR")))))))))))))))))))),4,TRUE))</f>
        <v/>
      </c>
      <c r="F157" s="47"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5,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ERROR")))))))))))))))))))),5,TRUE))</f>
        <v/>
      </c>
      <c r="G157" s="46"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6,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ERROR")))))))))))))))))))),6,TRUE))</f>
        <v/>
      </c>
      <c r="H157" s="46"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7,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ERROR")))))))))))))))))))),7,TRUE))</f>
        <v/>
      </c>
      <c r="I157" s="48"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8,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ERROR")))))))))))))))))))),8,TRUE))</f>
        <v/>
      </c>
      <c r="J157" s="49"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9,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ERROR")))))))))))))))))))),9,TRUE))</f>
        <v/>
      </c>
      <c r="K157" s="48"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10,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ERROR")))))))))))))))))))),10,TRUE))</f>
        <v/>
      </c>
      <c r="L157" s="48"/>
      <c r="M157" s="104"/>
      <c r="N157" s="48"/>
      <c r="O157" s="48"/>
      <c r="P157" s="69" t="str">
        <f>IF(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11,TRUE)=0,"",VLOOKUP($B157,IF($B157&lt;11,TEMP0[],IF($B157&lt;21,TEMP1[],IF($B157&lt;31,TEMP2[],IF($B157&lt;41,TEMP3[],IF($B157&lt;51,TEMP4[],IF($B157&lt;61,TEMP5[],IF($B157&lt;71,TEMP6[],IF($B157&lt;81,TEMP7[],IF($B157&lt;91,TEMP8[],IF($B157&lt;101,TEMP9[],IF($B157&lt;111,TEMP10[],IF($B157&lt;121,TEMP11[],IF($B157&lt;131,TEMP12[],IF($B157&lt;141,TEMP13[],IF($B157&lt;151,TEMP14[],IF($B157&lt;161,TEMP15[],IF($B157&lt;171,TEMP16[],IF($B157&lt;181,TEMP17[],IF($B157&lt;191,TEMP18[],IF($B157&lt;201,TEMP19[],"TABLE ERROR")))))))))))))))))))),11,TRUE))</f>
        <v/>
      </c>
    </row>
    <row r="158" spans="1:16" ht="15" customHeight="1" x14ac:dyDescent="0.25">
      <c r="A158" s="94">
        <v>17</v>
      </c>
      <c r="B158" s="70">
        <v>156</v>
      </c>
      <c r="C158" s="46" t="str">
        <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ERROR")))))))))))))))))))),2,TRUE)</f>
        <v>Operations</v>
      </c>
      <c r="D158" s="47"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3,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ERROR")))))))))))))))))))),3,TRUE))</f>
        <v/>
      </c>
      <c r="E158" s="47"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4,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ERROR")))))))))))))))))))),4,TRUE))</f>
        <v/>
      </c>
      <c r="F158" s="47"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5,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ERROR")))))))))))))))))))),5,TRUE))</f>
        <v/>
      </c>
      <c r="G158" s="46"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6,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ERROR")))))))))))))))))))),6,TRUE))</f>
        <v/>
      </c>
      <c r="H158" s="46"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7,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ERROR")))))))))))))))))))),7,TRUE))</f>
        <v/>
      </c>
      <c r="I158" s="48"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8,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ERROR")))))))))))))))))))),8,TRUE))</f>
        <v/>
      </c>
      <c r="J158" s="49"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9,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ERROR")))))))))))))))))))),9,TRUE))</f>
        <v/>
      </c>
      <c r="K158" s="48"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10,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ERROR")))))))))))))))))))),10,TRUE))</f>
        <v/>
      </c>
      <c r="L158" s="48"/>
      <c r="M158" s="104"/>
      <c r="N158" s="48"/>
      <c r="O158" s="48"/>
      <c r="P158" s="69" t="str">
        <f>IF(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11,TRUE)=0,"",VLOOKUP($B158,IF($B158&lt;11,TEMP0[],IF($B158&lt;21,TEMP1[],IF($B158&lt;31,TEMP2[],IF($B158&lt;41,TEMP3[],IF($B158&lt;51,TEMP4[],IF($B158&lt;61,TEMP5[],IF($B158&lt;71,TEMP6[],IF($B158&lt;81,TEMP7[],IF($B158&lt;91,TEMP8[],IF($B158&lt;101,TEMP9[],IF($B158&lt;111,TEMP10[],IF($B158&lt;121,TEMP11[],IF($B158&lt;131,TEMP12[],IF($B158&lt;141,TEMP13[],IF($B158&lt;151,TEMP14[],IF($B158&lt;161,TEMP15[],IF($B158&lt;171,TEMP16[],IF($B158&lt;181,TEMP17[],IF($B158&lt;191,TEMP18[],IF($B158&lt;201,TEMP19[],"TABLE ERROR")))))))))))))))))))),11,TRUE))</f>
        <v/>
      </c>
    </row>
    <row r="159" spans="1:16" ht="15" customHeight="1" x14ac:dyDescent="0.25">
      <c r="A159" s="94">
        <v>17</v>
      </c>
      <c r="B159" s="70">
        <v>157</v>
      </c>
      <c r="C159" s="46" t="str">
        <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ERROR")))))))))))))))))))),2,TRUE)</f>
        <v>Operations</v>
      </c>
      <c r="D159" s="47"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3,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ERROR")))))))))))))))))))),3,TRUE))</f>
        <v/>
      </c>
      <c r="E159" s="47"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4,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ERROR")))))))))))))))))))),4,TRUE))</f>
        <v/>
      </c>
      <c r="F159" s="47"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5,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ERROR")))))))))))))))))))),5,TRUE))</f>
        <v/>
      </c>
      <c r="G159" s="46"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6,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ERROR")))))))))))))))))))),6,TRUE))</f>
        <v/>
      </c>
      <c r="H159" s="46"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7,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ERROR")))))))))))))))))))),7,TRUE))</f>
        <v/>
      </c>
      <c r="I159" s="48"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8,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ERROR")))))))))))))))))))),8,TRUE))</f>
        <v/>
      </c>
      <c r="J159" s="49"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9,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ERROR")))))))))))))))))))),9,TRUE))</f>
        <v/>
      </c>
      <c r="K159" s="48"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10,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ERROR")))))))))))))))))))),10,TRUE))</f>
        <v/>
      </c>
      <c r="L159" s="48"/>
      <c r="M159" s="104"/>
      <c r="N159" s="48"/>
      <c r="O159" s="48"/>
      <c r="P159" s="69" t="str">
        <f>IF(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11,TRUE)=0,"",VLOOKUP($B159,IF($B159&lt;11,TEMP0[],IF($B159&lt;21,TEMP1[],IF($B159&lt;31,TEMP2[],IF($B159&lt;41,TEMP3[],IF($B159&lt;51,TEMP4[],IF($B159&lt;61,TEMP5[],IF($B159&lt;71,TEMP6[],IF($B159&lt;81,TEMP7[],IF($B159&lt;91,TEMP8[],IF($B159&lt;101,TEMP9[],IF($B159&lt;111,TEMP10[],IF($B159&lt;121,TEMP11[],IF($B159&lt;131,TEMP12[],IF($B159&lt;141,TEMP13[],IF($B159&lt;151,TEMP14[],IF($B159&lt;161,TEMP15[],IF($B159&lt;171,TEMP16[],IF($B159&lt;181,TEMP17[],IF($B159&lt;191,TEMP18[],IF($B159&lt;201,TEMP19[],"TABLE ERROR")))))))))))))))))))),11,TRUE))</f>
        <v/>
      </c>
    </row>
    <row r="160" spans="1:16" ht="15" customHeight="1" x14ac:dyDescent="0.25">
      <c r="A160" s="94">
        <v>17</v>
      </c>
      <c r="B160" s="70">
        <v>158</v>
      </c>
      <c r="C160" s="46" t="str">
        <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ERROR")))))))))))))))))))),2,TRUE)</f>
        <v>Operations</v>
      </c>
      <c r="D160" s="47"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3,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ERROR")))))))))))))))))))),3,TRUE))</f>
        <v/>
      </c>
      <c r="E160" s="47"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4,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ERROR")))))))))))))))))))),4,TRUE))</f>
        <v/>
      </c>
      <c r="F160" s="47"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5,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ERROR")))))))))))))))))))),5,TRUE))</f>
        <v/>
      </c>
      <c r="G160" s="46"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6,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ERROR")))))))))))))))))))),6,TRUE))</f>
        <v/>
      </c>
      <c r="H160" s="46"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7,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ERROR")))))))))))))))))))),7,TRUE))</f>
        <v/>
      </c>
      <c r="I160" s="48"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8,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ERROR")))))))))))))))))))),8,TRUE))</f>
        <v/>
      </c>
      <c r="J160" s="49"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9,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ERROR")))))))))))))))))))),9,TRUE))</f>
        <v/>
      </c>
      <c r="K160" s="48"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10,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ERROR")))))))))))))))))))),10,TRUE))</f>
        <v/>
      </c>
      <c r="L160" s="48"/>
      <c r="M160" s="104"/>
      <c r="N160" s="48"/>
      <c r="O160" s="48"/>
      <c r="P160" s="69" t="str">
        <f>IF(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11,TRUE)=0,"",VLOOKUP($B160,IF($B160&lt;11,TEMP0[],IF($B160&lt;21,TEMP1[],IF($B160&lt;31,TEMP2[],IF($B160&lt;41,TEMP3[],IF($B160&lt;51,TEMP4[],IF($B160&lt;61,TEMP5[],IF($B160&lt;71,TEMP6[],IF($B160&lt;81,TEMP7[],IF($B160&lt;91,TEMP8[],IF($B160&lt;101,TEMP9[],IF($B160&lt;111,TEMP10[],IF($B160&lt;121,TEMP11[],IF($B160&lt;131,TEMP12[],IF($B160&lt;141,TEMP13[],IF($B160&lt;151,TEMP14[],IF($B160&lt;161,TEMP15[],IF($B160&lt;171,TEMP16[],IF($B160&lt;181,TEMP17[],IF($B160&lt;191,TEMP18[],IF($B160&lt;201,TEMP19[],"TABLE ERROR")))))))))))))))))))),11,TRUE))</f>
        <v/>
      </c>
    </row>
    <row r="161" spans="1:16" ht="15" customHeight="1" x14ac:dyDescent="0.25">
      <c r="A161" s="94">
        <v>17</v>
      </c>
      <c r="B161" s="70">
        <v>159</v>
      </c>
      <c r="C161" s="46" t="str">
        <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ERROR")))))))))))))))))))),2,TRUE)</f>
        <v>Operations</v>
      </c>
      <c r="D161" s="47"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3,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ERROR")))))))))))))))))))),3,TRUE))</f>
        <v/>
      </c>
      <c r="E161" s="47"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4,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ERROR")))))))))))))))))))),4,TRUE))</f>
        <v/>
      </c>
      <c r="F161" s="47"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5,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ERROR")))))))))))))))))))),5,TRUE))</f>
        <v/>
      </c>
      <c r="G161" s="46"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6,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ERROR")))))))))))))))))))),6,TRUE))</f>
        <v/>
      </c>
      <c r="H161" s="46"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7,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ERROR")))))))))))))))))))),7,TRUE))</f>
        <v/>
      </c>
      <c r="I161" s="48"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8,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ERROR")))))))))))))))))))),8,TRUE))</f>
        <v/>
      </c>
      <c r="J161" s="49"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9,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ERROR")))))))))))))))))))),9,TRUE))</f>
        <v/>
      </c>
      <c r="K161" s="48"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10,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ERROR")))))))))))))))))))),10,TRUE))</f>
        <v/>
      </c>
      <c r="L161" s="48"/>
      <c r="M161" s="104"/>
      <c r="N161" s="48"/>
      <c r="O161" s="48"/>
      <c r="P161" s="69" t="str">
        <f>IF(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11,TRUE)=0,"",VLOOKUP($B161,IF($B161&lt;11,TEMP0[],IF($B161&lt;21,TEMP1[],IF($B161&lt;31,TEMP2[],IF($B161&lt;41,TEMP3[],IF($B161&lt;51,TEMP4[],IF($B161&lt;61,TEMP5[],IF($B161&lt;71,TEMP6[],IF($B161&lt;81,TEMP7[],IF($B161&lt;91,TEMP8[],IF($B161&lt;101,TEMP9[],IF($B161&lt;111,TEMP10[],IF($B161&lt;121,TEMP11[],IF($B161&lt;131,TEMP12[],IF($B161&lt;141,TEMP13[],IF($B161&lt;151,TEMP14[],IF($B161&lt;161,TEMP15[],IF($B161&lt;171,TEMP16[],IF($B161&lt;181,TEMP17[],IF($B161&lt;191,TEMP18[],IF($B161&lt;201,TEMP19[],"TABLE ERROR")))))))))))))))))))),11,TRUE))</f>
        <v/>
      </c>
    </row>
    <row r="162" spans="1:16" ht="15.75" customHeight="1" x14ac:dyDescent="0.25">
      <c r="A162" s="94">
        <v>17</v>
      </c>
      <c r="B162" s="70">
        <v>160</v>
      </c>
      <c r="C162" s="46" t="str">
        <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ERROR")))))))))))))))))))),2,TRUE)</f>
        <v>Operations</v>
      </c>
      <c r="D162" s="47"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3,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ERROR")))))))))))))))))))),3,TRUE))</f>
        <v/>
      </c>
      <c r="E162" s="47"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4,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ERROR")))))))))))))))))))),4,TRUE))</f>
        <v/>
      </c>
      <c r="F162" s="47"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5,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ERROR")))))))))))))))))))),5,TRUE))</f>
        <v/>
      </c>
      <c r="G162" s="46"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6,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ERROR")))))))))))))))))))),6,TRUE))</f>
        <v/>
      </c>
      <c r="H162" s="46"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7,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ERROR")))))))))))))))))))),7,TRUE))</f>
        <v/>
      </c>
      <c r="I162" s="48"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8,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ERROR")))))))))))))))))))),8,TRUE))</f>
        <v/>
      </c>
      <c r="J162" s="49"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9,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ERROR")))))))))))))))))))),9,TRUE))</f>
        <v/>
      </c>
      <c r="K162" s="48"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10,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ERROR")))))))))))))))))))),10,TRUE))</f>
        <v/>
      </c>
      <c r="L162" s="48"/>
      <c r="M162" s="104"/>
      <c r="N162" s="48"/>
      <c r="O162" s="48"/>
      <c r="P162" s="69" t="str">
        <f>IF(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11,TRUE)=0,"",VLOOKUP($B162,IF($B162&lt;11,TEMP0[],IF($B162&lt;21,TEMP1[],IF($B162&lt;31,TEMP2[],IF($B162&lt;41,TEMP3[],IF($B162&lt;51,TEMP4[],IF($B162&lt;61,TEMP5[],IF($B162&lt;71,TEMP6[],IF($B162&lt;81,TEMP7[],IF($B162&lt;91,TEMP8[],IF($B162&lt;101,TEMP9[],IF($B162&lt;111,TEMP10[],IF($B162&lt;121,TEMP11[],IF($B162&lt;131,TEMP12[],IF($B162&lt;141,TEMP13[],IF($B162&lt;151,TEMP14[],IF($B162&lt;161,TEMP15[],IF($B162&lt;171,TEMP16[],IF($B162&lt;181,TEMP17[],IF($B162&lt;191,TEMP18[],IF($B162&lt;201,TEMP19[],"TABLE ERROR")))))))))))))))))))),11,TRUE))</f>
        <v/>
      </c>
    </row>
    <row r="163" spans="1:16" ht="15" customHeight="1" x14ac:dyDescent="0.25">
      <c r="A163" s="94">
        <v>18</v>
      </c>
      <c r="B163" s="70">
        <v>161</v>
      </c>
      <c r="C163" s="46" t="str">
        <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ERROR")))))))))))))))))))),2,TRUE)</f>
        <v>Operations</v>
      </c>
      <c r="D163" s="47"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3,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ERROR")))))))))))))))))))),3,TRUE))</f>
        <v/>
      </c>
      <c r="E163" s="47"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4,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ERROR")))))))))))))))))))),4,TRUE))</f>
        <v/>
      </c>
      <c r="F163" s="47"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5,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ERROR")))))))))))))))))))),5,TRUE))</f>
        <v/>
      </c>
      <c r="G163" s="46"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6,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ERROR")))))))))))))))))))),6,TRUE))</f>
        <v/>
      </c>
      <c r="H163" s="46"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7,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ERROR")))))))))))))))))))),7,TRUE))</f>
        <v/>
      </c>
      <c r="I163" s="48"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8,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ERROR")))))))))))))))))))),8,TRUE))</f>
        <v/>
      </c>
      <c r="J163" s="49"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9,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ERROR")))))))))))))))))))),9,TRUE))</f>
        <v/>
      </c>
      <c r="K163" s="48"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10,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ERROR")))))))))))))))))))),10,TRUE))</f>
        <v/>
      </c>
      <c r="L163" s="48"/>
      <c r="M163" s="104"/>
      <c r="N163" s="48"/>
      <c r="O163" s="48"/>
      <c r="P163" s="69" t="str">
        <f>IF(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11,TRUE)=0,"",VLOOKUP($B163,IF($B163&lt;11,TEMP0[],IF($B163&lt;21,TEMP1[],IF($B163&lt;31,TEMP2[],IF($B163&lt;41,TEMP3[],IF($B163&lt;51,TEMP4[],IF($B163&lt;61,TEMP5[],IF($B163&lt;71,TEMP6[],IF($B163&lt;81,TEMP7[],IF($B163&lt;91,TEMP8[],IF($B163&lt;101,TEMP9[],IF($B163&lt;111,TEMP10[],IF($B163&lt;121,TEMP11[],IF($B163&lt;131,TEMP12[],IF($B163&lt;141,TEMP13[],IF($B163&lt;151,TEMP14[],IF($B163&lt;161,TEMP15[],IF($B163&lt;171,TEMP16[],IF($B163&lt;181,TEMP17[],IF($B163&lt;191,TEMP18[],IF($B163&lt;201,TEMP19[],"TABLE ERROR")))))))))))))))))))),11,TRUE))</f>
        <v/>
      </c>
    </row>
    <row r="164" spans="1:16" ht="15" customHeight="1" x14ac:dyDescent="0.25">
      <c r="A164" s="94">
        <v>18</v>
      </c>
      <c r="B164" s="70">
        <v>162</v>
      </c>
      <c r="C164" s="46" t="str">
        <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ERROR")))))))))))))))))))),2,TRUE)</f>
        <v>Operations</v>
      </c>
      <c r="D164" s="47"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3,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ERROR")))))))))))))))))))),3,TRUE))</f>
        <v/>
      </c>
      <c r="E164" s="47"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4,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ERROR")))))))))))))))))))),4,TRUE))</f>
        <v/>
      </c>
      <c r="F164" s="47"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5,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ERROR")))))))))))))))))))),5,TRUE))</f>
        <v/>
      </c>
      <c r="G164" s="46"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6,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ERROR")))))))))))))))))))),6,TRUE))</f>
        <v/>
      </c>
      <c r="H164" s="46"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7,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ERROR")))))))))))))))))))),7,TRUE))</f>
        <v/>
      </c>
      <c r="I164" s="48"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8,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ERROR")))))))))))))))))))),8,TRUE))</f>
        <v/>
      </c>
      <c r="J164" s="49"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9,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ERROR")))))))))))))))))))),9,TRUE))</f>
        <v/>
      </c>
      <c r="K164" s="48"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10,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ERROR")))))))))))))))))))),10,TRUE))</f>
        <v/>
      </c>
      <c r="L164" s="48"/>
      <c r="M164" s="104"/>
      <c r="N164" s="48"/>
      <c r="O164" s="48"/>
      <c r="P164" s="69" t="str">
        <f>IF(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11,TRUE)=0,"",VLOOKUP($B164,IF($B164&lt;11,TEMP0[],IF($B164&lt;21,TEMP1[],IF($B164&lt;31,TEMP2[],IF($B164&lt;41,TEMP3[],IF($B164&lt;51,TEMP4[],IF($B164&lt;61,TEMP5[],IF($B164&lt;71,TEMP6[],IF($B164&lt;81,TEMP7[],IF($B164&lt;91,TEMP8[],IF($B164&lt;101,TEMP9[],IF($B164&lt;111,TEMP10[],IF($B164&lt;121,TEMP11[],IF($B164&lt;131,TEMP12[],IF($B164&lt;141,TEMP13[],IF($B164&lt;151,TEMP14[],IF($B164&lt;161,TEMP15[],IF($B164&lt;171,TEMP16[],IF($B164&lt;181,TEMP17[],IF($B164&lt;191,TEMP18[],IF($B164&lt;201,TEMP19[],"TABLE ERROR")))))))))))))))))))),11,TRUE))</f>
        <v/>
      </c>
    </row>
    <row r="165" spans="1:16" ht="15" customHeight="1" x14ac:dyDescent="0.25">
      <c r="A165" s="94">
        <v>18</v>
      </c>
      <c r="B165" s="70">
        <v>163</v>
      </c>
      <c r="C165" s="46" t="str">
        <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ERROR")))))))))))))))))))),2,TRUE)</f>
        <v>Operations</v>
      </c>
      <c r="D165" s="47"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3,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ERROR")))))))))))))))))))),3,TRUE))</f>
        <v/>
      </c>
      <c r="E165" s="47"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4,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ERROR")))))))))))))))))))),4,TRUE))</f>
        <v/>
      </c>
      <c r="F165" s="47"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5,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ERROR")))))))))))))))))))),5,TRUE))</f>
        <v/>
      </c>
      <c r="G165" s="46"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6,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ERROR")))))))))))))))))))),6,TRUE))</f>
        <v/>
      </c>
      <c r="H165" s="46"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7,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ERROR")))))))))))))))))))),7,TRUE))</f>
        <v/>
      </c>
      <c r="I165" s="48"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8,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ERROR")))))))))))))))))))),8,TRUE))</f>
        <v/>
      </c>
      <c r="J165" s="49"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9,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ERROR")))))))))))))))))))),9,TRUE))</f>
        <v/>
      </c>
      <c r="K165" s="48"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10,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ERROR")))))))))))))))))))),10,TRUE))</f>
        <v/>
      </c>
      <c r="L165" s="48"/>
      <c r="M165" s="104"/>
      <c r="N165" s="48"/>
      <c r="O165" s="48"/>
      <c r="P165" s="69" t="str">
        <f>IF(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11,TRUE)=0,"",VLOOKUP($B165,IF($B165&lt;11,TEMP0[],IF($B165&lt;21,TEMP1[],IF($B165&lt;31,TEMP2[],IF($B165&lt;41,TEMP3[],IF($B165&lt;51,TEMP4[],IF($B165&lt;61,TEMP5[],IF($B165&lt;71,TEMP6[],IF($B165&lt;81,TEMP7[],IF($B165&lt;91,TEMP8[],IF($B165&lt;101,TEMP9[],IF($B165&lt;111,TEMP10[],IF($B165&lt;121,TEMP11[],IF($B165&lt;131,TEMP12[],IF($B165&lt;141,TEMP13[],IF($B165&lt;151,TEMP14[],IF($B165&lt;161,TEMP15[],IF($B165&lt;171,TEMP16[],IF($B165&lt;181,TEMP17[],IF($B165&lt;191,TEMP18[],IF($B165&lt;201,TEMP19[],"TABLE ERROR")))))))))))))))))))),11,TRUE))</f>
        <v/>
      </c>
    </row>
    <row r="166" spans="1:16" ht="15" customHeight="1" x14ac:dyDescent="0.25">
      <c r="A166" s="94">
        <v>18</v>
      </c>
      <c r="B166" s="70">
        <v>164</v>
      </c>
      <c r="C166" s="46" t="str">
        <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ERROR")))))))))))))))))))),2,TRUE)</f>
        <v>Operations</v>
      </c>
      <c r="D166" s="47"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3,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ERROR")))))))))))))))))))),3,TRUE))</f>
        <v/>
      </c>
      <c r="E166" s="47"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4,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ERROR")))))))))))))))))))),4,TRUE))</f>
        <v/>
      </c>
      <c r="F166" s="47"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5,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ERROR")))))))))))))))))))),5,TRUE))</f>
        <v/>
      </c>
      <c r="G166" s="46"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6,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ERROR")))))))))))))))))))),6,TRUE))</f>
        <v/>
      </c>
      <c r="H166" s="46"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7,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ERROR")))))))))))))))))))),7,TRUE))</f>
        <v/>
      </c>
      <c r="I166" s="48"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8,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ERROR")))))))))))))))))))),8,TRUE))</f>
        <v/>
      </c>
      <c r="J166" s="49"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9,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ERROR")))))))))))))))))))),9,TRUE))</f>
        <v/>
      </c>
      <c r="K166" s="48"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10,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ERROR")))))))))))))))))))),10,TRUE))</f>
        <v/>
      </c>
      <c r="L166" s="48"/>
      <c r="M166" s="104"/>
      <c r="N166" s="48"/>
      <c r="O166" s="48"/>
      <c r="P166" s="69" t="str">
        <f>IF(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11,TRUE)=0,"",VLOOKUP($B166,IF($B166&lt;11,TEMP0[],IF($B166&lt;21,TEMP1[],IF($B166&lt;31,TEMP2[],IF($B166&lt;41,TEMP3[],IF($B166&lt;51,TEMP4[],IF($B166&lt;61,TEMP5[],IF($B166&lt;71,TEMP6[],IF($B166&lt;81,TEMP7[],IF($B166&lt;91,TEMP8[],IF($B166&lt;101,TEMP9[],IF($B166&lt;111,TEMP10[],IF($B166&lt;121,TEMP11[],IF($B166&lt;131,TEMP12[],IF($B166&lt;141,TEMP13[],IF($B166&lt;151,TEMP14[],IF($B166&lt;161,TEMP15[],IF($B166&lt;171,TEMP16[],IF($B166&lt;181,TEMP17[],IF($B166&lt;191,TEMP18[],IF($B166&lt;201,TEMP19[],"TABLE ERROR")))))))))))))))))))),11,TRUE))</f>
        <v/>
      </c>
    </row>
    <row r="167" spans="1:16" ht="15" customHeight="1" x14ac:dyDescent="0.25">
      <c r="A167" s="94">
        <v>18</v>
      </c>
      <c r="B167" s="70">
        <v>165</v>
      </c>
      <c r="C167" s="46" t="str">
        <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ERROR")))))))))))))))))))),2,TRUE)</f>
        <v>Operations</v>
      </c>
      <c r="D167" s="47"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3,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ERROR")))))))))))))))))))),3,TRUE))</f>
        <v/>
      </c>
      <c r="E167" s="47"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4,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ERROR")))))))))))))))))))),4,TRUE))</f>
        <v/>
      </c>
      <c r="F167" s="47"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5,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ERROR")))))))))))))))))))),5,TRUE))</f>
        <v/>
      </c>
      <c r="G167" s="46"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6,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ERROR")))))))))))))))))))),6,TRUE))</f>
        <v/>
      </c>
      <c r="H167" s="46"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7,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ERROR")))))))))))))))))))),7,TRUE))</f>
        <v/>
      </c>
      <c r="I167" s="48"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8,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ERROR")))))))))))))))))))),8,TRUE))</f>
        <v/>
      </c>
      <c r="J167" s="49"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9,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ERROR")))))))))))))))))))),9,TRUE))</f>
        <v/>
      </c>
      <c r="K167" s="48"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10,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ERROR")))))))))))))))))))),10,TRUE))</f>
        <v/>
      </c>
      <c r="L167" s="48"/>
      <c r="M167" s="104"/>
      <c r="N167" s="48"/>
      <c r="O167" s="48"/>
      <c r="P167" s="69" t="str">
        <f>IF(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11,TRUE)=0,"",VLOOKUP($B167,IF($B167&lt;11,TEMP0[],IF($B167&lt;21,TEMP1[],IF($B167&lt;31,TEMP2[],IF($B167&lt;41,TEMP3[],IF($B167&lt;51,TEMP4[],IF($B167&lt;61,TEMP5[],IF($B167&lt;71,TEMP6[],IF($B167&lt;81,TEMP7[],IF($B167&lt;91,TEMP8[],IF($B167&lt;101,TEMP9[],IF($B167&lt;111,TEMP10[],IF($B167&lt;121,TEMP11[],IF($B167&lt;131,TEMP12[],IF($B167&lt;141,TEMP13[],IF($B167&lt;151,TEMP14[],IF($B167&lt;161,TEMP15[],IF($B167&lt;171,TEMP16[],IF($B167&lt;181,TEMP17[],IF($B167&lt;191,TEMP18[],IF($B167&lt;201,TEMP19[],"TABLE ERROR")))))))))))))))))))),11,TRUE))</f>
        <v/>
      </c>
    </row>
    <row r="168" spans="1:16" ht="15" customHeight="1" x14ac:dyDescent="0.25">
      <c r="A168" s="94">
        <v>18</v>
      </c>
      <c r="B168" s="70">
        <v>166</v>
      </c>
      <c r="C168" s="46" t="str">
        <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ERROR")))))))))))))))))))),2,TRUE)</f>
        <v>Operations</v>
      </c>
      <c r="D168" s="47"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3,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ERROR")))))))))))))))))))),3,TRUE))</f>
        <v/>
      </c>
      <c r="E168" s="47"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4,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ERROR")))))))))))))))))))),4,TRUE))</f>
        <v/>
      </c>
      <c r="F168" s="47"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5,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ERROR")))))))))))))))))))),5,TRUE))</f>
        <v/>
      </c>
      <c r="G168" s="46"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6,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ERROR")))))))))))))))))))),6,TRUE))</f>
        <v/>
      </c>
      <c r="H168" s="46"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7,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ERROR")))))))))))))))))))),7,TRUE))</f>
        <v/>
      </c>
      <c r="I168" s="48"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8,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ERROR")))))))))))))))))))),8,TRUE))</f>
        <v/>
      </c>
      <c r="J168" s="49"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9,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ERROR")))))))))))))))))))),9,TRUE))</f>
        <v/>
      </c>
      <c r="K168" s="48"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10,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ERROR")))))))))))))))))))),10,TRUE))</f>
        <v/>
      </c>
      <c r="L168" s="48"/>
      <c r="M168" s="104"/>
      <c r="N168" s="48"/>
      <c r="O168" s="48"/>
      <c r="P168" s="69" t="str">
        <f>IF(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11,TRUE)=0,"",VLOOKUP($B168,IF($B168&lt;11,TEMP0[],IF($B168&lt;21,TEMP1[],IF($B168&lt;31,TEMP2[],IF($B168&lt;41,TEMP3[],IF($B168&lt;51,TEMP4[],IF($B168&lt;61,TEMP5[],IF($B168&lt;71,TEMP6[],IF($B168&lt;81,TEMP7[],IF($B168&lt;91,TEMP8[],IF($B168&lt;101,TEMP9[],IF($B168&lt;111,TEMP10[],IF($B168&lt;121,TEMP11[],IF($B168&lt;131,TEMP12[],IF($B168&lt;141,TEMP13[],IF($B168&lt;151,TEMP14[],IF($B168&lt;161,TEMP15[],IF($B168&lt;171,TEMP16[],IF($B168&lt;181,TEMP17[],IF($B168&lt;191,TEMP18[],IF($B168&lt;201,TEMP19[],"TABLE ERROR")))))))))))))))))))),11,TRUE))</f>
        <v/>
      </c>
    </row>
    <row r="169" spans="1:16" ht="15" customHeight="1" x14ac:dyDescent="0.25">
      <c r="A169" s="94">
        <v>18</v>
      </c>
      <c r="B169" s="70">
        <v>167</v>
      </c>
      <c r="C169" s="46" t="str">
        <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ERROR")))))))))))))))))))),2,TRUE)</f>
        <v>Operations</v>
      </c>
      <c r="D169" s="47"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3,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ERROR")))))))))))))))))))),3,TRUE))</f>
        <v/>
      </c>
      <c r="E169" s="47"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4,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ERROR")))))))))))))))))))),4,TRUE))</f>
        <v/>
      </c>
      <c r="F169" s="47"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5,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ERROR")))))))))))))))))))),5,TRUE))</f>
        <v/>
      </c>
      <c r="G169" s="46"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6,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ERROR")))))))))))))))))))),6,TRUE))</f>
        <v/>
      </c>
      <c r="H169" s="46"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7,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ERROR")))))))))))))))))))),7,TRUE))</f>
        <v/>
      </c>
      <c r="I169" s="48"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8,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ERROR")))))))))))))))))))),8,TRUE))</f>
        <v/>
      </c>
      <c r="J169" s="49"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9,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ERROR")))))))))))))))))))),9,TRUE))</f>
        <v/>
      </c>
      <c r="K169" s="48"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10,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ERROR")))))))))))))))))))),10,TRUE))</f>
        <v/>
      </c>
      <c r="L169" s="48"/>
      <c r="M169" s="104"/>
      <c r="N169" s="48"/>
      <c r="O169" s="48"/>
      <c r="P169" s="69" t="str">
        <f>IF(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11,TRUE)=0,"",VLOOKUP($B169,IF($B169&lt;11,TEMP0[],IF($B169&lt;21,TEMP1[],IF($B169&lt;31,TEMP2[],IF($B169&lt;41,TEMP3[],IF($B169&lt;51,TEMP4[],IF($B169&lt;61,TEMP5[],IF($B169&lt;71,TEMP6[],IF($B169&lt;81,TEMP7[],IF($B169&lt;91,TEMP8[],IF($B169&lt;101,TEMP9[],IF($B169&lt;111,TEMP10[],IF($B169&lt;121,TEMP11[],IF($B169&lt;131,TEMP12[],IF($B169&lt;141,TEMP13[],IF($B169&lt;151,TEMP14[],IF($B169&lt;161,TEMP15[],IF($B169&lt;171,TEMP16[],IF($B169&lt;181,TEMP17[],IF($B169&lt;191,TEMP18[],IF($B169&lt;201,TEMP19[],"TABLE ERROR")))))))))))))))))))),11,TRUE))</f>
        <v/>
      </c>
    </row>
    <row r="170" spans="1:16" ht="15" customHeight="1" x14ac:dyDescent="0.25">
      <c r="A170" s="94">
        <v>18</v>
      </c>
      <c r="B170" s="70">
        <v>168</v>
      </c>
      <c r="C170" s="46" t="str">
        <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ERROR")))))))))))))))))))),2,TRUE)</f>
        <v>Operations</v>
      </c>
      <c r="D170" s="47"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3,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ERROR")))))))))))))))))))),3,TRUE))</f>
        <v/>
      </c>
      <c r="E170" s="47"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4,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ERROR")))))))))))))))))))),4,TRUE))</f>
        <v/>
      </c>
      <c r="F170" s="47"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5,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ERROR")))))))))))))))))))),5,TRUE))</f>
        <v/>
      </c>
      <c r="G170" s="46"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6,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ERROR")))))))))))))))))))),6,TRUE))</f>
        <v/>
      </c>
      <c r="H170" s="46"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7,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ERROR")))))))))))))))))))),7,TRUE))</f>
        <v/>
      </c>
      <c r="I170" s="48"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8,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ERROR")))))))))))))))))))),8,TRUE))</f>
        <v/>
      </c>
      <c r="J170" s="49"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9,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ERROR")))))))))))))))))))),9,TRUE))</f>
        <v/>
      </c>
      <c r="K170" s="48"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10,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ERROR")))))))))))))))))))),10,TRUE))</f>
        <v/>
      </c>
      <c r="L170" s="48"/>
      <c r="M170" s="104"/>
      <c r="N170" s="48"/>
      <c r="O170" s="48"/>
      <c r="P170" s="69" t="str">
        <f>IF(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11,TRUE)=0,"",VLOOKUP($B170,IF($B170&lt;11,TEMP0[],IF($B170&lt;21,TEMP1[],IF($B170&lt;31,TEMP2[],IF($B170&lt;41,TEMP3[],IF($B170&lt;51,TEMP4[],IF($B170&lt;61,TEMP5[],IF($B170&lt;71,TEMP6[],IF($B170&lt;81,TEMP7[],IF($B170&lt;91,TEMP8[],IF($B170&lt;101,TEMP9[],IF($B170&lt;111,TEMP10[],IF($B170&lt;121,TEMP11[],IF($B170&lt;131,TEMP12[],IF($B170&lt;141,TEMP13[],IF($B170&lt;151,TEMP14[],IF($B170&lt;161,TEMP15[],IF($B170&lt;171,TEMP16[],IF($B170&lt;181,TEMP17[],IF($B170&lt;191,TEMP18[],IF($B170&lt;201,TEMP19[],"TABLE ERROR")))))))))))))))))))),11,TRUE))</f>
        <v/>
      </c>
    </row>
    <row r="171" spans="1:16" ht="15" customHeight="1" x14ac:dyDescent="0.25">
      <c r="A171" s="94">
        <v>18</v>
      </c>
      <c r="B171" s="70">
        <v>169</v>
      </c>
      <c r="C171" s="46" t="str">
        <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ERROR")))))))))))))))))))),2,TRUE)</f>
        <v>Operations</v>
      </c>
      <c r="D171" s="47"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3,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ERROR")))))))))))))))))))),3,TRUE))</f>
        <v/>
      </c>
      <c r="E171" s="47"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4,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ERROR")))))))))))))))))))),4,TRUE))</f>
        <v/>
      </c>
      <c r="F171" s="47"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5,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ERROR")))))))))))))))))))),5,TRUE))</f>
        <v/>
      </c>
      <c r="G171" s="46"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6,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ERROR")))))))))))))))))))),6,TRUE))</f>
        <v/>
      </c>
      <c r="H171" s="46"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7,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ERROR")))))))))))))))))))),7,TRUE))</f>
        <v/>
      </c>
      <c r="I171" s="48"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8,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ERROR")))))))))))))))))))),8,TRUE))</f>
        <v/>
      </c>
      <c r="J171" s="49"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9,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ERROR")))))))))))))))))))),9,TRUE))</f>
        <v/>
      </c>
      <c r="K171" s="48"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10,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ERROR")))))))))))))))))))),10,TRUE))</f>
        <v/>
      </c>
      <c r="L171" s="48"/>
      <c r="M171" s="104"/>
      <c r="N171" s="48"/>
      <c r="O171" s="48"/>
      <c r="P171" s="69" t="str">
        <f>IF(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11,TRUE)=0,"",VLOOKUP($B171,IF($B171&lt;11,TEMP0[],IF($B171&lt;21,TEMP1[],IF($B171&lt;31,TEMP2[],IF($B171&lt;41,TEMP3[],IF($B171&lt;51,TEMP4[],IF($B171&lt;61,TEMP5[],IF($B171&lt;71,TEMP6[],IF($B171&lt;81,TEMP7[],IF($B171&lt;91,TEMP8[],IF($B171&lt;101,TEMP9[],IF($B171&lt;111,TEMP10[],IF($B171&lt;121,TEMP11[],IF($B171&lt;131,TEMP12[],IF($B171&lt;141,TEMP13[],IF($B171&lt;151,TEMP14[],IF($B171&lt;161,TEMP15[],IF($B171&lt;171,TEMP16[],IF($B171&lt;181,TEMP17[],IF($B171&lt;191,TEMP18[],IF($B171&lt;201,TEMP19[],"TABLE ERROR")))))))))))))))))))),11,TRUE))</f>
        <v/>
      </c>
    </row>
    <row r="172" spans="1:16" ht="15.75" customHeight="1" x14ac:dyDescent="0.25">
      <c r="A172" s="94">
        <v>18</v>
      </c>
      <c r="B172" s="70">
        <v>170</v>
      </c>
      <c r="C172" s="46" t="str">
        <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ERROR")))))))))))))))))))),2,TRUE)</f>
        <v>Operations</v>
      </c>
      <c r="D172" s="47"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3,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ERROR")))))))))))))))))))),3,TRUE))</f>
        <v/>
      </c>
      <c r="E172" s="47"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4,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ERROR")))))))))))))))))))),4,TRUE))</f>
        <v/>
      </c>
      <c r="F172" s="47"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5,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ERROR")))))))))))))))))))),5,TRUE))</f>
        <v/>
      </c>
      <c r="G172" s="46"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6,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ERROR")))))))))))))))))))),6,TRUE))</f>
        <v/>
      </c>
      <c r="H172" s="46"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7,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ERROR")))))))))))))))))))),7,TRUE))</f>
        <v/>
      </c>
      <c r="I172" s="48"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8,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ERROR")))))))))))))))))))),8,TRUE))</f>
        <v/>
      </c>
      <c r="J172" s="49"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9,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ERROR")))))))))))))))))))),9,TRUE))</f>
        <v/>
      </c>
      <c r="K172" s="48"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10,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ERROR")))))))))))))))))))),10,TRUE))</f>
        <v/>
      </c>
      <c r="L172" s="48"/>
      <c r="M172" s="104"/>
      <c r="N172" s="48"/>
      <c r="O172" s="48"/>
      <c r="P172" s="69" t="str">
        <f>IF(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11,TRUE)=0,"",VLOOKUP($B172,IF($B172&lt;11,TEMP0[],IF($B172&lt;21,TEMP1[],IF($B172&lt;31,TEMP2[],IF($B172&lt;41,TEMP3[],IF($B172&lt;51,TEMP4[],IF($B172&lt;61,TEMP5[],IF($B172&lt;71,TEMP6[],IF($B172&lt;81,TEMP7[],IF($B172&lt;91,TEMP8[],IF($B172&lt;101,TEMP9[],IF($B172&lt;111,TEMP10[],IF($B172&lt;121,TEMP11[],IF($B172&lt;131,TEMP12[],IF($B172&lt;141,TEMP13[],IF($B172&lt;151,TEMP14[],IF($B172&lt;161,TEMP15[],IF($B172&lt;171,TEMP16[],IF($B172&lt;181,TEMP17[],IF($B172&lt;191,TEMP18[],IF($B172&lt;201,TEMP19[],"TABLE ERROR")))))))))))))))))))),11,TRUE))</f>
        <v/>
      </c>
    </row>
    <row r="173" spans="1:16" ht="15" customHeight="1" x14ac:dyDescent="0.25">
      <c r="A173" s="94">
        <v>19</v>
      </c>
      <c r="B173" s="70">
        <v>171</v>
      </c>
      <c r="C173" s="46" t="str">
        <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ERROR")))))))))))))))))))),2,TRUE)</f>
        <v>Operations</v>
      </c>
      <c r="D173" s="47"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3,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ERROR")))))))))))))))))))),3,TRUE))</f>
        <v/>
      </c>
      <c r="E173" s="47"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4,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ERROR")))))))))))))))))))),4,TRUE))</f>
        <v/>
      </c>
      <c r="F173" s="47"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5,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ERROR")))))))))))))))))))),5,TRUE))</f>
        <v/>
      </c>
      <c r="G173" s="46"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6,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ERROR")))))))))))))))))))),6,TRUE))</f>
        <v/>
      </c>
      <c r="H173" s="46"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7,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ERROR")))))))))))))))))))),7,TRUE))</f>
        <v/>
      </c>
      <c r="I173" s="48"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8,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ERROR")))))))))))))))))))),8,TRUE))</f>
        <v/>
      </c>
      <c r="J173" s="49"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9,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ERROR")))))))))))))))))))),9,TRUE))</f>
        <v/>
      </c>
      <c r="K173" s="48"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10,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ERROR")))))))))))))))))))),10,TRUE))</f>
        <v/>
      </c>
      <c r="L173" s="48"/>
      <c r="M173" s="104"/>
      <c r="N173" s="48"/>
      <c r="O173" s="48"/>
      <c r="P173" s="69" t="str">
        <f>IF(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11,TRUE)=0,"",VLOOKUP($B173,IF($B173&lt;11,TEMP0[],IF($B173&lt;21,TEMP1[],IF($B173&lt;31,TEMP2[],IF($B173&lt;41,TEMP3[],IF($B173&lt;51,TEMP4[],IF($B173&lt;61,TEMP5[],IF($B173&lt;71,TEMP6[],IF($B173&lt;81,TEMP7[],IF($B173&lt;91,TEMP8[],IF($B173&lt;101,TEMP9[],IF($B173&lt;111,TEMP10[],IF($B173&lt;121,TEMP11[],IF($B173&lt;131,TEMP12[],IF($B173&lt;141,TEMP13[],IF($B173&lt;151,TEMP14[],IF($B173&lt;161,TEMP15[],IF($B173&lt;171,TEMP16[],IF($B173&lt;181,TEMP17[],IF($B173&lt;191,TEMP18[],IF($B173&lt;201,TEMP19[],"TABLE ERROR")))))))))))))))))))),11,TRUE))</f>
        <v/>
      </c>
    </row>
    <row r="174" spans="1:16" ht="15" customHeight="1" x14ac:dyDescent="0.25">
      <c r="A174" s="94">
        <v>19</v>
      </c>
      <c r="B174" s="70">
        <v>172</v>
      </c>
      <c r="C174" s="46" t="str">
        <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ERROR")))))))))))))))))))),2,TRUE)</f>
        <v>Operations</v>
      </c>
      <c r="D174" s="47"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3,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ERROR")))))))))))))))))))),3,TRUE))</f>
        <v/>
      </c>
      <c r="E174" s="47"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4,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ERROR")))))))))))))))))))),4,TRUE))</f>
        <v/>
      </c>
      <c r="F174" s="47"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5,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ERROR")))))))))))))))))))),5,TRUE))</f>
        <v/>
      </c>
      <c r="G174" s="46"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6,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ERROR")))))))))))))))))))),6,TRUE))</f>
        <v/>
      </c>
      <c r="H174" s="46"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7,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ERROR")))))))))))))))))))),7,TRUE))</f>
        <v/>
      </c>
      <c r="I174" s="48"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8,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ERROR")))))))))))))))))))),8,TRUE))</f>
        <v/>
      </c>
      <c r="J174" s="49"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9,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ERROR")))))))))))))))))))),9,TRUE))</f>
        <v/>
      </c>
      <c r="K174" s="48"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10,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ERROR")))))))))))))))))))),10,TRUE))</f>
        <v/>
      </c>
      <c r="L174" s="48"/>
      <c r="M174" s="104"/>
      <c r="N174" s="48"/>
      <c r="O174" s="48"/>
      <c r="P174" s="69" t="str">
        <f>IF(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11,TRUE)=0,"",VLOOKUP($B174,IF($B174&lt;11,TEMP0[],IF($B174&lt;21,TEMP1[],IF($B174&lt;31,TEMP2[],IF($B174&lt;41,TEMP3[],IF($B174&lt;51,TEMP4[],IF($B174&lt;61,TEMP5[],IF($B174&lt;71,TEMP6[],IF($B174&lt;81,TEMP7[],IF($B174&lt;91,TEMP8[],IF($B174&lt;101,TEMP9[],IF($B174&lt;111,TEMP10[],IF($B174&lt;121,TEMP11[],IF($B174&lt;131,TEMP12[],IF($B174&lt;141,TEMP13[],IF($B174&lt;151,TEMP14[],IF($B174&lt;161,TEMP15[],IF($B174&lt;171,TEMP16[],IF($B174&lt;181,TEMP17[],IF($B174&lt;191,TEMP18[],IF($B174&lt;201,TEMP19[],"TABLE ERROR")))))))))))))))))))),11,TRUE))</f>
        <v/>
      </c>
    </row>
    <row r="175" spans="1:16" ht="15" customHeight="1" x14ac:dyDescent="0.25">
      <c r="A175" s="94">
        <v>19</v>
      </c>
      <c r="B175" s="70">
        <v>173</v>
      </c>
      <c r="C175" s="46" t="str">
        <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ERROR")))))))))))))))))))),2,TRUE)</f>
        <v>Operations</v>
      </c>
      <c r="D175" s="47"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3,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ERROR")))))))))))))))))))),3,TRUE))</f>
        <v/>
      </c>
      <c r="E175" s="47"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4,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ERROR")))))))))))))))))))),4,TRUE))</f>
        <v/>
      </c>
      <c r="F175" s="47"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5,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ERROR")))))))))))))))))))),5,TRUE))</f>
        <v/>
      </c>
      <c r="G175" s="46"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6,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ERROR")))))))))))))))))))),6,TRUE))</f>
        <v/>
      </c>
      <c r="H175" s="46"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7,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ERROR")))))))))))))))))))),7,TRUE))</f>
        <v/>
      </c>
      <c r="I175" s="48"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8,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ERROR")))))))))))))))))))),8,TRUE))</f>
        <v/>
      </c>
      <c r="J175" s="49"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9,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ERROR")))))))))))))))))))),9,TRUE))</f>
        <v/>
      </c>
      <c r="K175" s="48"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10,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ERROR")))))))))))))))))))),10,TRUE))</f>
        <v/>
      </c>
      <c r="L175" s="48"/>
      <c r="M175" s="104"/>
      <c r="N175" s="48"/>
      <c r="O175" s="48"/>
      <c r="P175" s="69" t="str">
        <f>IF(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11,TRUE)=0,"",VLOOKUP($B175,IF($B175&lt;11,TEMP0[],IF($B175&lt;21,TEMP1[],IF($B175&lt;31,TEMP2[],IF($B175&lt;41,TEMP3[],IF($B175&lt;51,TEMP4[],IF($B175&lt;61,TEMP5[],IF($B175&lt;71,TEMP6[],IF($B175&lt;81,TEMP7[],IF($B175&lt;91,TEMP8[],IF($B175&lt;101,TEMP9[],IF($B175&lt;111,TEMP10[],IF($B175&lt;121,TEMP11[],IF($B175&lt;131,TEMP12[],IF($B175&lt;141,TEMP13[],IF($B175&lt;151,TEMP14[],IF($B175&lt;161,TEMP15[],IF($B175&lt;171,TEMP16[],IF($B175&lt;181,TEMP17[],IF($B175&lt;191,TEMP18[],IF($B175&lt;201,TEMP19[],"TABLE ERROR")))))))))))))))))))),11,TRUE))</f>
        <v/>
      </c>
    </row>
    <row r="176" spans="1:16" ht="15" customHeight="1" x14ac:dyDescent="0.25">
      <c r="A176" s="94">
        <v>19</v>
      </c>
      <c r="B176" s="70">
        <v>174</v>
      </c>
      <c r="C176" s="46" t="str">
        <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ERROR")))))))))))))))))))),2,TRUE)</f>
        <v>Operations</v>
      </c>
      <c r="D176" s="47"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3,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ERROR")))))))))))))))))))),3,TRUE))</f>
        <v/>
      </c>
      <c r="E176" s="47"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4,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ERROR")))))))))))))))))))),4,TRUE))</f>
        <v/>
      </c>
      <c r="F176" s="47"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5,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ERROR")))))))))))))))))))),5,TRUE))</f>
        <v/>
      </c>
      <c r="G176" s="46"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6,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ERROR")))))))))))))))))))),6,TRUE))</f>
        <v/>
      </c>
      <c r="H176" s="46"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7,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ERROR")))))))))))))))))))),7,TRUE))</f>
        <v/>
      </c>
      <c r="I176" s="48"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8,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ERROR")))))))))))))))))))),8,TRUE))</f>
        <v/>
      </c>
      <c r="J176" s="49"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9,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ERROR")))))))))))))))))))),9,TRUE))</f>
        <v/>
      </c>
      <c r="K176" s="48"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10,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ERROR")))))))))))))))))))),10,TRUE))</f>
        <v/>
      </c>
      <c r="L176" s="48"/>
      <c r="M176" s="104"/>
      <c r="N176" s="48"/>
      <c r="O176" s="48"/>
      <c r="P176" s="69" t="str">
        <f>IF(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11,TRUE)=0,"",VLOOKUP($B176,IF($B176&lt;11,TEMP0[],IF($B176&lt;21,TEMP1[],IF($B176&lt;31,TEMP2[],IF($B176&lt;41,TEMP3[],IF($B176&lt;51,TEMP4[],IF($B176&lt;61,TEMP5[],IF($B176&lt;71,TEMP6[],IF($B176&lt;81,TEMP7[],IF($B176&lt;91,TEMP8[],IF($B176&lt;101,TEMP9[],IF($B176&lt;111,TEMP10[],IF($B176&lt;121,TEMP11[],IF($B176&lt;131,TEMP12[],IF($B176&lt;141,TEMP13[],IF($B176&lt;151,TEMP14[],IF($B176&lt;161,TEMP15[],IF($B176&lt;171,TEMP16[],IF($B176&lt;181,TEMP17[],IF($B176&lt;191,TEMP18[],IF($B176&lt;201,TEMP19[],"TABLE ERROR")))))))))))))))))))),11,TRUE))</f>
        <v/>
      </c>
    </row>
    <row r="177" spans="1:16" ht="15" customHeight="1" x14ac:dyDescent="0.25">
      <c r="A177" s="94">
        <v>19</v>
      </c>
      <c r="B177" s="70">
        <v>175</v>
      </c>
      <c r="C177" s="46" t="str">
        <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ERROR")))))))))))))))))))),2,TRUE)</f>
        <v>Operations</v>
      </c>
      <c r="D177" s="47"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3,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ERROR")))))))))))))))))))),3,TRUE))</f>
        <v/>
      </c>
      <c r="E177" s="47"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4,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ERROR")))))))))))))))))))),4,TRUE))</f>
        <v/>
      </c>
      <c r="F177" s="47"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5,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ERROR")))))))))))))))))))),5,TRUE))</f>
        <v/>
      </c>
      <c r="G177" s="46"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6,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ERROR")))))))))))))))))))),6,TRUE))</f>
        <v/>
      </c>
      <c r="H177" s="46"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7,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ERROR")))))))))))))))))))),7,TRUE))</f>
        <v/>
      </c>
      <c r="I177" s="48"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8,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ERROR")))))))))))))))))))),8,TRUE))</f>
        <v/>
      </c>
      <c r="J177" s="49"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9,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ERROR")))))))))))))))))))),9,TRUE))</f>
        <v/>
      </c>
      <c r="K177" s="48"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10,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ERROR")))))))))))))))))))),10,TRUE))</f>
        <v/>
      </c>
      <c r="L177" s="48"/>
      <c r="M177" s="104"/>
      <c r="N177" s="48"/>
      <c r="O177" s="48"/>
      <c r="P177" s="69" t="str">
        <f>IF(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11,TRUE)=0,"",VLOOKUP($B177,IF($B177&lt;11,TEMP0[],IF($B177&lt;21,TEMP1[],IF($B177&lt;31,TEMP2[],IF($B177&lt;41,TEMP3[],IF($B177&lt;51,TEMP4[],IF($B177&lt;61,TEMP5[],IF($B177&lt;71,TEMP6[],IF($B177&lt;81,TEMP7[],IF($B177&lt;91,TEMP8[],IF($B177&lt;101,TEMP9[],IF($B177&lt;111,TEMP10[],IF($B177&lt;121,TEMP11[],IF($B177&lt;131,TEMP12[],IF($B177&lt;141,TEMP13[],IF($B177&lt;151,TEMP14[],IF($B177&lt;161,TEMP15[],IF($B177&lt;171,TEMP16[],IF($B177&lt;181,TEMP17[],IF($B177&lt;191,TEMP18[],IF($B177&lt;201,TEMP19[],"TABLE ERROR")))))))))))))))))))),11,TRUE))</f>
        <v/>
      </c>
    </row>
    <row r="178" spans="1:16" ht="15" customHeight="1" x14ac:dyDescent="0.25">
      <c r="A178" s="94">
        <v>19</v>
      </c>
      <c r="B178" s="70">
        <v>176</v>
      </c>
      <c r="C178" s="46" t="str">
        <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ERROR")))))))))))))))))))),2,TRUE)</f>
        <v>Operations</v>
      </c>
      <c r="D178" s="47"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3,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ERROR")))))))))))))))))))),3,TRUE))</f>
        <v/>
      </c>
      <c r="E178" s="47"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4,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ERROR")))))))))))))))))))),4,TRUE))</f>
        <v/>
      </c>
      <c r="F178" s="47"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5,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ERROR")))))))))))))))))))),5,TRUE))</f>
        <v/>
      </c>
      <c r="G178" s="46"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6,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ERROR")))))))))))))))))))),6,TRUE))</f>
        <v/>
      </c>
      <c r="H178" s="46"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7,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ERROR")))))))))))))))))))),7,TRUE))</f>
        <v/>
      </c>
      <c r="I178" s="48"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8,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ERROR")))))))))))))))))))),8,TRUE))</f>
        <v/>
      </c>
      <c r="J178" s="49"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9,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ERROR")))))))))))))))))))),9,TRUE))</f>
        <v/>
      </c>
      <c r="K178" s="48"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10,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ERROR")))))))))))))))))))),10,TRUE))</f>
        <v/>
      </c>
      <c r="L178" s="48"/>
      <c r="M178" s="104"/>
      <c r="N178" s="48"/>
      <c r="O178" s="48"/>
      <c r="P178" s="69" t="str">
        <f>IF(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11,TRUE)=0,"",VLOOKUP($B178,IF($B178&lt;11,TEMP0[],IF($B178&lt;21,TEMP1[],IF($B178&lt;31,TEMP2[],IF($B178&lt;41,TEMP3[],IF($B178&lt;51,TEMP4[],IF($B178&lt;61,TEMP5[],IF($B178&lt;71,TEMP6[],IF($B178&lt;81,TEMP7[],IF($B178&lt;91,TEMP8[],IF($B178&lt;101,TEMP9[],IF($B178&lt;111,TEMP10[],IF($B178&lt;121,TEMP11[],IF($B178&lt;131,TEMP12[],IF($B178&lt;141,TEMP13[],IF($B178&lt;151,TEMP14[],IF($B178&lt;161,TEMP15[],IF($B178&lt;171,TEMP16[],IF($B178&lt;181,TEMP17[],IF($B178&lt;191,TEMP18[],IF($B178&lt;201,TEMP19[],"TABLE ERROR")))))))))))))))))))),11,TRUE))</f>
        <v/>
      </c>
    </row>
    <row r="179" spans="1:16" ht="15" customHeight="1" x14ac:dyDescent="0.25">
      <c r="A179" s="94">
        <v>19</v>
      </c>
      <c r="B179" s="70">
        <v>177</v>
      </c>
      <c r="C179" s="46" t="str">
        <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ERROR")))))))))))))))))))),2,TRUE)</f>
        <v>Operations</v>
      </c>
      <c r="D179" s="47"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3,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ERROR")))))))))))))))))))),3,TRUE))</f>
        <v/>
      </c>
      <c r="E179" s="47"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4,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ERROR")))))))))))))))))))),4,TRUE))</f>
        <v/>
      </c>
      <c r="F179" s="47"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5,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ERROR")))))))))))))))))))),5,TRUE))</f>
        <v/>
      </c>
      <c r="G179" s="46"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6,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ERROR")))))))))))))))))))),6,TRUE))</f>
        <v/>
      </c>
      <c r="H179" s="46"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7,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ERROR")))))))))))))))))))),7,TRUE))</f>
        <v/>
      </c>
      <c r="I179" s="48"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8,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ERROR")))))))))))))))))))),8,TRUE))</f>
        <v/>
      </c>
      <c r="J179" s="49"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9,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ERROR")))))))))))))))))))),9,TRUE))</f>
        <v/>
      </c>
      <c r="K179" s="48"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10,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ERROR")))))))))))))))))))),10,TRUE))</f>
        <v/>
      </c>
      <c r="L179" s="48"/>
      <c r="M179" s="104"/>
      <c r="N179" s="48"/>
      <c r="O179" s="48"/>
      <c r="P179" s="69" t="str">
        <f>IF(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11,TRUE)=0,"",VLOOKUP($B179,IF($B179&lt;11,TEMP0[],IF($B179&lt;21,TEMP1[],IF($B179&lt;31,TEMP2[],IF($B179&lt;41,TEMP3[],IF($B179&lt;51,TEMP4[],IF($B179&lt;61,TEMP5[],IF($B179&lt;71,TEMP6[],IF($B179&lt;81,TEMP7[],IF($B179&lt;91,TEMP8[],IF($B179&lt;101,TEMP9[],IF($B179&lt;111,TEMP10[],IF($B179&lt;121,TEMP11[],IF($B179&lt;131,TEMP12[],IF($B179&lt;141,TEMP13[],IF($B179&lt;151,TEMP14[],IF($B179&lt;161,TEMP15[],IF($B179&lt;171,TEMP16[],IF($B179&lt;181,TEMP17[],IF($B179&lt;191,TEMP18[],IF($B179&lt;201,TEMP19[],"TABLE ERROR")))))))))))))))))))),11,TRUE))</f>
        <v/>
      </c>
    </row>
    <row r="180" spans="1:16" ht="15" customHeight="1" x14ac:dyDescent="0.25">
      <c r="A180" s="94">
        <v>19</v>
      </c>
      <c r="B180" s="70">
        <v>178</v>
      </c>
      <c r="C180" s="46" t="str">
        <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ERROR")))))))))))))))))))),2,TRUE)</f>
        <v>Operations</v>
      </c>
      <c r="D180" s="47"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3,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ERROR")))))))))))))))))))),3,TRUE))</f>
        <v/>
      </c>
      <c r="E180" s="47"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4,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ERROR")))))))))))))))))))),4,TRUE))</f>
        <v/>
      </c>
      <c r="F180" s="47"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5,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ERROR")))))))))))))))))))),5,TRUE))</f>
        <v/>
      </c>
      <c r="G180" s="46"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6,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ERROR")))))))))))))))))))),6,TRUE))</f>
        <v/>
      </c>
      <c r="H180" s="46"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7,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ERROR")))))))))))))))))))),7,TRUE))</f>
        <v/>
      </c>
      <c r="I180" s="48"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8,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ERROR")))))))))))))))))))),8,TRUE))</f>
        <v/>
      </c>
      <c r="J180" s="49"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9,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ERROR")))))))))))))))))))),9,TRUE))</f>
        <v/>
      </c>
      <c r="K180" s="48"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10,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ERROR")))))))))))))))))))),10,TRUE))</f>
        <v/>
      </c>
      <c r="L180" s="48"/>
      <c r="M180" s="104"/>
      <c r="N180" s="48"/>
      <c r="O180" s="48"/>
      <c r="P180" s="69" t="str">
        <f>IF(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11,TRUE)=0,"",VLOOKUP($B180,IF($B180&lt;11,TEMP0[],IF($B180&lt;21,TEMP1[],IF($B180&lt;31,TEMP2[],IF($B180&lt;41,TEMP3[],IF($B180&lt;51,TEMP4[],IF($B180&lt;61,TEMP5[],IF($B180&lt;71,TEMP6[],IF($B180&lt;81,TEMP7[],IF($B180&lt;91,TEMP8[],IF($B180&lt;101,TEMP9[],IF($B180&lt;111,TEMP10[],IF($B180&lt;121,TEMP11[],IF($B180&lt;131,TEMP12[],IF($B180&lt;141,TEMP13[],IF($B180&lt;151,TEMP14[],IF($B180&lt;161,TEMP15[],IF($B180&lt;171,TEMP16[],IF($B180&lt;181,TEMP17[],IF($B180&lt;191,TEMP18[],IF($B180&lt;201,TEMP19[],"TABLE ERROR")))))))))))))))))))),11,TRUE))</f>
        <v/>
      </c>
    </row>
    <row r="181" spans="1:16" ht="15" customHeight="1" x14ac:dyDescent="0.25">
      <c r="A181" s="94">
        <v>19</v>
      </c>
      <c r="B181" s="70">
        <v>179</v>
      </c>
      <c r="C181" s="46" t="str">
        <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ERROR")))))))))))))))))))),2,TRUE)</f>
        <v>Operations</v>
      </c>
      <c r="D181" s="47"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3,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ERROR")))))))))))))))))))),3,TRUE))</f>
        <v/>
      </c>
      <c r="E181" s="47"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4,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ERROR")))))))))))))))))))),4,TRUE))</f>
        <v/>
      </c>
      <c r="F181" s="47"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5,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ERROR")))))))))))))))))))),5,TRUE))</f>
        <v/>
      </c>
      <c r="G181" s="46"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6,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ERROR")))))))))))))))))))),6,TRUE))</f>
        <v/>
      </c>
      <c r="H181" s="46"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7,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ERROR")))))))))))))))))))),7,TRUE))</f>
        <v/>
      </c>
      <c r="I181" s="48"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8,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ERROR")))))))))))))))))))),8,TRUE))</f>
        <v/>
      </c>
      <c r="J181" s="49"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9,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ERROR")))))))))))))))))))),9,TRUE))</f>
        <v/>
      </c>
      <c r="K181" s="48"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10,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ERROR")))))))))))))))))))),10,TRUE))</f>
        <v/>
      </c>
      <c r="L181" s="48"/>
      <c r="M181" s="104"/>
      <c r="N181" s="48"/>
      <c r="O181" s="48"/>
      <c r="P181" s="69" t="str">
        <f>IF(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11,TRUE)=0,"",VLOOKUP($B181,IF($B181&lt;11,TEMP0[],IF($B181&lt;21,TEMP1[],IF($B181&lt;31,TEMP2[],IF($B181&lt;41,TEMP3[],IF($B181&lt;51,TEMP4[],IF($B181&lt;61,TEMP5[],IF($B181&lt;71,TEMP6[],IF($B181&lt;81,TEMP7[],IF($B181&lt;91,TEMP8[],IF($B181&lt;101,TEMP9[],IF($B181&lt;111,TEMP10[],IF($B181&lt;121,TEMP11[],IF($B181&lt;131,TEMP12[],IF($B181&lt;141,TEMP13[],IF($B181&lt;151,TEMP14[],IF($B181&lt;161,TEMP15[],IF($B181&lt;171,TEMP16[],IF($B181&lt;181,TEMP17[],IF($B181&lt;191,TEMP18[],IF($B181&lt;201,TEMP19[],"TABLE ERROR")))))))))))))))))))),11,TRUE))</f>
        <v/>
      </c>
    </row>
    <row r="182" spans="1:16" ht="15.75" customHeight="1" x14ac:dyDescent="0.25">
      <c r="A182" s="94">
        <v>19</v>
      </c>
      <c r="B182" s="70">
        <v>180</v>
      </c>
      <c r="C182" s="46" t="str">
        <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ERROR")))))))))))))))))))),2,TRUE)</f>
        <v>Operations</v>
      </c>
      <c r="D182" s="47"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3,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ERROR")))))))))))))))))))),3,TRUE))</f>
        <v/>
      </c>
      <c r="E182" s="47"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4,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ERROR")))))))))))))))))))),4,TRUE))</f>
        <v/>
      </c>
      <c r="F182" s="47"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5,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ERROR")))))))))))))))))))),5,TRUE))</f>
        <v/>
      </c>
      <c r="G182" s="46"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6,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ERROR")))))))))))))))))))),6,TRUE))</f>
        <v/>
      </c>
      <c r="H182" s="46"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7,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ERROR")))))))))))))))))))),7,TRUE))</f>
        <v/>
      </c>
      <c r="I182" s="48"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8,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ERROR")))))))))))))))))))),8,TRUE))</f>
        <v/>
      </c>
      <c r="J182" s="49"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9,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ERROR")))))))))))))))))))),9,TRUE))</f>
        <v/>
      </c>
      <c r="K182" s="48"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10,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ERROR")))))))))))))))))))),10,TRUE))</f>
        <v/>
      </c>
      <c r="L182" s="48"/>
      <c r="M182" s="104"/>
      <c r="N182" s="48"/>
      <c r="O182" s="48"/>
      <c r="P182" s="69" t="str">
        <f>IF(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11,TRUE)=0,"",VLOOKUP($B182,IF($B182&lt;11,TEMP0[],IF($B182&lt;21,TEMP1[],IF($B182&lt;31,TEMP2[],IF($B182&lt;41,TEMP3[],IF($B182&lt;51,TEMP4[],IF($B182&lt;61,TEMP5[],IF($B182&lt;71,TEMP6[],IF($B182&lt;81,TEMP7[],IF($B182&lt;91,TEMP8[],IF($B182&lt;101,TEMP9[],IF($B182&lt;111,TEMP10[],IF($B182&lt;121,TEMP11[],IF($B182&lt;131,TEMP12[],IF($B182&lt;141,TEMP13[],IF($B182&lt;151,TEMP14[],IF($B182&lt;161,TEMP15[],IF($B182&lt;171,TEMP16[],IF($B182&lt;181,TEMP17[],IF($B182&lt;191,TEMP18[],IF($B182&lt;201,TEMP19[],"TABLE ERROR")))))))))))))))))))),11,TRUE))</f>
        <v/>
      </c>
    </row>
    <row r="183" spans="1:16" ht="15" customHeight="1" x14ac:dyDescent="0.25">
      <c r="A183" s="94">
        <v>20</v>
      </c>
      <c r="B183" s="70">
        <v>181</v>
      </c>
      <c r="C183" s="46" t="str">
        <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ERROR")))))))))))))))))))),2,TRUE)</f>
        <v>Operations</v>
      </c>
      <c r="D183" s="47"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3,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ERROR")))))))))))))))))))),3,TRUE))</f>
        <v/>
      </c>
      <c r="E183" s="47"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4,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ERROR")))))))))))))))))))),4,TRUE))</f>
        <v/>
      </c>
      <c r="F183" s="47"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5,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ERROR")))))))))))))))))))),5,TRUE))</f>
        <v/>
      </c>
      <c r="G183" s="46"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6,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ERROR")))))))))))))))))))),6,TRUE))</f>
        <v/>
      </c>
      <c r="H183" s="46"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7,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ERROR")))))))))))))))))))),7,TRUE))</f>
        <v/>
      </c>
      <c r="I183" s="48"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8,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ERROR")))))))))))))))))))),8,TRUE))</f>
        <v/>
      </c>
      <c r="J183" s="49"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9,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ERROR")))))))))))))))))))),9,TRUE))</f>
        <v/>
      </c>
      <c r="K183" s="48"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10,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ERROR")))))))))))))))))))),10,TRUE))</f>
        <v/>
      </c>
      <c r="L183" s="48"/>
      <c r="M183" s="104"/>
      <c r="N183" s="48"/>
      <c r="O183" s="48"/>
      <c r="P183" s="69" t="str">
        <f>IF(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11,TRUE)=0,"",VLOOKUP($B183,IF($B183&lt;11,TEMP0[],IF($B183&lt;21,TEMP1[],IF($B183&lt;31,TEMP2[],IF($B183&lt;41,TEMP3[],IF($B183&lt;51,TEMP4[],IF($B183&lt;61,TEMP5[],IF($B183&lt;71,TEMP6[],IF($B183&lt;81,TEMP7[],IF($B183&lt;91,TEMP8[],IF($B183&lt;101,TEMP9[],IF($B183&lt;111,TEMP10[],IF($B183&lt;121,TEMP11[],IF($B183&lt;131,TEMP12[],IF($B183&lt;141,TEMP13[],IF($B183&lt;151,TEMP14[],IF($B183&lt;161,TEMP15[],IF($B183&lt;171,TEMP16[],IF($B183&lt;181,TEMP17[],IF($B183&lt;191,TEMP18[],IF($B183&lt;201,TEMP19[],"TABLE ERROR")))))))))))))))))))),11,TRUE))</f>
        <v/>
      </c>
    </row>
    <row r="184" spans="1:16" ht="15" customHeight="1" x14ac:dyDescent="0.25">
      <c r="A184" s="94">
        <v>20</v>
      </c>
      <c r="B184" s="70">
        <v>182</v>
      </c>
      <c r="C184" s="46" t="str">
        <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ERROR")))))))))))))))))))),2,TRUE)</f>
        <v>Operations</v>
      </c>
      <c r="D184" s="47"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3,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ERROR")))))))))))))))))))),3,TRUE))</f>
        <v/>
      </c>
      <c r="E184" s="47"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4,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ERROR")))))))))))))))))))),4,TRUE))</f>
        <v/>
      </c>
      <c r="F184" s="47"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5,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ERROR")))))))))))))))))))),5,TRUE))</f>
        <v/>
      </c>
      <c r="G184" s="46"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6,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ERROR")))))))))))))))))))),6,TRUE))</f>
        <v/>
      </c>
      <c r="H184" s="46"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7,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ERROR")))))))))))))))))))),7,TRUE))</f>
        <v/>
      </c>
      <c r="I184" s="48"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8,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ERROR")))))))))))))))))))),8,TRUE))</f>
        <v/>
      </c>
      <c r="J184" s="49"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9,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ERROR")))))))))))))))))))),9,TRUE))</f>
        <v/>
      </c>
      <c r="K184" s="48"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10,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ERROR")))))))))))))))))))),10,TRUE))</f>
        <v/>
      </c>
      <c r="L184" s="48"/>
      <c r="M184" s="104"/>
      <c r="N184" s="48"/>
      <c r="O184" s="48"/>
      <c r="P184" s="69" t="str">
        <f>IF(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11,TRUE)=0,"",VLOOKUP($B184,IF($B184&lt;11,TEMP0[],IF($B184&lt;21,TEMP1[],IF($B184&lt;31,TEMP2[],IF($B184&lt;41,TEMP3[],IF($B184&lt;51,TEMP4[],IF($B184&lt;61,TEMP5[],IF($B184&lt;71,TEMP6[],IF($B184&lt;81,TEMP7[],IF($B184&lt;91,TEMP8[],IF($B184&lt;101,TEMP9[],IF($B184&lt;111,TEMP10[],IF($B184&lt;121,TEMP11[],IF($B184&lt;131,TEMP12[],IF($B184&lt;141,TEMP13[],IF($B184&lt;151,TEMP14[],IF($B184&lt;161,TEMP15[],IF($B184&lt;171,TEMP16[],IF($B184&lt;181,TEMP17[],IF($B184&lt;191,TEMP18[],IF($B184&lt;201,TEMP19[],"TABLE ERROR")))))))))))))))))))),11,TRUE))</f>
        <v/>
      </c>
    </row>
    <row r="185" spans="1:16" ht="15" customHeight="1" x14ac:dyDescent="0.25">
      <c r="A185" s="94">
        <v>20</v>
      </c>
      <c r="B185" s="70">
        <v>183</v>
      </c>
      <c r="C185" s="46" t="str">
        <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ERROR")))))))))))))))))))),2,TRUE)</f>
        <v>Operations</v>
      </c>
      <c r="D185" s="47"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3,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ERROR")))))))))))))))))))),3,TRUE))</f>
        <v/>
      </c>
      <c r="E185" s="47"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4,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ERROR")))))))))))))))))))),4,TRUE))</f>
        <v/>
      </c>
      <c r="F185" s="47"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5,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ERROR")))))))))))))))))))),5,TRUE))</f>
        <v/>
      </c>
      <c r="G185" s="46"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6,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ERROR")))))))))))))))))))),6,TRUE))</f>
        <v/>
      </c>
      <c r="H185" s="46"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7,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ERROR")))))))))))))))))))),7,TRUE))</f>
        <v/>
      </c>
      <c r="I185" s="48"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8,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ERROR")))))))))))))))))))),8,TRUE))</f>
        <v/>
      </c>
      <c r="J185" s="49"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9,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ERROR")))))))))))))))))))),9,TRUE))</f>
        <v/>
      </c>
      <c r="K185" s="48"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10,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ERROR")))))))))))))))))))),10,TRUE))</f>
        <v/>
      </c>
      <c r="L185" s="48"/>
      <c r="M185" s="104"/>
      <c r="N185" s="48"/>
      <c r="O185" s="48"/>
      <c r="P185" s="69" t="str">
        <f>IF(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11,TRUE)=0,"",VLOOKUP($B185,IF($B185&lt;11,TEMP0[],IF($B185&lt;21,TEMP1[],IF($B185&lt;31,TEMP2[],IF($B185&lt;41,TEMP3[],IF($B185&lt;51,TEMP4[],IF($B185&lt;61,TEMP5[],IF($B185&lt;71,TEMP6[],IF($B185&lt;81,TEMP7[],IF($B185&lt;91,TEMP8[],IF($B185&lt;101,TEMP9[],IF($B185&lt;111,TEMP10[],IF($B185&lt;121,TEMP11[],IF($B185&lt;131,TEMP12[],IF($B185&lt;141,TEMP13[],IF($B185&lt;151,TEMP14[],IF($B185&lt;161,TEMP15[],IF($B185&lt;171,TEMP16[],IF($B185&lt;181,TEMP17[],IF($B185&lt;191,TEMP18[],IF($B185&lt;201,TEMP19[],"TABLE ERROR")))))))))))))))))))),11,TRUE))</f>
        <v/>
      </c>
    </row>
    <row r="186" spans="1:16" ht="15" customHeight="1" x14ac:dyDescent="0.25">
      <c r="A186" s="94">
        <v>20</v>
      </c>
      <c r="B186" s="70">
        <v>184</v>
      </c>
      <c r="C186" s="46" t="str">
        <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ERROR")))))))))))))))))))),2,TRUE)</f>
        <v>Operations</v>
      </c>
      <c r="D186" s="47"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3,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ERROR")))))))))))))))))))),3,TRUE))</f>
        <v/>
      </c>
      <c r="E186" s="47"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4,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ERROR")))))))))))))))))))),4,TRUE))</f>
        <v/>
      </c>
      <c r="F186" s="47"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5,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ERROR")))))))))))))))))))),5,TRUE))</f>
        <v/>
      </c>
      <c r="G186" s="46"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6,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ERROR")))))))))))))))))))),6,TRUE))</f>
        <v/>
      </c>
      <c r="H186" s="46"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7,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ERROR")))))))))))))))))))),7,TRUE))</f>
        <v/>
      </c>
      <c r="I186" s="48"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8,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ERROR")))))))))))))))))))),8,TRUE))</f>
        <v/>
      </c>
      <c r="J186" s="49"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9,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ERROR")))))))))))))))))))),9,TRUE))</f>
        <v/>
      </c>
      <c r="K186" s="48"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10,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ERROR")))))))))))))))))))),10,TRUE))</f>
        <v/>
      </c>
      <c r="L186" s="48"/>
      <c r="M186" s="104"/>
      <c r="N186" s="48"/>
      <c r="O186" s="48"/>
      <c r="P186" s="69" t="str">
        <f>IF(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11,TRUE)=0,"",VLOOKUP($B186,IF($B186&lt;11,TEMP0[],IF($B186&lt;21,TEMP1[],IF($B186&lt;31,TEMP2[],IF($B186&lt;41,TEMP3[],IF($B186&lt;51,TEMP4[],IF($B186&lt;61,TEMP5[],IF($B186&lt;71,TEMP6[],IF($B186&lt;81,TEMP7[],IF($B186&lt;91,TEMP8[],IF($B186&lt;101,TEMP9[],IF($B186&lt;111,TEMP10[],IF($B186&lt;121,TEMP11[],IF($B186&lt;131,TEMP12[],IF($B186&lt;141,TEMP13[],IF($B186&lt;151,TEMP14[],IF($B186&lt;161,TEMP15[],IF($B186&lt;171,TEMP16[],IF($B186&lt;181,TEMP17[],IF($B186&lt;191,TEMP18[],IF($B186&lt;201,TEMP19[],"TABLE ERROR")))))))))))))))))))),11,TRUE))</f>
        <v/>
      </c>
    </row>
    <row r="187" spans="1:16" ht="15" customHeight="1" x14ac:dyDescent="0.25">
      <c r="A187" s="94">
        <v>20</v>
      </c>
      <c r="B187" s="70">
        <v>185</v>
      </c>
      <c r="C187" s="46" t="str">
        <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ERROR")))))))))))))))))))),2,TRUE)</f>
        <v>Operations</v>
      </c>
      <c r="D187" s="47"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3,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ERROR")))))))))))))))))))),3,TRUE))</f>
        <v/>
      </c>
      <c r="E187" s="47"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4,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ERROR")))))))))))))))))))),4,TRUE))</f>
        <v/>
      </c>
      <c r="F187" s="47"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5,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ERROR")))))))))))))))))))),5,TRUE))</f>
        <v/>
      </c>
      <c r="G187" s="46"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6,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ERROR")))))))))))))))))))),6,TRUE))</f>
        <v/>
      </c>
      <c r="H187" s="46"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7,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ERROR")))))))))))))))))))),7,TRUE))</f>
        <v/>
      </c>
      <c r="I187" s="48"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8,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ERROR")))))))))))))))))))),8,TRUE))</f>
        <v/>
      </c>
      <c r="J187" s="49"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9,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ERROR")))))))))))))))))))),9,TRUE))</f>
        <v/>
      </c>
      <c r="K187" s="48"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10,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ERROR")))))))))))))))))))),10,TRUE))</f>
        <v/>
      </c>
      <c r="L187" s="48"/>
      <c r="M187" s="104"/>
      <c r="N187" s="48"/>
      <c r="O187" s="48"/>
      <c r="P187" s="69" t="str">
        <f>IF(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11,TRUE)=0,"",VLOOKUP($B187,IF($B187&lt;11,TEMP0[],IF($B187&lt;21,TEMP1[],IF($B187&lt;31,TEMP2[],IF($B187&lt;41,TEMP3[],IF($B187&lt;51,TEMP4[],IF($B187&lt;61,TEMP5[],IF($B187&lt;71,TEMP6[],IF($B187&lt;81,TEMP7[],IF($B187&lt;91,TEMP8[],IF($B187&lt;101,TEMP9[],IF($B187&lt;111,TEMP10[],IF($B187&lt;121,TEMP11[],IF($B187&lt;131,TEMP12[],IF($B187&lt;141,TEMP13[],IF($B187&lt;151,TEMP14[],IF($B187&lt;161,TEMP15[],IF($B187&lt;171,TEMP16[],IF($B187&lt;181,TEMP17[],IF($B187&lt;191,TEMP18[],IF($B187&lt;201,TEMP19[],"TABLE ERROR")))))))))))))))))))),11,TRUE))</f>
        <v/>
      </c>
    </row>
    <row r="188" spans="1:16" ht="15" customHeight="1" x14ac:dyDescent="0.25">
      <c r="A188" s="94">
        <v>20</v>
      </c>
      <c r="B188" s="70">
        <v>186</v>
      </c>
      <c r="C188" s="46" t="str">
        <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ERROR")))))))))))))))))))),2,TRUE)</f>
        <v>Operations</v>
      </c>
      <c r="D188" s="47"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3,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ERROR")))))))))))))))))))),3,TRUE))</f>
        <v/>
      </c>
      <c r="E188" s="47"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4,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ERROR")))))))))))))))))))),4,TRUE))</f>
        <v/>
      </c>
      <c r="F188" s="47"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5,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ERROR")))))))))))))))))))),5,TRUE))</f>
        <v/>
      </c>
      <c r="G188" s="46"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6,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ERROR")))))))))))))))))))),6,TRUE))</f>
        <v/>
      </c>
      <c r="H188" s="46"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7,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ERROR")))))))))))))))))))),7,TRUE))</f>
        <v/>
      </c>
      <c r="I188" s="48"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8,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ERROR")))))))))))))))))))),8,TRUE))</f>
        <v/>
      </c>
      <c r="J188" s="49"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9,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ERROR")))))))))))))))))))),9,TRUE))</f>
        <v/>
      </c>
      <c r="K188" s="48"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10,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ERROR")))))))))))))))))))),10,TRUE))</f>
        <v/>
      </c>
      <c r="L188" s="48"/>
      <c r="M188" s="104"/>
      <c r="N188" s="48"/>
      <c r="O188" s="48"/>
      <c r="P188" s="69" t="str">
        <f>IF(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11,TRUE)=0,"",VLOOKUP($B188,IF($B188&lt;11,TEMP0[],IF($B188&lt;21,TEMP1[],IF($B188&lt;31,TEMP2[],IF($B188&lt;41,TEMP3[],IF($B188&lt;51,TEMP4[],IF($B188&lt;61,TEMP5[],IF($B188&lt;71,TEMP6[],IF($B188&lt;81,TEMP7[],IF($B188&lt;91,TEMP8[],IF($B188&lt;101,TEMP9[],IF($B188&lt;111,TEMP10[],IF($B188&lt;121,TEMP11[],IF($B188&lt;131,TEMP12[],IF($B188&lt;141,TEMP13[],IF($B188&lt;151,TEMP14[],IF($B188&lt;161,TEMP15[],IF($B188&lt;171,TEMP16[],IF($B188&lt;181,TEMP17[],IF($B188&lt;191,TEMP18[],IF($B188&lt;201,TEMP19[],"TABLE ERROR")))))))))))))))))))),11,TRUE))</f>
        <v/>
      </c>
    </row>
    <row r="189" spans="1:16" ht="15" customHeight="1" x14ac:dyDescent="0.25">
      <c r="A189" s="94">
        <v>20</v>
      </c>
      <c r="B189" s="70">
        <v>187</v>
      </c>
      <c r="C189" s="46" t="str">
        <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ERROR")))))))))))))))))))),2,TRUE)</f>
        <v>Operations</v>
      </c>
      <c r="D189" s="47"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3,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ERROR")))))))))))))))))))),3,TRUE))</f>
        <v/>
      </c>
      <c r="E189" s="47"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4,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ERROR")))))))))))))))))))),4,TRUE))</f>
        <v/>
      </c>
      <c r="F189" s="47"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5,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ERROR")))))))))))))))))))),5,TRUE))</f>
        <v/>
      </c>
      <c r="G189" s="46"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6,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ERROR")))))))))))))))))))),6,TRUE))</f>
        <v/>
      </c>
      <c r="H189" s="46"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7,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ERROR")))))))))))))))))))),7,TRUE))</f>
        <v/>
      </c>
      <c r="I189" s="48"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8,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ERROR")))))))))))))))))))),8,TRUE))</f>
        <v/>
      </c>
      <c r="J189" s="49"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9,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ERROR")))))))))))))))))))),9,TRUE))</f>
        <v/>
      </c>
      <c r="K189" s="48"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10,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ERROR")))))))))))))))))))),10,TRUE))</f>
        <v/>
      </c>
      <c r="L189" s="48"/>
      <c r="M189" s="104"/>
      <c r="N189" s="48"/>
      <c r="O189" s="48"/>
      <c r="P189" s="69" t="str">
        <f>IF(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11,TRUE)=0,"",VLOOKUP($B189,IF($B189&lt;11,TEMP0[],IF($B189&lt;21,TEMP1[],IF($B189&lt;31,TEMP2[],IF($B189&lt;41,TEMP3[],IF($B189&lt;51,TEMP4[],IF($B189&lt;61,TEMP5[],IF($B189&lt;71,TEMP6[],IF($B189&lt;81,TEMP7[],IF($B189&lt;91,TEMP8[],IF($B189&lt;101,TEMP9[],IF($B189&lt;111,TEMP10[],IF($B189&lt;121,TEMP11[],IF($B189&lt;131,TEMP12[],IF($B189&lt;141,TEMP13[],IF($B189&lt;151,TEMP14[],IF($B189&lt;161,TEMP15[],IF($B189&lt;171,TEMP16[],IF($B189&lt;181,TEMP17[],IF($B189&lt;191,TEMP18[],IF($B189&lt;201,TEMP19[],"TABLE ERROR")))))))))))))))))))),11,TRUE))</f>
        <v/>
      </c>
    </row>
    <row r="190" spans="1:16" ht="15" customHeight="1" x14ac:dyDescent="0.25">
      <c r="A190" s="94">
        <v>20</v>
      </c>
      <c r="B190" s="70">
        <v>188</v>
      </c>
      <c r="C190" s="46" t="str">
        <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ERROR")))))))))))))))))))),2,TRUE)</f>
        <v>Operations</v>
      </c>
      <c r="D190" s="47"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3,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ERROR")))))))))))))))))))),3,TRUE))</f>
        <v/>
      </c>
      <c r="E190" s="47"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4,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ERROR")))))))))))))))))))),4,TRUE))</f>
        <v/>
      </c>
      <c r="F190" s="47"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5,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ERROR")))))))))))))))))))),5,TRUE))</f>
        <v/>
      </c>
      <c r="G190" s="46"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6,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ERROR")))))))))))))))))))),6,TRUE))</f>
        <v/>
      </c>
      <c r="H190" s="46"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7,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ERROR")))))))))))))))))))),7,TRUE))</f>
        <v/>
      </c>
      <c r="I190" s="48"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8,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ERROR")))))))))))))))))))),8,TRUE))</f>
        <v/>
      </c>
      <c r="J190" s="49"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9,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ERROR")))))))))))))))))))),9,TRUE))</f>
        <v/>
      </c>
      <c r="K190" s="48"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10,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ERROR")))))))))))))))))))),10,TRUE))</f>
        <v/>
      </c>
      <c r="L190" s="48"/>
      <c r="M190" s="104"/>
      <c r="N190" s="48"/>
      <c r="O190" s="48"/>
      <c r="P190" s="69" t="str">
        <f>IF(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11,TRUE)=0,"",VLOOKUP($B190,IF($B190&lt;11,TEMP0[],IF($B190&lt;21,TEMP1[],IF($B190&lt;31,TEMP2[],IF($B190&lt;41,TEMP3[],IF($B190&lt;51,TEMP4[],IF($B190&lt;61,TEMP5[],IF($B190&lt;71,TEMP6[],IF($B190&lt;81,TEMP7[],IF($B190&lt;91,TEMP8[],IF($B190&lt;101,TEMP9[],IF($B190&lt;111,TEMP10[],IF($B190&lt;121,TEMP11[],IF($B190&lt;131,TEMP12[],IF($B190&lt;141,TEMP13[],IF($B190&lt;151,TEMP14[],IF($B190&lt;161,TEMP15[],IF($B190&lt;171,TEMP16[],IF($B190&lt;181,TEMP17[],IF($B190&lt;191,TEMP18[],IF($B190&lt;201,TEMP19[],"TABLE ERROR")))))))))))))))))))),11,TRUE))</f>
        <v/>
      </c>
    </row>
    <row r="191" spans="1:16" ht="15" customHeight="1" x14ac:dyDescent="0.25">
      <c r="A191" s="94">
        <v>20</v>
      </c>
      <c r="B191" s="70">
        <v>189</v>
      </c>
      <c r="C191" s="46" t="str">
        <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ERROR")))))))))))))))))))),2,TRUE)</f>
        <v>Operations</v>
      </c>
      <c r="D191" s="47"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3,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ERROR")))))))))))))))))))),3,TRUE))</f>
        <v/>
      </c>
      <c r="E191" s="47"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4,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ERROR")))))))))))))))))))),4,TRUE))</f>
        <v/>
      </c>
      <c r="F191" s="47"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5,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ERROR")))))))))))))))))))),5,TRUE))</f>
        <v/>
      </c>
      <c r="G191" s="46"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6,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ERROR")))))))))))))))))))),6,TRUE))</f>
        <v/>
      </c>
      <c r="H191" s="46"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7,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ERROR")))))))))))))))))))),7,TRUE))</f>
        <v/>
      </c>
      <c r="I191" s="48"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8,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ERROR")))))))))))))))))))),8,TRUE))</f>
        <v/>
      </c>
      <c r="J191" s="49"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9,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ERROR")))))))))))))))))))),9,TRUE))</f>
        <v/>
      </c>
      <c r="K191" s="48"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10,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ERROR")))))))))))))))))))),10,TRUE))</f>
        <v/>
      </c>
      <c r="L191" s="48"/>
      <c r="M191" s="104"/>
      <c r="N191" s="48"/>
      <c r="O191" s="48"/>
      <c r="P191" s="69" t="str">
        <f>IF(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11,TRUE)=0,"",VLOOKUP($B191,IF($B191&lt;11,TEMP0[],IF($B191&lt;21,TEMP1[],IF($B191&lt;31,TEMP2[],IF($B191&lt;41,TEMP3[],IF($B191&lt;51,TEMP4[],IF($B191&lt;61,TEMP5[],IF($B191&lt;71,TEMP6[],IF($B191&lt;81,TEMP7[],IF($B191&lt;91,TEMP8[],IF($B191&lt;101,TEMP9[],IF($B191&lt;111,TEMP10[],IF($B191&lt;121,TEMP11[],IF($B191&lt;131,TEMP12[],IF($B191&lt;141,TEMP13[],IF($B191&lt;151,TEMP14[],IF($B191&lt;161,TEMP15[],IF($B191&lt;171,TEMP16[],IF($B191&lt;181,TEMP17[],IF($B191&lt;191,TEMP18[],IF($B191&lt;201,TEMP19[],"TABLE ERROR")))))))))))))))))))),11,TRUE))</f>
        <v/>
      </c>
    </row>
    <row r="192" spans="1:16" ht="15.75" customHeight="1" x14ac:dyDescent="0.25">
      <c r="A192" s="94">
        <v>20</v>
      </c>
      <c r="B192" s="70">
        <v>190</v>
      </c>
      <c r="C192" s="46" t="str">
        <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ERROR")))))))))))))))))))),2,TRUE)</f>
        <v>Operations</v>
      </c>
      <c r="D192" s="47"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3,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ERROR")))))))))))))))))))),3,TRUE))</f>
        <v/>
      </c>
      <c r="E192" s="47"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4,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ERROR")))))))))))))))))))),4,TRUE))</f>
        <v/>
      </c>
      <c r="F192" s="47"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5,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ERROR")))))))))))))))))))),5,TRUE))</f>
        <v/>
      </c>
      <c r="G192" s="46"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6,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ERROR")))))))))))))))))))),6,TRUE))</f>
        <v/>
      </c>
      <c r="H192" s="46"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7,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ERROR")))))))))))))))))))),7,TRUE))</f>
        <v/>
      </c>
      <c r="I192" s="48"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8,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ERROR")))))))))))))))))))),8,TRUE))</f>
        <v/>
      </c>
      <c r="J192" s="49"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9,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ERROR")))))))))))))))))))),9,TRUE))</f>
        <v/>
      </c>
      <c r="K192" s="48"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10,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ERROR")))))))))))))))))))),10,TRUE))</f>
        <v/>
      </c>
      <c r="L192" s="48"/>
      <c r="M192" s="104"/>
      <c r="N192" s="48"/>
      <c r="O192" s="48"/>
      <c r="P192" s="69" t="str">
        <f>IF(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11,TRUE)=0,"",VLOOKUP($B192,IF($B192&lt;11,TEMP0[],IF($B192&lt;21,TEMP1[],IF($B192&lt;31,TEMP2[],IF($B192&lt;41,TEMP3[],IF($B192&lt;51,TEMP4[],IF($B192&lt;61,TEMP5[],IF($B192&lt;71,TEMP6[],IF($B192&lt;81,TEMP7[],IF($B192&lt;91,TEMP8[],IF($B192&lt;101,TEMP9[],IF($B192&lt;111,TEMP10[],IF($B192&lt;121,TEMP11[],IF($B192&lt;131,TEMP12[],IF($B192&lt;141,TEMP13[],IF($B192&lt;151,TEMP14[],IF($B192&lt;161,TEMP15[],IF($B192&lt;171,TEMP16[],IF($B192&lt;181,TEMP17[],IF($B192&lt;191,TEMP18[],IF($B192&lt;201,TEMP19[],"TABLE ERROR")))))))))))))))))))),11,TRUE))</f>
        <v/>
      </c>
    </row>
    <row r="193" spans="1:16" ht="15" customHeight="1" x14ac:dyDescent="0.25">
      <c r="A193" s="94">
        <v>21</v>
      </c>
      <c r="B193" s="70">
        <v>191</v>
      </c>
      <c r="C193" s="46" t="str">
        <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ERROR")))))))))))))))))))),2,TRUE)</f>
        <v>Operations</v>
      </c>
      <c r="D193" s="47"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3,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ERROR")))))))))))))))))))),3,TRUE))</f>
        <v/>
      </c>
      <c r="E193" s="47"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4,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ERROR")))))))))))))))))))),4,TRUE))</f>
        <v/>
      </c>
      <c r="F193" s="47"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5,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ERROR")))))))))))))))))))),5,TRUE))</f>
        <v/>
      </c>
      <c r="G193" s="46"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6,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ERROR")))))))))))))))))))),6,TRUE))</f>
        <v/>
      </c>
      <c r="H193" s="46"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7,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ERROR")))))))))))))))))))),7,TRUE))</f>
        <v/>
      </c>
      <c r="I193" s="48"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8,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ERROR")))))))))))))))))))),8,TRUE))</f>
        <v/>
      </c>
      <c r="J193" s="49"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9,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ERROR")))))))))))))))))))),9,TRUE))</f>
        <v/>
      </c>
      <c r="K193" s="48"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10,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ERROR")))))))))))))))))))),10,TRUE))</f>
        <v/>
      </c>
      <c r="L193" s="48"/>
      <c r="M193" s="104"/>
      <c r="N193" s="48"/>
      <c r="O193" s="48"/>
      <c r="P193" s="69" t="str">
        <f>IF(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11,TRUE)=0,"",VLOOKUP($B193,IF($B193&lt;11,TEMP0[],IF($B193&lt;21,TEMP1[],IF($B193&lt;31,TEMP2[],IF($B193&lt;41,TEMP3[],IF($B193&lt;51,TEMP4[],IF($B193&lt;61,TEMP5[],IF($B193&lt;71,TEMP6[],IF($B193&lt;81,TEMP7[],IF($B193&lt;91,TEMP8[],IF($B193&lt;101,TEMP9[],IF($B193&lt;111,TEMP10[],IF($B193&lt;121,TEMP11[],IF($B193&lt;131,TEMP12[],IF($B193&lt;141,TEMP13[],IF($B193&lt;151,TEMP14[],IF($B193&lt;161,TEMP15[],IF($B193&lt;171,TEMP16[],IF($B193&lt;181,TEMP17[],IF($B193&lt;191,TEMP18[],IF($B193&lt;201,TEMP19[],"TABLE ERROR")))))))))))))))))))),11,TRUE))</f>
        <v/>
      </c>
    </row>
    <row r="194" spans="1:16" ht="15" customHeight="1" x14ac:dyDescent="0.25">
      <c r="A194" s="94">
        <v>21</v>
      </c>
      <c r="B194" s="70">
        <v>192</v>
      </c>
      <c r="C194" s="46" t="str">
        <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ERROR")))))))))))))))))))),2,TRUE)</f>
        <v>Operations</v>
      </c>
      <c r="D194" s="47"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3,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ERROR")))))))))))))))))))),3,TRUE))</f>
        <v/>
      </c>
      <c r="E194" s="47"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4,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ERROR")))))))))))))))))))),4,TRUE))</f>
        <v/>
      </c>
      <c r="F194" s="47"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5,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ERROR")))))))))))))))))))),5,TRUE))</f>
        <v/>
      </c>
      <c r="G194" s="46"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6,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ERROR")))))))))))))))))))),6,TRUE))</f>
        <v/>
      </c>
      <c r="H194" s="46"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7,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ERROR")))))))))))))))))))),7,TRUE))</f>
        <v/>
      </c>
      <c r="I194" s="48"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8,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ERROR")))))))))))))))))))),8,TRUE))</f>
        <v/>
      </c>
      <c r="J194" s="49"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9,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ERROR")))))))))))))))))))),9,TRUE))</f>
        <v/>
      </c>
      <c r="K194" s="48"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10,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ERROR")))))))))))))))))))),10,TRUE))</f>
        <v/>
      </c>
      <c r="L194" s="48"/>
      <c r="M194" s="104"/>
      <c r="N194" s="48"/>
      <c r="O194" s="48"/>
      <c r="P194" s="69" t="str">
        <f>IF(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11,TRUE)=0,"",VLOOKUP($B194,IF($B194&lt;11,TEMP0[],IF($B194&lt;21,TEMP1[],IF($B194&lt;31,TEMP2[],IF($B194&lt;41,TEMP3[],IF($B194&lt;51,TEMP4[],IF($B194&lt;61,TEMP5[],IF($B194&lt;71,TEMP6[],IF($B194&lt;81,TEMP7[],IF($B194&lt;91,TEMP8[],IF($B194&lt;101,TEMP9[],IF($B194&lt;111,TEMP10[],IF($B194&lt;121,TEMP11[],IF($B194&lt;131,TEMP12[],IF($B194&lt;141,TEMP13[],IF($B194&lt;151,TEMP14[],IF($B194&lt;161,TEMP15[],IF($B194&lt;171,TEMP16[],IF($B194&lt;181,TEMP17[],IF($B194&lt;191,TEMP18[],IF($B194&lt;201,TEMP19[],"TABLE ERROR")))))))))))))))))))),11,TRUE))</f>
        <v/>
      </c>
    </row>
    <row r="195" spans="1:16" ht="15" customHeight="1" x14ac:dyDescent="0.25">
      <c r="A195" s="94">
        <v>21</v>
      </c>
      <c r="B195" s="70">
        <v>193</v>
      </c>
      <c r="C195" s="46" t="str">
        <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ERROR")))))))))))))))))))),2,TRUE)</f>
        <v>Operations</v>
      </c>
      <c r="D195" s="47"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3,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ERROR")))))))))))))))))))),3,TRUE))</f>
        <v/>
      </c>
      <c r="E195" s="47"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4,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ERROR")))))))))))))))))))),4,TRUE))</f>
        <v/>
      </c>
      <c r="F195" s="47"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5,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ERROR")))))))))))))))))))),5,TRUE))</f>
        <v/>
      </c>
      <c r="G195" s="46"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6,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ERROR")))))))))))))))))))),6,TRUE))</f>
        <v/>
      </c>
      <c r="H195" s="46"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7,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ERROR")))))))))))))))))))),7,TRUE))</f>
        <v/>
      </c>
      <c r="I195" s="48"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8,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ERROR")))))))))))))))))))),8,TRUE))</f>
        <v/>
      </c>
      <c r="J195" s="49"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9,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ERROR")))))))))))))))))))),9,TRUE))</f>
        <v/>
      </c>
      <c r="K195" s="48"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10,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ERROR")))))))))))))))))))),10,TRUE))</f>
        <v/>
      </c>
      <c r="L195" s="48"/>
      <c r="M195" s="104"/>
      <c r="N195" s="48"/>
      <c r="O195" s="48"/>
      <c r="P195" s="69" t="str">
        <f>IF(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11,TRUE)=0,"",VLOOKUP($B195,IF($B195&lt;11,TEMP0[],IF($B195&lt;21,TEMP1[],IF($B195&lt;31,TEMP2[],IF($B195&lt;41,TEMP3[],IF($B195&lt;51,TEMP4[],IF($B195&lt;61,TEMP5[],IF($B195&lt;71,TEMP6[],IF($B195&lt;81,TEMP7[],IF($B195&lt;91,TEMP8[],IF($B195&lt;101,TEMP9[],IF($B195&lt;111,TEMP10[],IF($B195&lt;121,TEMP11[],IF($B195&lt;131,TEMP12[],IF($B195&lt;141,TEMP13[],IF($B195&lt;151,TEMP14[],IF($B195&lt;161,TEMP15[],IF($B195&lt;171,TEMP16[],IF($B195&lt;181,TEMP17[],IF($B195&lt;191,TEMP18[],IF($B195&lt;201,TEMP19[],"TABLE ERROR")))))))))))))))))))),11,TRUE))</f>
        <v/>
      </c>
    </row>
    <row r="196" spans="1:16" ht="15" customHeight="1" x14ac:dyDescent="0.25">
      <c r="A196" s="94">
        <v>21</v>
      </c>
      <c r="B196" s="70">
        <v>194</v>
      </c>
      <c r="C196" s="46" t="str">
        <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ERROR")))))))))))))))))))),2,TRUE)</f>
        <v>Operations</v>
      </c>
      <c r="D196" s="47"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3,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ERROR")))))))))))))))))))),3,TRUE))</f>
        <v/>
      </c>
      <c r="E196" s="47"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4,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ERROR")))))))))))))))))))),4,TRUE))</f>
        <v/>
      </c>
      <c r="F196" s="47"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5,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ERROR")))))))))))))))))))),5,TRUE))</f>
        <v/>
      </c>
      <c r="G196" s="46"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6,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ERROR")))))))))))))))))))),6,TRUE))</f>
        <v/>
      </c>
      <c r="H196" s="46"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7,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ERROR")))))))))))))))))))),7,TRUE))</f>
        <v/>
      </c>
      <c r="I196" s="48"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8,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ERROR")))))))))))))))))))),8,TRUE))</f>
        <v/>
      </c>
      <c r="J196" s="49"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9,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ERROR")))))))))))))))))))),9,TRUE))</f>
        <v/>
      </c>
      <c r="K196" s="48"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10,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ERROR")))))))))))))))))))),10,TRUE))</f>
        <v/>
      </c>
      <c r="L196" s="48"/>
      <c r="M196" s="104"/>
      <c r="N196" s="48"/>
      <c r="O196" s="48"/>
      <c r="P196" s="69" t="str">
        <f>IF(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11,TRUE)=0,"",VLOOKUP($B196,IF($B196&lt;11,TEMP0[],IF($B196&lt;21,TEMP1[],IF($B196&lt;31,TEMP2[],IF($B196&lt;41,TEMP3[],IF($B196&lt;51,TEMP4[],IF($B196&lt;61,TEMP5[],IF($B196&lt;71,TEMP6[],IF($B196&lt;81,TEMP7[],IF($B196&lt;91,TEMP8[],IF($B196&lt;101,TEMP9[],IF($B196&lt;111,TEMP10[],IF($B196&lt;121,TEMP11[],IF($B196&lt;131,TEMP12[],IF($B196&lt;141,TEMP13[],IF($B196&lt;151,TEMP14[],IF($B196&lt;161,TEMP15[],IF($B196&lt;171,TEMP16[],IF($B196&lt;181,TEMP17[],IF($B196&lt;191,TEMP18[],IF($B196&lt;201,TEMP19[],"TABLE ERROR")))))))))))))))))))),11,TRUE))</f>
        <v/>
      </c>
    </row>
    <row r="197" spans="1:16" ht="15" customHeight="1" x14ac:dyDescent="0.25">
      <c r="A197" s="94">
        <v>21</v>
      </c>
      <c r="B197" s="70">
        <v>195</v>
      </c>
      <c r="C197" s="46" t="str">
        <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ERROR")))))))))))))))))))),2,TRUE)</f>
        <v>Operations</v>
      </c>
      <c r="D197" s="47"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3,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ERROR")))))))))))))))))))),3,TRUE))</f>
        <v/>
      </c>
      <c r="E197" s="47"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4,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ERROR")))))))))))))))))))),4,TRUE))</f>
        <v/>
      </c>
      <c r="F197" s="47"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5,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ERROR")))))))))))))))))))),5,TRUE))</f>
        <v/>
      </c>
      <c r="G197" s="46"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6,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ERROR")))))))))))))))))))),6,TRUE))</f>
        <v/>
      </c>
      <c r="H197" s="46"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7,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ERROR")))))))))))))))))))),7,TRUE))</f>
        <v/>
      </c>
      <c r="I197" s="48"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8,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ERROR")))))))))))))))))))),8,TRUE))</f>
        <v/>
      </c>
      <c r="J197" s="49"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9,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ERROR")))))))))))))))))))),9,TRUE))</f>
        <v/>
      </c>
      <c r="K197" s="48"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10,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ERROR")))))))))))))))))))),10,TRUE))</f>
        <v/>
      </c>
      <c r="L197" s="48"/>
      <c r="M197" s="104"/>
      <c r="N197" s="48"/>
      <c r="O197" s="48"/>
      <c r="P197" s="69" t="str">
        <f>IF(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11,TRUE)=0,"",VLOOKUP($B197,IF($B197&lt;11,TEMP0[],IF($B197&lt;21,TEMP1[],IF($B197&lt;31,TEMP2[],IF($B197&lt;41,TEMP3[],IF($B197&lt;51,TEMP4[],IF($B197&lt;61,TEMP5[],IF($B197&lt;71,TEMP6[],IF($B197&lt;81,TEMP7[],IF($B197&lt;91,TEMP8[],IF($B197&lt;101,TEMP9[],IF($B197&lt;111,TEMP10[],IF($B197&lt;121,TEMP11[],IF($B197&lt;131,TEMP12[],IF($B197&lt;141,TEMP13[],IF($B197&lt;151,TEMP14[],IF($B197&lt;161,TEMP15[],IF($B197&lt;171,TEMP16[],IF($B197&lt;181,TEMP17[],IF($B197&lt;191,TEMP18[],IF($B197&lt;201,TEMP19[],"TABLE ERROR")))))))))))))))))))),11,TRUE))</f>
        <v/>
      </c>
    </row>
    <row r="198" spans="1:16" ht="15" customHeight="1" x14ac:dyDescent="0.25">
      <c r="A198" s="94">
        <v>21</v>
      </c>
      <c r="B198" s="70">
        <v>196</v>
      </c>
      <c r="C198" s="46" t="str">
        <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ERROR")))))))))))))))))))),2,TRUE)</f>
        <v>Operations</v>
      </c>
      <c r="D198" s="47"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3,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ERROR")))))))))))))))))))),3,TRUE))</f>
        <v/>
      </c>
      <c r="E198" s="47"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4,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ERROR")))))))))))))))))))),4,TRUE))</f>
        <v/>
      </c>
      <c r="F198" s="47"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5,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ERROR")))))))))))))))))))),5,TRUE))</f>
        <v/>
      </c>
      <c r="G198" s="46"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6,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ERROR")))))))))))))))))))),6,TRUE))</f>
        <v/>
      </c>
      <c r="H198" s="46"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7,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ERROR")))))))))))))))))))),7,TRUE))</f>
        <v/>
      </c>
      <c r="I198" s="48"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8,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ERROR")))))))))))))))))))),8,TRUE))</f>
        <v/>
      </c>
      <c r="J198" s="49"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9,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ERROR")))))))))))))))))))),9,TRUE))</f>
        <v/>
      </c>
      <c r="K198" s="48"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10,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ERROR")))))))))))))))))))),10,TRUE))</f>
        <v/>
      </c>
      <c r="L198" s="48"/>
      <c r="M198" s="104"/>
      <c r="N198" s="48"/>
      <c r="O198" s="48"/>
      <c r="P198" s="69" t="str">
        <f>IF(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11,TRUE)=0,"",VLOOKUP($B198,IF($B198&lt;11,TEMP0[],IF($B198&lt;21,TEMP1[],IF($B198&lt;31,TEMP2[],IF($B198&lt;41,TEMP3[],IF($B198&lt;51,TEMP4[],IF($B198&lt;61,TEMP5[],IF($B198&lt;71,TEMP6[],IF($B198&lt;81,TEMP7[],IF($B198&lt;91,TEMP8[],IF($B198&lt;101,TEMP9[],IF($B198&lt;111,TEMP10[],IF($B198&lt;121,TEMP11[],IF($B198&lt;131,TEMP12[],IF($B198&lt;141,TEMP13[],IF($B198&lt;151,TEMP14[],IF($B198&lt;161,TEMP15[],IF($B198&lt;171,TEMP16[],IF($B198&lt;181,TEMP17[],IF($B198&lt;191,TEMP18[],IF($B198&lt;201,TEMP19[],"TABLE ERROR")))))))))))))))))))),11,TRUE))</f>
        <v/>
      </c>
    </row>
    <row r="199" spans="1:16" ht="15" customHeight="1" x14ac:dyDescent="0.25">
      <c r="A199" s="94">
        <v>21</v>
      </c>
      <c r="B199" s="70">
        <v>197</v>
      </c>
      <c r="C199" s="46" t="str">
        <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ERROR")))))))))))))))))))),2,TRUE)</f>
        <v>Operations</v>
      </c>
      <c r="D199" s="47"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3,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ERROR")))))))))))))))))))),3,TRUE))</f>
        <v/>
      </c>
      <c r="E199" s="47"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4,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ERROR")))))))))))))))))))),4,TRUE))</f>
        <v/>
      </c>
      <c r="F199" s="47"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5,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ERROR")))))))))))))))))))),5,TRUE))</f>
        <v/>
      </c>
      <c r="G199" s="46"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6,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ERROR")))))))))))))))))))),6,TRUE))</f>
        <v/>
      </c>
      <c r="H199" s="46"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7,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ERROR")))))))))))))))))))),7,TRUE))</f>
        <v/>
      </c>
      <c r="I199" s="48"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8,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ERROR")))))))))))))))))))),8,TRUE))</f>
        <v/>
      </c>
      <c r="J199" s="49"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9,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ERROR")))))))))))))))))))),9,TRUE))</f>
        <v/>
      </c>
      <c r="K199" s="48"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10,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ERROR")))))))))))))))))))),10,TRUE))</f>
        <v/>
      </c>
      <c r="L199" s="48"/>
      <c r="M199" s="104"/>
      <c r="N199" s="48"/>
      <c r="O199" s="48"/>
      <c r="P199" s="69" t="str">
        <f>IF(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11,TRUE)=0,"",VLOOKUP($B199,IF($B199&lt;11,TEMP0[],IF($B199&lt;21,TEMP1[],IF($B199&lt;31,TEMP2[],IF($B199&lt;41,TEMP3[],IF($B199&lt;51,TEMP4[],IF($B199&lt;61,TEMP5[],IF($B199&lt;71,TEMP6[],IF($B199&lt;81,TEMP7[],IF($B199&lt;91,TEMP8[],IF($B199&lt;101,TEMP9[],IF($B199&lt;111,TEMP10[],IF($B199&lt;121,TEMP11[],IF($B199&lt;131,TEMP12[],IF($B199&lt;141,TEMP13[],IF($B199&lt;151,TEMP14[],IF($B199&lt;161,TEMP15[],IF($B199&lt;171,TEMP16[],IF($B199&lt;181,TEMP17[],IF($B199&lt;191,TEMP18[],IF($B199&lt;201,TEMP19[],"TABLE ERROR")))))))))))))))))))),11,TRUE))</f>
        <v/>
      </c>
    </row>
    <row r="200" spans="1:16" ht="15" customHeight="1" x14ac:dyDescent="0.25">
      <c r="A200" s="94">
        <v>21</v>
      </c>
      <c r="B200" s="70">
        <v>198</v>
      </c>
      <c r="C200" s="46" t="str">
        <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ERROR")))))))))))))))))))),2,TRUE)</f>
        <v>Operations</v>
      </c>
      <c r="D200" s="47"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3,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ERROR")))))))))))))))))))),3,TRUE))</f>
        <v/>
      </c>
      <c r="E200" s="47"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4,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ERROR")))))))))))))))))))),4,TRUE))</f>
        <v/>
      </c>
      <c r="F200" s="47"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5,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ERROR")))))))))))))))))))),5,TRUE))</f>
        <v/>
      </c>
      <c r="G200" s="46"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6,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ERROR")))))))))))))))))))),6,TRUE))</f>
        <v/>
      </c>
      <c r="H200" s="46"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7,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ERROR")))))))))))))))))))),7,TRUE))</f>
        <v/>
      </c>
      <c r="I200" s="48"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8,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ERROR")))))))))))))))))))),8,TRUE))</f>
        <v/>
      </c>
      <c r="J200" s="49"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9,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ERROR")))))))))))))))))))),9,TRUE))</f>
        <v/>
      </c>
      <c r="K200" s="48"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10,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ERROR")))))))))))))))))))),10,TRUE))</f>
        <v/>
      </c>
      <c r="L200" s="48"/>
      <c r="M200" s="104"/>
      <c r="N200" s="48"/>
      <c r="O200" s="48"/>
      <c r="P200" s="69" t="str">
        <f>IF(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11,TRUE)=0,"",VLOOKUP($B200,IF($B200&lt;11,TEMP0[],IF($B200&lt;21,TEMP1[],IF($B200&lt;31,TEMP2[],IF($B200&lt;41,TEMP3[],IF($B200&lt;51,TEMP4[],IF($B200&lt;61,TEMP5[],IF($B200&lt;71,TEMP6[],IF($B200&lt;81,TEMP7[],IF($B200&lt;91,TEMP8[],IF($B200&lt;101,TEMP9[],IF($B200&lt;111,TEMP10[],IF($B200&lt;121,TEMP11[],IF($B200&lt;131,TEMP12[],IF($B200&lt;141,TEMP13[],IF($B200&lt;151,TEMP14[],IF($B200&lt;161,TEMP15[],IF($B200&lt;171,TEMP16[],IF($B200&lt;181,TEMP17[],IF($B200&lt;191,TEMP18[],IF($B200&lt;201,TEMP19[],"TABLE ERROR")))))))))))))))))))),11,TRUE))</f>
        <v/>
      </c>
    </row>
    <row r="201" spans="1:16" ht="15" customHeight="1" x14ac:dyDescent="0.25">
      <c r="A201" s="94">
        <v>21</v>
      </c>
      <c r="B201" s="70">
        <v>199</v>
      </c>
      <c r="C201" s="46" t="str">
        <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ERROR")))))))))))))))))))),2,TRUE)</f>
        <v>Operations</v>
      </c>
      <c r="D201" s="47"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3,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ERROR")))))))))))))))))))),3,TRUE))</f>
        <v/>
      </c>
      <c r="E201" s="47"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4,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ERROR")))))))))))))))))))),4,TRUE))</f>
        <v/>
      </c>
      <c r="F201" s="47"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5,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ERROR")))))))))))))))))))),5,TRUE))</f>
        <v/>
      </c>
      <c r="G201" s="46"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6,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ERROR")))))))))))))))))))),6,TRUE))</f>
        <v/>
      </c>
      <c r="H201" s="46"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7,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ERROR")))))))))))))))))))),7,TRUE))</f>
        <v/>
      </c>
      <c r="I201" s="48"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8,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ERROR")))))))))))))))))))),8,TRUE))</f>
        <v/>
      </c>
      <c r="J201" s="49"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9,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ERROR")))))))))))))))))))),9,TRUE))</f>
        <v/>
      </c>
      <c r="K201" s="48"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10,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ERROR")))))))))))))))))))),10,TRUE))</f>
        <v/>
      </c>
      <c r="L201" s="48"/>
      <c r="M201" s="104"/>
      <c r="N201" s="48"/>
      <c r="O201" s="48"/>
      <c r="P201" s="69" t="str">
        <f>IF(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11,TRUE)=0,"",VLOOKUP($B201,IF($B201&lt;11,TEMP0[],IF($B201&lt;21,TEMP1[],IF($B201&lt;31,TEMP2[],IF($B201&lt;41,TEMP3[],IF($B201&lt;51,TEMP4[],IF($B201&lt;61,TEMP5[],IF($B201&lt;71,TEMP6[],IF($B201&lt;81,TEMP7[],IF($B201&lt;91,TEMP8[],IF($B201&lt;101,TEMP9[],IF($B201&lt;111,TEMP10[],IF($B201&lt;121,TEMP11[],IF($B201&lt;131,TEMP12[],IF($B201&lt;141,TEMP13[],IF($B201&lt;151,TEMP14[],IF($B201&lt;161,TEMP15[],IF($B201&lt;171,TEMP16[],IF($B201&lt;181,TEMP17[],IF($B201&lt;191,TEMP18[],IF($B201&lt;201,TEMP19[],"TABLE ERROR")))))))))))))))))))),11,TRUE))</f>
        <v/>
      </c>
    </row>
    <row r="202" spans="1:16" ht="15.75" customHeight="1" thickBot="1" x14ac:dyDescent="0.3">
      <c r="A202" s="95">
        <v>21</v>
      </c>
      <c r="B202" s="96">
        <v>200</v>
      </c>
      <c r="C202" s="58" t="str">
        <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ERROR")))))))))))))))))))),2,TRUE)</f>
        <v>Operations</v>
      </c>
      <c r="D202" s="59"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3,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ERROR")))))))))))))))))))),3,TRUE))</f>
        <v/>
      </c>
      <c r="E202" s="59"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4,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ERROR")))))))))))))))))))),4,TRUE))</f>
        <v/>
      </c>
      <c r="F202" s="59"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5,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ERROR")))))))))))))))))))),5,TRUE))</f>
        <v/>
      </c>
      <c r="G202" s="58"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6,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ERROR")))))))))))))))))))),6,TRUE))</f>
        <v/>
      </c>
      <c r="H202" s="58"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7,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ERROR")))))))))))))))))))),7,TRUE))</f>
        <v/>
      </c>
      <c r="I202" s="60"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8,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ERROR")))))))))))))))))))),8,TRUE))</f>
        <v/>
      </c>
      <c r="J202" s="61"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9,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ERROR")))))))))))))))))))),9,TRUE))</f>
        <v/>
      </c>
      <c r="K202" s="60"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10,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ERROR")))))))))))))))))))),10,TRUE))</f>
        <v/>
      </c>
      <c r="L202" s="60"/>
      <c r="M202" s="105"/>
      <c r="N202" s="56"/>
      <c r="O202" s="56"/>
      <c r="P202" s="78" t="str">
        <f>IF(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11,TRUE)=0,"",VLOOKUP($B202,IF($B202&lt;11,TEMP0[],IF($B202&lt;21,TEMP1[],IF($B202&lt;31,TEMP2[],IF($B202&lt;41,TEMP3[],IF($B202&lt;51,TEMP4[],IF($B202&lt;61,TEMP5[],IF($B202&lt;71,TEMP6[],IF($B202&lt;81,TEMP7[],IF($B202&lt;91,TEMP8[],IF($B202&lt;101,TEMP9[],IF($B202&lt;111,TEMP10[],IF($B202&lt;121,TEMP11[],IF($B202&lt;131,TEMP12[],IF($B202&lt;141,TEMP13[],IF($B202&lt;151,TEMP14[],IF($B202&lt;161,TEMP15[],IF($B202&lt;171,TEMP16[],IF($B202&lt;181,TEMP17[],IF($B202&lt;191,TEMP18[],IF($B202&lt;201,TEMP19[],"TABLE ERROR")))))))))))))))))))),11,TRUE))</f>
        <v/>
      </c>
    </row>
  </sheetData>
  <mergeCells count="1">
    <mergeCell ref="A1:P1"/>
  </mergeCells>
  <conditionalFormatting sqref="N3:O202">
    <cfRule type="cellIs" dxfId="11" priority="2" operator="equal">
      <formula>"yes"</formula>
    </cfRule>
    <cfRule type="cellIs" dxfId="10" priority="3" operator="equal">
      <formula>"no"</formula>
    </cfRule>
  </conditionalFormatting>
  <conditionalFormatting sqref="B3:P202">
    <cfRule type="expression" dxfId="9" priority="4">
      <formula>$M3="yes"</formula>
    </cfRule>
  </conditionalFormatting>
  <conditionalFormatting sqref="A3:A202">
    <cfRule type="expression" dxfId="8" priority="1">
      <formula>$M3="yes"</formula>
    </cfRule>
  </conditionalFormatting>
  <pageMargins left="0.7" right="0.7" top="0.75" bottom="0.75" header="0.3" footer="0.3"/>
  <pageSetup orientation="portrait" r:id="rId1"/>
  <ignoredErrors>
    <ignoredError sqref="C3:P202" calculatedColumn="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zoomScale="70" zoomScaleNormal="70" workbookViewId="0">
      <selection activeCell="E15" sqref="E15"/>
    </sheetView>
  </sheetViews>
  <sheetFormatPr defaultRowHeight="15" x14ac:dyDescent="0.25"/>
  <cols>
    <col min="1" max="1" width="18.5703125" bestFit="1" customWidth="1"/>
    <col min="2" max="2" width="15" customWidth="1"/>
    <col min="3" max="3" width="19.140625" customWidth="1"/>
    <col min="4" max="4" width="32.85546875" customWidth="1"/>
    <col min="5" max="5" width="31.5703125" customWidth="1"/>
    <col min="6" max="6" width="15" customWidth="1"/>
    <col min="7" max="7" width="19.85546875" customWidth="1"/>
    <col min="8" max="8" width="15" customWidth="1"/>
    <col min="9" max="9" width="18.42578125" customWidth="1"/>
    <col min="10" max="10" width="15.5703125" customWidth="1"/>
    <col min="11" max="11" width="31" customWidth="1"/>
    <col min="12" max="12" width="33.7109375" customWidth="1"/>
    <col min="13" max="13" width="14.28515625" customWidth="1"/>
    <col min="14" max="14" width="19" customWidth="1"/>
    <col min="15" max="15" width="22.85546875" customWidth="1"/>
    <col min="16" max="16" width="29" customWidth="1"/>
  </cols>
  <sheetData>
    <row r="1" spans="1:16" ht="51.75" customHeight="1" thickBot="1" x14ac:dyDescent="0.3">
      <c r="A1" s="218" t="s">
        <v>70</v>
      </c>
      <c r="B1" s="219"/>
      <c r="C1" s="219"/>
      <c r="D1" s="219"/>
      <c r="E1" s="219"/>
      <c r="F1" s="219"/>
      <c r="G1" s="219"/>
      <c r="H1" s="219"/>
      <c r="I1" s="219"/>
      <c r="J1" s="219"/>
      <c r="K1" s="219"/>
      <c r="L1" s="219"/>
      <c r="M1" s="219"/>
      <c r="N1" s="219"/>
      <c r="O1" s="219"/>
      <c r="P1" s="220"/>
    </row>
    <row r="2" spans="1:16" ht="51" customHeight="1" thickBot="1" x14ac:dyDescent="0.3">
      <c r="A2" s="71" t="s">
        <v>74</v>
      </c>
      <c r="B2" s="72" t="s">
        <v>32</v>
      </c>
      <c r="C2" s="72" t="s">
        <v>20</v>
      </c>
      <c r="D2" s="72" t="s">
        <v>21</v>
      </c>
      <c r="E2" s="72" t="s">
        <v>22</v>
      </c>
      <c r="F2" s="72" t="s">
        <v>23</v>
      </c>
      <c r="G2" s="72" t="s">
        <v>24</v>
      </c>
      <c r="H2" s="72" t="s">
        <v>25</v>
      </c>
      <c r="I2" s="72" t="s">
        <v>26</v>
      </c>
      <c r="J2" s="73" t="s">
        <v>31</v>
      </c>
      <c r="K2" s="72" t="s">
        <v>27</v>
      </c>
      <c r="L2" s="72" t="s">
        <v>28</v>
      </c>
      <c r="M2" s="110" t="s">
        <v>63</v>
      </c>
      <c r="N2" s="111" t="s">
        <v>61</v>
      </c>
      <c r="O2" s="111" t="s">
        <v>62</v>
      </c>
      <c r="P2" s="112" t="s">
        <v>64</v>
      </c>
    </row>
    <row r="3" spans="1:16" ht="15" customHeight="1" x14ac:dyDescent="0.25">
      <c r="A3" s="94">
        <v>2</v>
      </c>
      <c r="B3" s="70">
        <v>1</v>
      </c>
      <c r="C3" s="46" t="str">
        <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ERROR")))))))))))))))))))),2,TRUE)</f>
        <v>Housing Relocation and Stabilization Services</v>
      </c>
      <c r="D3" s="47"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3,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ERROR")))))))))))))))))))),3,TRUE))</f>
        <v/>
      </c>
      <c r="E3" s="47"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4,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ERROR")))))))))))))))))))),4,TRUE))</f>
        <v/>
      </c>
      <c r="F3" s="47"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5,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ERROR")))))))))))))))))))),5,TRUE))</f>
        <v/>
      </c>
      <c r="G3" s="46"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6,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ERROR")))))))))))))))))))),6,TRUE))</f>
        <v/>
      </c>
      <c r="H3" s="46"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7,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ERROR")))))))))))))))))))),7,TRUE))</f>
        <v/>
      </c>
      <c r="I3" s="48"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8,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ERROR")))))))))))))))))))),8,TRUE))</f>
        <v/>
      </c>
      <c r="J3" s="49"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9,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ERROR")))))))))))))))))))),9,TRUE))</f>
        <v/>
      </c>
      <c r="K3" s="48"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10,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ERROR")))))))))))))))))))),10,TRUE))</f>
        <v/>
      </c>
      <c r="L3" s="48"/>
      <c r="M3" s="104" t="s">
        <v>65</v>
      </c>
      <c r="N3" s="48" t="s">
        <v>65</v>
      </c>
      <c r="O3" s="48" t="s">
        <v>65</v>
      </c>
      <c r="P3" s="69" t="str">
        <f>IF(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11,TRUE)=0,"",VLOOKUP($B3,IF($B3&lt;11,HOMEP0[],IF($B3&lt;21,HOMEP1[],IF($B3&lt;31,HOMEP2[],IF($B3&lt;41,HOMEP3[],IF($B3&lt;51,HOMEP4[],IF($B3&lt;61,HOMEP5[],IF($B3&lt;71,HOMEP6[],IF($B3&lt;81,HOMEP7[],IF($B3&lt;91,HOMEP8[],IF($B3&lt;101,HOMEP9[],IF($B3&lt;111,HOMEP10[],IF($B3&lt;121,HOMEP11[],IF($B3&lt;131,HOMEP12[],IF($B3&lt;141,HOMEP13[],IF($B3&lt;151,HOMEP14[],IF($B3&lt;161,HOMEP15[],IF($B3&lt;171,HOMEP16[],IF($B3&lt;181,HOMEP17[],IF($B3&lt;191,HOMEP18[],IF($B3&lt;201,HOMEP19[],"TABLE ERROR")))))))))))))))))))),11,TRUE))</f>
        <v/>
      </c>
    </row>
    <row r="4" spans="1:16" ht="15" customHeight="1" x14ac:dyDescent="0.25">
      <c r="A4" s="94">
        <v>2</v>
      </c>
      <c r="B4" s="70">
        <v>2</v>
      </c>
      <c r="C4" s="46" t="str">
        <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ERROR")))))))))))))))))))),2,TRUE)</f>
        <v>Housing Relocation and Stabilization Services</v>
      </c>
      <c r="D4" s="47"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3,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ERROR")))))))))))))))))))),3,TRUE))</f>
        <v/>
      </c>
      <c r="E4" s="47"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4,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ERROR")))))))))))))))))))),4,TRUE))</f>
        <v/>
      </c>
      <c r="F4" s="47"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5,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ERROR")))))))))))))))))))),5,TRUE))</f>
        <v/>
      </c>
      <c r="G4" s="46"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6,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ERROR")))))))))))))))))))),6,TRUE))</f>
        <v/>
      </c>
      <c r="H4" s="46"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7,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ERROR")))))))))))))))))))),7,TRUE))</f>
        <v/>
      </c>
      <c r="I4" s="48"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8,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ERROR")))))))))))))))))))),8,TRUE))</f>
        <v/>
      </c>
      <c r="J4" s="49"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9,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ERROR")))))))))))))))))))),9,TRUE))</f>
        <v/>
      </c>
      <c r="K4" s="48"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10,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ERROR")))))))))))))))))))),10,TRUE))</f>
        <v/>
      </c>
      <c r="L4" s="48"/>
      <c r="M4" s="104" t="s">
        <v>66</v>
      </c>
      <c r="N4" s="48" t="s">
        <v>66</v>
      </c>
      <c r="O4" s="48" t="s">
        <v>66</v>
      </c>
      <c r="P4" s="69" t="str">
        <f>IF(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11,TRUE)=0,"",VLOOKUP($B4,IF($B4&lt;11,HOMEP0[],IF($B4&lt;21,HOMEP1[],IF($B4&lt;31,HOMEP2[],IF($B4&lt;41,HOMEP3[],IF($B4&lt;51,HOMEP4[],IF($B4&lt;61,HOMEP5[],IF($B4&lt;71,HOMEP6[],IF($B4&lt;81,HOMEP7[],IF($B4&lt;91,HOMEP8[],IF($B4&lt;101,HOMEP9[],IF($B4&lt;111,HOMEP10[],IF($B4&lt;121,HOMEP11[],IF($B4&lt;131,HOMEP12[],IF($B4&lt;141,HOMEP13[],IF($B4&lt;151,HOMEP14[],IF($B4&lt;161,HOMEP15[],IF($B4&lt;171,HOMEP16[],IF($B4&lt;181,HOMEP17[],IF($B4&lt;191,HOMEP18[],IF($B4&lt;201,HOMEP19[],"TABLE ERROR")))))))))))))))))))),11,TRUE))</f>
        <v/>
      </c>
    </row>
    <row r="5" spans="1:16" ht="15" customHeight="1" x14ac:dyDescent="0.25">
      <c r="A5" s="94">
        <v>2</v>
      </c>
      <c r="B5" s="70">
        <v>3</v>
      </c>
      <c r="C5" s="46" t="str">
        <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ERROR")))))))))))))))))))),2,TRUE)</f>
        <v>Housing Relocation and Stabilization Services</v>
      </c>
      <c r="D5" s="47"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3,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ERROR")))))))))))))))))))),3,TRUE))</f>
        <v/>
      </c>
      <c r="E5" s="47"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4,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ERROR")))))))))))))))))))),4,TRUE))</f>
        <v/>
      </c>
      <c r="F5" s="47"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5,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ERROR")))))))))))))))))))),5,TRUE))</f>
        <v/>
      </c>
      <c r="G5" s="46"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6,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ERROR")))))))))))))))))))),6,TRUE))</f>
        <v/>
      </c>
      <c r="H5" s="46"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7,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ERROR")))))))))))))))))))),7,TRUE))</f>
        <v/>
      </c>
      <c r="I5" s="48"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8,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ERROR")))))))))))))))))))),8,TRUE))</f>
        <v/>
      </c>
      <c r="J5" s="49"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9,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ERROR")))))))))))))))))))),9,TRUE))</f>
        <v/>
      </c>
      <c r="K5" s="48"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10,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ERROR")))))))))))))))))))),10,TRUE))</f>
        <v/>
      </c>
      <c r="L5" s="48"/>
      <c r="M5" s="104"/>
      <c r="N5" s="48"/>
      <c r="O5" s="48"/>
      <c r="P5" s="69" t="str">
        <f>IF(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11,TRUE)=0,"",VLOOKUP($B5,IF($B5&lt;11,HOMEP0[],IF($B5&lt;21,HOMEP1[],IF($B5&lt;31,HOMEP2[],IF($B5&lt;41,HOMEP3[],IF($B5&lt;51,HOMEP4[],IF($B5&lt;61,HOMEP5[],IF($B5&lt;71,HOMEP6[],IF($B5&lt;81,HOMEP7[],IF($B5&lt;91,HOMEP8[],IF($B5&lt;101,HOMEP9[],IF($B5&lt;111,HOMEP10[],IF($B5&lt;121,HOMEP11[],IF($B5&lt;131,HOMEP12[],IF($B5&lt;141,HOMEP13[],IF($B5&lt;151,HOMEP14[],IF($B5&lt;161,HOMEP15[],IF($B5&lt;171,HOMEP16[],IF($B5&lt;181,HOMEP17[],IF($B5&lt;191,HOMEP18[],IF($B5&lt;201,HOMEP19[],"TABLE ERROR")))))))))))))))))))),11,TRUE))</f>
        <v/>
      </c>
    </row>
    <row r="6" spans="1:16" ht="15" customHeight="1" x14ac:dyDescent="0.25">
      <c r="A6" s="94">
        <v>2</v>
      </c>
      <c r="B6" s="70">
        <v>4</v>
      </c>
      <c r="C6" s="46" t="str">
        <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ERROR")))))))))))))))))))),2,TRUE)</f>
        <v>Housing Relocation and Stabilization Services</v>
      </c>
      <c r="D6" s="47"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3,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ERROR")))))))))))))))))))),3,TRUE))</f>
        <v/>
      </c>
      <c r="E6" s="47"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4,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ERROR")))))))))))))))))))),4,TRUE))</f>
        <v/>
      </c>
      <c r="F6" s="47"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5,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ERROR")))))))))))))))))))),5,TRUE))</f>
        <v/>
      </c>
      <c r="G6" s="46"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6,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ERROR")))))))))))))))))))),6,TRUE))</f>
        <v/>
      </c>
      <c r="H6" s="46"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7,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ERROR")))))))))))))))))))),7,TRUE))</f>
        <v/>
      </c>
      <c r="I6" s="48"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8,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ERROR")))))))))))))))))))),8,TRUE))</f>
        <v/>
      </c>
      <c r="J6" s="49"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9,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ERROR")))))))))))))))))))),9,TRUE))</f>
        <v/>
      </c>
      <c r="K6" s="48"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10,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ERROR")))))))))))))))))))),10,TRUE))</f>
        <v/>
      </c>
      <c r="L6" s="48"/>
      <c r="M6" s="104"/>
      <c r="N6" s="48"/>
      <c r="O6" s="48"/>
      <c r="P6" s="69" t="str">
        <f>IF(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11,TRUE)=0,"",VLOOKUP($B6,IF($B6&lt;11,HOMEP0[],IF($B6&lt;21,HOMEP1[],IF($B6&lt;31,HOMEP2[],IF($B6&lt;41,HOMEP3[],IF($B6&lt;51,HOMEP4[],IF($B6&lt;61,HOMEP5[],IF($B6&lt;71,HOMEP6[],IF($B6&lt;81,HOMEP7[],IF($B6&lt;91,HOMEP8[],IF($B6&lt;101,HOMEP9[],IF($B6&lt;111,HOMEP10[],IF($B6&lt;121,HOMEP11[],IF($B6&lt;131,HOMEP12[],IF($B6&lt;141,HOMEP13[],IF($B6&lt;151,HOMEP14[],IF($B6&lt;161,HOMEP15[],IF($B6&lt;171,HOMEP16[],IF($B6&lt;181,HOMEP17[],IF($B6&lt;191,HOMEP18[],IF($B6&lt;201,HOMEP19[],"TABLE ERROR")))))))))))))))))))),11,TRUE))</f>
        <v/>
      </c>
    </row>
    <row r="7" spans="1:16" ht="15" customHeight="1" x14ac:dyDescent="0.25">
      <c r="A7" s="94">
        <v>2</v>
      </c>
      <c r="B7" s="70">
        <v>5</v>
      </c>
      <c r="C7" s="46" t="str">
        <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ERROR")))))))))))))))))))),2,TRUE)</f>
        <v>Housing Relocation and Stabilization Services</v>
      </c>
      <c r="D7" s="47"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3,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ERROR")))))))))))))))))))),3,TRUE))</f>
        <v/>
      </c>
      <c r="E7" s="47"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4,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ERROR")))))))))))))))))))),4,TRUE))</f>
        <v/>
      </c>
      <c r="F7" s="47"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5,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ERROR")))))))))))))))))))),5,TRUE))</f>
        <v/>
      </c>
      <c r="G7" s="46"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6,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ERROR")))))))))))))))))))),6,TRUE))</f>
        <v/>
      </c>
      <c r="H7" s="46"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7,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ERROR")))))))))))))))))))),7,TRUE))</f>
        <v/>
      </c>
      <c r="I7" s="48"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8,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ERROR")))))))))))))))))))),8,TRUE))</f>
        <v/>
      </c>
      <c r="J7" s="49"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9,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ERROR")))))))))))))))))))),9,TRUE))</f>
        <v/>
      </c>
      <c r="K7" s="48"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10,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ERROR")))))))))))))))))))),10,TRUE))</f>
        <v/>
      </c>
      <c r="L7" s="48"/>
      <c r="M7" s="104"/>
      <c r="N7" s="48"/>
      <c r="O7" s="48"/>
      <c r="P7" s="69" t="str">
        <f>IF(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11,TRUE)=0,"",VLOOKUP($B7,IF($B7&lt;11,HOMEP0[],IF($B7&lt;21,HOMEP1[],IF($B7&lt;31,HOMEP2[],IF($B7&lt;41,HOMEP3[],IF($B7&lt;51,HOMEP4[],IF($B7&lt;61,HOMEP5[],IF($B7&lt;71,HOMEP6[],IF($B7&lt;81,HOMEP7[],IF($B7&lt;91,HOMEP8[],IF($B7&lt;101,HOMEP9[],IF($B7&lt;111,HOMEP10[],IF($B7&lt;121,HOMEP11[],IF($B7&lt;131,HOMEP12[],IF($B7&lt;141,HOMEP13[],IF($B7&lt;151,HOMEP14[],IF($B7&lt;161,HOMEP15[],IF($B7&lt;171,HOMEP16[],IF($B7&lt;181,HOMEP17[],IF($B7&lt;191,HOMEP18[],IF($B7&lt;201,HOMEP19[],"TABLE ERROR")))))))))))))))))))),11,TRUE))</f>
        <v/>
      </c>
    </row>
    <row r="8" spans="1:16" ht="15" customHeight="1" x14ac:dyDescent="0.25">
      <c r="A8" s="94">
        <v>2</v>
      </c>
      <c r="B8" s="70">
        <v>6</v>
      </c>
      <c r="C8" s="46" t="str">
        <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ERROR")))))))))))))))))))),2,TRUE)</f>
        <v>Housing Relocation and Stabilization Services</v>
      </c>
      <c r="D8" s="47"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3,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ERROR")))))))))))))))))))),3,TRUE))</f>
        <v/>
      </c>
      <c r="E8" s="47"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4,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ERROR")))))))))))))))))))),4,TRUE))</f>
        <v/>
      </c>
      <c r="F8" s="47"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5,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ERROR")))))))))))))))))))),5,TRUE))</f>
        <v/>
      </c>
      <c r="G8" s="46"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6,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ERROR")))))))))))))))))))),6,TRUE))</f>
        <v/>
      </c>
      <c r="H8" s="46"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7,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ERROR")))))))))))))))))))),7,TRUE))</f>
        <v/>
      </c>
      <c r="I8" s="48"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8,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ERROR")))))))))))))))))))),8,TRUE))</f>
        <v/>
      </c>
      <c r="J8" s="49"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9,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ERROR")))))))))))))))))))),9,TRUE))</f>
        <v/>
      </c>
      <c r="K8" s="48"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10,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ERROR")))))))))))))))))))),10,TRUE))</f>
        <v/>
      </c>
      <c r="L8" s="48"/>
      <c r="M8" s="104"/>
      <c r="N8" s="48"/>
      <c r="O8" s="48"/>
      <c r="P8" s="69" t="str">
        <f>IF(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11,TRUE)=0,"",VLOOKUP($B8,IF($B8&lt;11,HOMEP0[],IF($B8&lt;21,HOMEP1[],IF($B8&lt;31,HOMEP2[],IF($B8&lt;41,HOMEP3[],IF($B8&lt;51,HOMEP4[],IF($B8&lt;61,HOMEP5[],IF($B8&lt;71,HOMEP6[],IF($B8&lt;81,HOMEP7[],IF($B8&lt;91,HOMEP8[],IF($B8&lt;101,HOMEP9[],IF($B8&lt;111,HOMEP10[],IF($B8&lt;121,HOMEP11[],IF($B8&lt;131,HOMEP12[],IF($B8&lt;141,HOMEP13[],IF($B8&lt;151,HOMEP14[],IF($B8&lt;161,HOMEP15[],IF($B8&lt;171,HOMEP16[],IF($B8&lt;181,HOMEP17[],IF($B8&lt;191,HOMEP18[],IF($B8&lt;201,HOMEP19[],"TABLE ERROR")))))))))))))))))))),11,TRUE))</f>
        <v/>
      </c>
    </row>
    <row r="9" spans="1:16" ht="15" customHeight="1" x14ac:dyDescent="0.25">
      <c r="A9" s="94">
        <v>2</v>
      </c>
      <c r="B9" s="70">
        <v>7</v>
      </c>
      <c r="C9" s="46" t="str">
        <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ERROR")))))))))))))))))))),2,TRUE)</f>
        <v>Housing Relocation and Stabilization Services</v>
      </c>
      <c r="D9" s="47"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3,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ERROR")))))))))))))))))))),3,TRUE))</f>
        <v/>
      </c>
      <c r="E9" s="47"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4,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ERROR")))))))))))))))))))),4,TRUE))</f>
        <v/>
      </c>
      <c r="F9" s="47"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5,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ERROR")))))))))))))))))))),5,TRUE))</f>
        <v/>
      </c>
      <c r="G9" s="46"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6,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ERROR")))))))))))))))))))),6,TRUE))</f>
        <v/>
      </c>
      <c r="H9" s="46"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7,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ERROR")))))))))))))))))))),7,TRUE))</f>
        <v/>
      </c>
      <c r="I9" s="48"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8,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ERROR")))))))))))))))))))),8,TRUE))</f>
        <v/>
      </c>
      <c r="J9" s="49"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9,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ERROR")))))))))))))))))))),9,TRUE))</f>
        <v/>
      </c>
      <c r="K9" s="48"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10,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ERROR")))))))))))))))))))),10,TRUE))</f>
        <v/>
      </c>
      <c r="L9" s="48"/>
      <c r="M9" s="104"/>
      <c r="N9" s="48"/>
      <c r="O9" s="48"/>
      <c r="P9" s="69" t="str">
        <f>IF(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11,TRUE)=0,"",VLOOKUP($B9,IF($B9&lt;11,HOMEP0[],IF($B9&lt;21,HOMEP1[],IF($B9&lt;31,HOMEP2[],IF($B9&lt;41,HOMEP3[],IF($B9&lt;51,HOMEP4[],IF($B9&lt;61,HOMEP5[],IF($B9&lt;71,HOMEP6[],IF($B9&lt;81,HOMEP7[],IF($B9&lt;91,HOMEP8[],IF($B9&lt;101,HOMEP9[],IF($B9&lt;111,HOMEP10[],IF($B9&lt;121,HOMEP11[],IF($B9&lt;131,HOMEP12[],IF($B9&lt;141,HOMEP13[],IF($B9&lt;151,HOMEP14[],IF($B9&lt;161,HOMEP15[],IF($B9&lt;171,HOMEP16[],IF($B9&lt;181,HOMEP17[],IF($B9&lt;191,HOMEP18[],IF($B9&lt;201,HOMEP19[],"TABLE ERROR")))))))))))))))))))),11,TRUE))</f>
        <v/>
      </c>
    </row>
    <row r="10" spans="1:16" ht="15" customHeight="1" x14ac:dyDescent="0.25">
      <c r="A10" s="94">
        <v>2</v>
      </c>
      <c r="B10" s="70">
        <v>8</v>
      </c>
      <c r="C10" s="46" t="str">
        <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ERROR")))))))))))))))))))),2,TRUE)</f>
        <v>Housing Relocation and Stabilization Services</v>
      </c>
      <c r="D10" s="47"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3,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ERROR")))))))))))))))))))),3,TRUE))</f>
        <v/>
      </c>
      <c r="E10" s="47"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4,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ERROR")))))))))))))))))))),4,TRUE))</f>
        <v/>
      </c>
      <c r="F10" s="47"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5,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ERROR")))))))))))))))))))),5,TRUE))</f>
        <v/>
      </c>
      <c r="G10" s="46"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6,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ERROR")))))))))))))))))))),6,TRUE))</f>
        <v/>
      </c>
      <c r="H10" s="46"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7,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ERROR")))))))))))))))))))),7,TRUE))</f>
        <v/>
      </c>
      <c r="I10" s="48"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8,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ERROR")))))))))))))))))))),8,TRUE))</f>
        <v/>
      </c>
      <c r="J10" s="49"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9,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ERROR")))))))))))))))))))),9,TRUE))</f>
        <v/>
      </c>
      <c r="K10" s="48"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10,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ERROR")))))))))))))))))))),10,TRUE))</f>
        <v/>
      </c>
      <c r="L10" s="48"/>
      <c r="M10" s="104"/>
      <c r="N10" s="48"/>
      <c r="O10" s="48"/>
      <c r="P10" s="69" t="str">
        <f>IF(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11,TRUE)=0,"",VLOOKUP($B10,IF($B10&lt;11,HOMEP0[],IF($B10&lt;21,HOMEP1[],IF($B10&lt;31,HOMEP2[],IF($B10&lt;41,HOMEP3[],IF($B10&lt;51,HOMEP4[],IF($B10&lt;61,HOMEP5[],IF($B10&lt;71,HOMEP6[],IF($B10&lt;81,HOMEP7[],IF($B10&lt;91,HOMEP8[],IF($B10&lt;101,HOMEP9[],IF($B10&lt;111,HOMEP10[],IF($B10&lt;121,HOMEP11[],IF($B10&lt;131,HOMEP12[],IF($B10&lt;141,HOMEP13[],IF($B10&lt;151,HOMEP14[],IF($B10&lt;161,HOMEP15[],IF($B10&lt;171,HOMEP16[],IF($B10&lt;181,HOMEP17[],IF($B10&lt;191,HOMEP18[],IF($B10&lt;201,HOMEP19[],"TABLE ERROR")))))))))))))))))))),11,TRUE))</f>
        <v/>
      </c>
    </row>
    <row r="11" spans="1:16" ht="15" customHeight="1" x14ac:dyDescent="0.25">
      <c r="A11" s="94">
        <v>2</v>
      </c>
      <c r="B11" s="70">
        <v>9</v>
      </c>
      <c r="C11" s="46" t="str">
        <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ERROR")))))))))))))))))))),2,TRUE)</f>
        <v>Housing Relocation and Stabilization Services</v>
      </c>
      <c r="D11" s="47"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3,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ERROR")))))))))))))))))))),3,TRUE))</f>
        <v/>
      </c>
      <c r="E11" s="47"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4,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ERROR")))))))))))))))))))),4,TRUE))</f>
        <v/>
      </c>
      <c r="F11" s="47"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5,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ERROR")))))))))))))))))))),5,TRUE))</f>
        <v/>
      </c>
      <c r="G11" s="46"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6,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ERROR")))))))))))))))))))),6,TRUE))</f>
        <v/>
      </c>
      <c r="H11" s="46"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7,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ERROR")))))))))))))))))))),7,TRUE))</f>
        <v/>
      </c>
      <c r="I11" s="48"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8,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ERROR")))))))))))))))))))),8,TRUE))</f>
        <v/>
      </c>
      <c r="J11" s="49"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9,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ERROR")))))))))))))))))))),9,TRUE))</f>
        <v/>
      </c>
      <c r="K11" s="48"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10,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ERROR")))))))))))))))))))),10,TRUE))</f>
        <v/>
      </c>
      <c r="L11" s="48"/>
      <c r="M11" s="104"/>
      <c r="N11" s="48"/>
      <c r="O11" s="48"/>
      <c r="P11" s="69" t="str">
        <f>IF(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11,TRUE)=0,"",VLOOKUP($B11,IF($B11&lt;11,HOMEP0[],IF($B11&lt;21,HOMEP1[],IF($B11&lt;31,HOMEP2[],IF($B11&lt;41,HOMEP3[],IF($B11&lt;51,HOMEP4[],IF($B11&lt;61,HOMEP5[],IF($B11&lt;71,HOMEP6[],IF($B11&lt;81,HOMEP7[],IF($B11&lt;91,HOMEP8[],IF($B11&lt;101,HOMEP9[],IF($B11&lt;111,HOMEP10[],IF($B11&lt;121,HOMEP11[],IF($B11&lt;131,HOMEP12[],IF($B11&lt;141,HOMEP13[],IF($B11&lt;151,HOMEP14[],IF($B11&lt;161,HOMEP15[],IF($B11&lt;171,HOMEP16[],IF($B11&lt;181,HOMEP17[],IF($B11&lt;191,HOMEP18[],IF($B11&lt;201,HOMEP19[],"TABLE ERROR")))))))))))))))))))),11,TRUE))</f>
        <v/>
      </c>
    </row>
    <row r="12" spans="1:16" ht="15.75" customHeight="1" x14ac:dyDescent="0.25">
      <c r="A12" s="94">
        <v>2</v>
      </c>
      <c r="B12" s="70">
        <v>10</v>
      </c>
      <c r="C12" s="46" t="str">
        <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ERROR")))))))))))))))))))),2,TRUE)</f>
        <v>Housing Relocation and Stabilization Services</v>
      </c>
      <c r="D12" s="47"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3,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ERROR")))))))))))))))))))),3,TRUE))</f>
        <v/>
      </c>
      <c r="E12" s="47"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4,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ERROR")))))))))))))))))))),4,TRUE))</f>
        <v/>
      </c>
      <c r="F12" s="47"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5,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ERROR")))))))))))))))))))),5,TRUE))</f>
        <v/>
      </c>
      <c r="G12" s="46"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6,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ERROR")))))))))))))))))))),6,TRUE))</f>
        <v/>
      </c>
      <c r="H12" s="46"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7,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ERROR")))))))))))))))))))),7,TRUE))</f>
        <v/>
      </c>
      <c r="I12" s="48"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8,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ERROR")))))))))))))))))))),8,TRUE))</f>
        <v/>
      </c>
      <c r="J12" s="49"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9,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ERROR")))))))))))))))))))),9,TRUE))</f>
        <v/>
      </c>
      <c r="K12" s="48"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10,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ERROR")))))))))))))))))))),10,TRUE))</f>
        <v/>
      </c>
      <c r="L12" s="48"/>
      <c r="M12" s="104"/>
      <c r="N12" s="48"/>
      <c r="O12" s="48"/>
      <c r="P12" s="69" t="str">
        <f>IF(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11,TRUE)=0,"",VLOOKUP($B12,IF($B12&lt;11,HOMEP0[],IF($B12&lt;21,HOMEP1[],IF($B12&lt;31,HOMEP2[],IF($B12&lt;41,HOMEP3[],IF($B12&lt;51,HOMEP4[],IF($B12&lt;61,HOMEP5[],IF($B12&lt;71,HOMEP6[],IF($B12&lt;81,HOMEP7[],IF($B12&lt;91,HOMEP8[],IF($B12&lt;101,HOMEP9[],IF($B12&lt;111,HOMEP10[],IF($B12&lt;121,HOMEP11[],IF($B12&lt;131,HOMEP12[],IF($B12&lt;141,HOMEP13[],IF($B12&lt;151,HOMEP14[],IF($B12&lt;161,HOMEP15[],IF($B12&lt;171,HOMEP16[],IF($B12&lt;181,HOMEP17[],IF($B12&lt;191,HOMEP18[],IF($B12&lt;201,HOMEP19[],"TABLE ERROR")))))))))))))))))))),11,TRUE))</f>
        <v/>
      </c>
    </row>
    <row r="13" spans="1:16" ht="15" customHeight="1" x14ac:dyDescent="0.25">
      <c r="A13" s="94">
        <v>3</v>
      </c>
      <c r="B13" s="70">
        <v>11</v>
      </c>
      <c r="C13" s="46" t="str">
        <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ERROR")))))))))))))))))))),2,TRUE)</f>
        <v>Housing Relocation and Stabilization Services</v>
      </c>
      <c r="D13" s="47"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3,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ERROR")))))))))))))))))))),3,TRUE))</f>
        <v/>
      </c>
      <c r="E13" s="47"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4,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ERROR")))))))))))))))))))),4,TRUE))</f>
        <v/>
      </c>
      <c r="F13" s="47"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5,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ERROR")))))))))))))))))))),5,TRUE))</f>
        <v/>
      </c>
      <c r="G13" s="46"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6,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ERROR")))))))))))))))))))),6,TRUE))</f>
        <v/>
      </c>
      <c r="H13" s="46"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7,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ERROR")))))))))))))))))))),7,TRUE))</f>
        <v/>
      </c>
      <c r="I13" s="48"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8,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ERROR")))))))))))))))))))),8,TRUE))</f>
        <v/>
      </c>
      <c r="J13" s="49"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9,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ERROR")))))))))))))))))))),9,TRUE))</f>
        <v/>
      </c>
      <c r="K13" s="48"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10,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ERROR")))))))))))))))))))),10,TRUE))</f>
        <v/>
      </c>
      <c r="L13" s="48"/>
      <c r="M13" s="104"/>
      <c r="N13" s="48"/>
      <c r="O13" s="48"/>
      <c r="P13" s="69" t="str">
        <f>IF(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11,TRUE)=0,"",VLOOKUP($B13,IF($B13&lt;11,HOMEP0[],IF($B13&lt;21,HOMEP1[],IF($B13&lt;31,HOMEP2[],IF($B13&lt;41,HOMEP3[],IF($B13&lt;51,HOMEP4[],IF($B13&lt;61,HOMEP5[],IF($B13&lt;71,HOMEP6[],IF($B13&lt;81,HOMEP7[],IF($B13&lt;91,HOMEP8[],IF($B13&lt;101,HOMEP9[],IF($B13&lt;111,HOMEP10[],IF($B13&lt;121,HOMEP11[],IF($B13&lt;131,HOMEP12[],IF($B13&lt;141,HOMEP13[],IF($B13&lt;151,HOMEP14[],IF($B13&lt;161,HOMEP15[],IF($B13&lt;171,HOMEP16[],IF($B13&lt;181,HOMEP17[],IF($B13&lt;191,HOMEP18[],IF($B13&lt;201,HOMEP19[],"TABLE ERROR")))))))))))))))))))),11,TRUE))</f>
        <v/>
      </c>
    </row>
    <row r="14" spans="1:16" ht="15" customHeight="1" x14ac:dyDescent="0.25">
      <c r="A14" s="94">
        <v>3</v>
      </c>
      <c r="B14" s="70">
        <v>12</v>
      </c>
      <c r="C14" s="46" t="str">
        <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ERROR")))))))))))))))))))),2,TRUE)</f>
        <v>Housing Relocation and Stabilization Services</v>
      </c>
      <c r="D14" s="47"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3,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ERROR")))))))))))))))))))),3,TRUE))</f>
        <v/>
      </c>
      <c r="E14" s="47"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4,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ERROR")))))))))))))))))))),4,TRUE))</f>
        <v/>
      </c>
      <c r="F14" s="47"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5,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ERROR")))))))))))))))))))),5,TRUE))</f>
        <v/>
      </c>
      <c r="G14" s="46"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6,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ERROR")))))))))))))))))))),6,TRUE))</f>
        <v/>
      </c>
      <c r="H14" s="46"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7,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ERROR")))))))))))))))))))),7,TRUE))</f>
        <v/>
      </c>
      <c r="I14" s="48"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8,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ERROR")))))))))))))))))))),8,TRUE))</f>
        <v/>
      </c>
      <c r="J14" s="49"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9,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ERROR")))))))))))))))))))),9,TRUE))</f>
        <v/>
      </c>
      <c r="K14" s="48"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10,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ERROR")))))))))))))))))))),10,TRUE))</f>
        <v/>
      </c>
      <c r="L14" s="48"/>
      <c r="M14" s="104"/>
      <c r="N14" s="48"/>
      <c r="O14" s="48"/>
      <c r="P14" s="69" t="str">
        <f>IF(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11,TRUE)=0,"",VLOOKUP($B14,IF($B14&lt;11,HOMEP0[],IF($B14&lt;21,HOMEP1[],IF($B14&lt;31,HOMEP2[],IF($B14&lt;41,HOMEP3[],IF($B14&lt;51,HOMEP4[],IF($B14&lt;61,HOMEP5[],IF($B14&lt;71,HOMEP6[],IF($B14&lt;81,HOMEP7[],IF($B14&lt;91,HOMEP8[],IF($B14&lt;101,HOMEP9[],IF($B14&lt;111,HOMEP10[],IF($B14&lt;121,HOMEP11[],IF($B14&lt;131,HOMEP12[],IF($B14&lt;141,HOMEP13[],IF($B14&lt;151,HOMEP14[],IF($B14&lt;161,HOMEP15[],IF($B14&lt;171,HOMEP16[],IF($B14&lt;181,HOMEP17[],IF($B14&lt;191,HOMEP18[],IF($B14&lt;201,HOMEP19[],"TABLE ERROR")))))))))))))))))))),11,TRUE))</f>
        <v/>
      </c>
    </row>
    <row r="15" spans="1:16" ht="15" customHeight="1" x14ac:dyDescent="0.25">
      <c r="A15" s="94">
        <v>3</v>
      </c>
      <c r="B15" s="70">
        <v>13</v>
      </c>
      <c r="C15" s="46" t="str">
        <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ERROR")))))))))))))))))))),2,TRUE)</f>
        <v>Housing Relocation and Stabilization Services</v>
      </c>
      <c r="D15" s="47"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3,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ERROR")))))))))))))))))))),3,TRUE))</f>
        <v/>
      </c>
      <c r="E15" s="47"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4,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ERROR")))))))))))))))))))),4,TRUE))</f>
        <v/>
      </c>
      <c r="F15" s="47"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5,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ERROR")))))))))))))))))))),5,TRUE))</f>
        <v/>
      </c>
      <c r="G15" s="46"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6,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ERROR")))))))))))))))))))),6,TRUE))</f>
        <v/>
      </c>
      <c r="H15" s="46"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7,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ERROR")))))))))))))))))))),7,TRUE))</f>
        <v/>
      </c>
      <c r="I15" s="48"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8,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ERROR")))))))))))))))))))),8,TRUE))</f>
        <v/>
      </c>
      <c r="J15" s="49"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9,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ERROR")))))))))))))))))))),9,TRUE))</f>
        <v/>
      </c>
      <c r="K15" s="48"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10,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ERROR")))))))))))))))))))),10,TRUE))</f>
        <v/>
      </c>
      <c r="L15" s="48"/>
      <c r="M15" s="104"/>
      <c r="N15" s="48"/>
      <c r="O15" s="48"/>
      <c r="P15" s="69" t="str">
        <f>IF(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11,TRUE)=0,"",VLOOKUP($B15,IF($B15&lt;11,HOMEP0[],IF($B15&lt;21,HOMEP1[],IF($B15&lt;31,HOMEP2[],IF($B15&lt;41,HOMEP3[],IF($B15&lt;51,HOMEP4[],IF($B15&lt;61,HOMEP5[],IF($B15&lt;71,HOMEP6[],IF($B15&lt;81,HOMEP7[],IF($B15&lt;91,HOMEP8[],IF($B15&lt;101,HOMEP9[],IF($B15&lt;111,HOMEP10[],IF($B15&lt;121,HOMEP11[],IF($B15&lt;131,HOMEP12[],IF($B15&lt;141,HOMEP13[],IF($B15&lt;151,HOMEP14[],IF($B15&lt;161,HOMEP15[],IF($B15&lt;171,HOMEP16[],IF($B15&lt;181,HOMEP17[],IF($B15&lt;191,HOMEP18[],IF($B15&lt;201,HOMEP19[],"TABLE ERROR")))))))))))))))))))),11,TRUE))</f>
        <v/>
      </c>
    </row>
    <row r="16" spans="1:16" ht="15" customHeight="1" x14ac:dyDescent="0.25">
      <c r="A16" s="94">
        <v>3</v>
      </c>
      <c r="B16" s="70">
        <v>14</v>
      </c>
      <c r="C16" s="46" t="str">
        <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ERROR")))))))))))))))))))),2,TRUE)</f>
        <v>Housing Relocation and Stabilization Services</v>
      </c>
      <c r="D16" s="47"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3,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ERROR")))))))))))))))))))),3,TRUE))</f>
        <v/>
      </c>
      <c r="E16" s="47"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4,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ERROR")))))))))))))))))))),4,TRUE))</f>
        <v/>
      </c>
      <c r="F16" s="47"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5,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ERROR")))))))))))))))))))),5,TRUE))</f>
        <v/>
      </c>
      <c r="G16" s="46"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6,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ERROR")))))))))))))))))))),6,TRUE))</f>
        <v/>
      </c>
      <c r="H16" s="46"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7,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ERROR")))))))))))))))))))),7,TRUE))</f>
        <v/>
      </c>
      <c r="I16" s="48"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8,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ERROR")))))))))))))))))))),8,TRUE))</f>
        <v/>
      </c>
      <c r="J16" s="49"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9,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ERROR")))))))))))))))))))),9,TRUE))</f>
        <v/>
      </c>
      <c r="K16" s="48"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10,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ERROR")))))))))))))))))))),10,TRUE))</f>
        <v/>
      </c>
      <c r="L16" s="48"/>
      <c r="M16" s="104"/>
      <c r="N16" s="48"/>
      <c r="O16" s="48"/>
      <c r="P16" s="69" t="str">
        <f>IF(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11,TRUE)=0,"",VLOOKUP($B16,IF($B16&lt;11,HOMEP0[],IF($B16&lt;21,HOMEP1[],IF($B16&lt;31,HOMEP2[],IF($B16&lt;41,HOMEP3[],IF($B16&lt;51,HOMEP4[],IF($B16&lt;61,HOMEP5[],IF($B16&lt;71,HOMEP6[],IF($B16&lt;81,HOMEP7[],IF($B16&lt;91,HOMEP8[],IF($B16&lt;101,HOMEP9[],IF($B16&lt;111,HOMEP10[],IF($B16&lt;121,HOMEP11[],IF($B16&lt;131,HOMEP12[],IF($B16&lt;141,HOMEP13[],IF($B16&lt;151,HOMEP14[],IF($B16&lt;161,HOMEP15[],IF($B16&lt;171,HOMEP16[],IF($B16&lt;181,HOMEP17[],IF($B16&lt;191,HOMEP18[],IF($B16&lt;201,HOMEP19[],"TABLE ERROR")))))))))))))))))))),11,TRUE))</f>
        <v/>
      </c>
    </row>
    <row r="17" spans="1:16" ht="15" customHeight="1" x14ac:dyDescent="0.25">
      <c r="A17" s="94">
        <v>3</v>
      </c>
      <c r="B17" s="70">
        <v>15</v>
      </c>
      <c r="C17" s="46" t="str">
        <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ERROR")))))))))))))))))))),2,TRUE)</f>
        <v>Housing Relocation and Stabilization Services</v>
      </c>
      <c r="D17" s="47"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3,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ERROR")))))))))))))))))))),3,TRUE))</f>
        <v/>
      </c>
      <c r="E17" s="47"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4,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ERROR")))))))))))))))))))),4,TRUE))</f>
        <v/>
      </c>
      <c r="F17" s="47"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5,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ERROR")))))))))))))))))))),5,TRUE))</f>
        <v/>
      </c>
      <c r="G17" s="46"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6,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ERROR")))))))))))))))))))),6,TRUE))</f>
        <v/>
      </c>
      <c r="H17" s="46"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7,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ERROR")))))))))))))))))))),7,TRUE))</f>
        <v/>
      </c>
      <c r="I17" s="48"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8,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ERROR")))))))))))))))))))),8,TRUE))</f>
        <v/>
      </c>
      <c r="J17" s="49"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9,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ERROR")))))))))))))))))))),9,TRUE))</f>
        <v/>
      </c>
      <c r="K17" s="48"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10,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ERROR")))))))))))))))))))),10,TRUE))</f>
        <v/>
      </c>
      <c r="L17" s="48"/>
      <c r="M17" s="104"/>
      <c r="N17" s="48"/>
      <c r="O17" s="48"/>
      <c r="P17" s="69" t="str">
        <f>IF(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11,TRUE)=0,"",VLOOKUP($B17,IF($B17&lt;11,HOMEP0[],IF($B17&lt;21,HOMEP1[],IF($B17&lt;31,HOMEP2[],IF($B17&lt;41,HOMEP3[],IF($B17&lt;51,HOMEP4[],IF($B17&lt;61,HOMEP5[],IF($B17&lt;71,HOMEP6[],IF($B17&lt;81,HOMEP7[],IF($B17&lt;91,HOMEP8[],IF($B17&lt;101,HOMEP9[],IF($B17&lt;111,HOMEP10[],IF($B17&lt;121,HOMEP11[],IF($B17&lt;131,HOMEP12[],IF($B17&lt;141,HOMEP13[],IF($B17&lt;151,HOMEP14[],IF($B17&lt;161,HOMEP15[],IF($B17&lt;171,HOMEP16[],IF($B17&lt;181,HOMEP17[],IF($B17&lt;191,HOMEP18[],IF($B17&lt;201,HOMEP19[],"TABLE ERROR")))))))))))))))))))),11,TRUE))</f>
        <v/>
      </c>
    </row>
    <row r="18" spans="1:16" ht="15" customHeight="1" x14ac:dyDescent="0.25">
      <c r="A18" s="94">
        <v>3</v>
      </c>
      <c r="B18" s="70">
        <v>16</v>
      </c>
      <c r="C18" s="46" t="str">
        <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ERROR")))))))))))))))))))),2,TRUE)</f>
        <v>Housing Relocation and Stabilization Services</v>
      </c>
      <c r="D18" s="47"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3,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ERROR")))))))))))))))))))),3,TRUE))</f>
        <v/>
      </c>
      <c r="E18" s="47"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4,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ERROR")))))))))))))))))))),4,TRUE))</f>
        <v/>
      </c>
      <c r="F18" s="47"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5,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ERROR")))))))))))))))))))),5,TRUE))</f>
        <v/>
      </c>
      <c r="G18" s="46"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6,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ERROR")))))))))))))))))))),6,TRUE))</f>
        <v/>
      </c>
      <c r="H18" s="46"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7,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ERROR")))))))))))))))))))),7,TRUE))</f>
        <v/>
      </c>
      <c r="I18" s="48"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8,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ERROR")))))))))))))))))))),8,TRUE))</f>
        <v/>
      </c>
      <c r="J18" s="49"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9,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ERROR")))))))))))))))))))),9,TRUE))</f>
        <v/>
      </c>
      <c r="K18" s="48"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10,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ERROR")))))))))))))))))))),10,TRUE))</f>
        <v/>
      </c>
      <c r="L18" s="48"/>
      <c r="M18" s="104"/>
      <c r="N18" s="48"/>
      <c r="O18" s="48"/>
      <c r="P18" s="69" t="str">
        <f>IF(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11,TRUE)=0,"",VLOOKUP($B18,IF($B18&lt;11,HOMEP0[],IF($B18&lt;21,HOMEP1[],IF($B18&lt;31,HOMEP2[],IF($B18&lt;41,HOMEP3[],IF($B18&lt;51,HOMEP4[],IF($B18&lt;61,HOMEP5[],IF($B18&lt;71,HOMEP6[],IF($B18&lt;81,HOMEP7[],IF($B18&lt;91,HOMEP8[],IF($B18&lt;101,HOMEP9[],IF($B18&lt;111,HOMEP10[],IF($B18&lt;121,HOMEP11[],IF($B18&lt;131,HOMEP12[],IF($B18&lt;141,HOMEP13[],IF($B18&lt;151,HOMEP14[],IF($B18&lt;161,HOMEP15[],IF($B18&lt;171,HOMEP16[],IF($B18&lt;181,HOMEP17[],IF($B18&lt;191,HOMEP18[],IF($B18&lt;201,HOMEP19[],"TABLE ERROR")))))))))))))))))))),11,TRUE))</f>
        <v/>
      </c>
    </row>
    <row r="19" spans="1:16" ht="15" customHeight="1" x14ac:dyDescent="0.25">
      <c r="A19" s="94">
        <v>3</v>
      </c>
      <c r="B19" s="70">
        <v>17</v>
      </c>
      <c r="C19" s="46" t="str">
        <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ERROR")))))))))))))))))))),2,TRUE)</f>
        <v>Housing Relocation and Stabilization Services</v>
      </c>
      <c r="D19" s="47"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3,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ERROR")))))))))))))))))))),3,TRUE))</f>
        <v/>
      </c>
      <c r="E19" s="47"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4,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ERROR")))))))))))))))))))),4,TRUE))</f>
        <v/>
      </c>
      <c r="F19" s="47"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5,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ERROR")))))))))))))))))))),5,TRUE))</f>
        <v/>
      </c>
      <c r="G19" s="46"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6,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ERROR")))))))))))))))))))),6,TRUE))</f>
        <v/>
      </c>
      <c r="H19" s="46"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7,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ERROR")))))))))))))))))))),7,TRUE))</f>
        <v/>
      </c>
      <c r="I19" s="48"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8,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ERROR")))))))))))))))))))),8,TRUE))</f>
        <v/>
      </c>
      <c r="J19" s="49"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9,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ERROR")))))))))))))))))))),9,TRUE))</f>
        <v/>
      </c>
      <c r="K19" s="48"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10,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ERROR")))))))))))))))))))),10,TRUE))</f>
        <v/>
      </c>
      <c r="L19" s="48"/>
      <c r="M19" s="104"/>
      <c r="N19" s="48"/>
      <c r="O19" s="48"/>
      <c r="P19" s="69" t="str">
        <f>IF(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11,TRUE)=0,"",VLOOKUP($B19,IF($B19&lt;11,HOMEP0[],IF($B19&lt;21,HOMEP1[],IF($B19&lt;31,HOMEP2[],IF($B19&lt;41,HOMEP3[],IF($B19&lt;51,HOMEP4[],IF($B19&lt;61,HOMEP5[],IF($B19&lt;71,HOMEP6[],IF($B19&lt;81,HOMEP7[],IF($B19&lt;91,HOMEP8[],IF($B19&lt;101,HOMEP9[],IF($B19&lt;111,HOMEP10[],IF($B19&lt;121,HOMEP11[],IF($B19&lt;131,HOMEP12[],IF($B19&lt;141,HOMEP13[],IF($B19&lt;151,HOMEP14[],IF($B19&lt;161,HOMEP15[],IF($B19&lt;171,HOMEP16[],IF($B19&lt;181,HOMEP17[],IF($B19&lt;191,HOMEP18[],IF($B19&lt;201,HOMEP19[],"TABLE ERROR")))))))))))))))))))),11,TRUE))</f>
        <v/>
      </c>
    </row>
    <row r="20" spans="1:16" ht="15" customHeight="1" x14ac:dyDescent="0.25">
      <c r="A20" s="94">
        <v>3</v>
      </c>
      <c r="B20" s="70">
        <v>18</v>
      </c>
      <c r="C20" s="46" t="str">
        <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ERROR")))))))))))))))))))),2,TRUE)</f>
        <v>Housing Relocation and Stabilization Services</v>
      </c>
      <c r="D20" s="47"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3,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ERROR")))))))))))))))))))),3,TRUE))</f>
        <v/>
      </c>
      <c r="E20" s="47"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4,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ERROR")))))))))))))))))))),4,TRUE))</f>
        <v/>
      </c>
      <c r="F20" s="47"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5,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ERROR")))))))))))))))))))),5,TRUE))</f>
        <v/>
      </c>
      <c r="G20" s="46"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6,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ERROR")))))))))))))))))))),6,TRUE))</f>
        <v/>
      </c>
      <c r="H20" s="46"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7,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ERROR")))))))))))))))))))),7,TRUE))</f>
        <v/>
      </c>
      <c r="I20" s="48"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8,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ERROR")))))))))))))))))))),8,TRUE))</f>
        <v/>
      </c>
      <c r="J20" s="49"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9,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ERROR")))))))))))))))))))),9,TRUE))</f>
        <v/>
      </c>
      <c r="K20" s="48"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10,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ERROR")))))))))))))))))))),10,TRUE))</f>
        <v/>
      </c>
      <c r="L20" s="48"/>
      <c r="M20" s="104"/>
      <c r="N20" s="48"/>
      <c r="O20" s="48"/>
      <c r="P20" s="69" t="str">
        <f>IF(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11,TRUE)=0,"",VLOOKUP($B20,IF($B20&lt;11,HOMEP0[],IF($B20&lt;21,HOMEP1[],IF($B20&lt;31,HOMEP2[],IF($B20&lt;41,HOMEP3[],IF($B20&lt;51,HOMEP4[],IF($B20&lt;61,HOMEP5[],IF($B20&lt;71,HOMEP6[],IF($B20&lt;81,HOMEP7[],IF($B20&lt;91,HOMEP8[],IF($B20&lt;101,HOMEP9[],IF($B20&lt;111,HOMEP10[],IF($B20&lt;121,HOMEP11[],IF($B20&lt;131,HOMEP12[],IF($B20&lt;141,HOMEP13[],IF($B20&lt;151,HOMEP14[],IF($B20&lt;161,HOMEP15[],IF($B20&lt;171,HOMEP16[],IF($B20&lt;181,HOMEP17[],IF($B20&lt;191,HOMEP18[],IF($B20&lt;201,HOMEP19[],"TABLE ERROR")))))))))))))))))))),11,TRUE))</f>
        <v/>
      </c>
    </row>
    <row r="21" spans="1:16" ht="15" customHeight="1" x14ac:dyDescent="0.25">
      <c r="A21" s="94">
        <v>3</v>
      </c>
      <c r="B21" s="70">
        <v>19</v>
      </c>
      <c r="C21" s="46" t="str">
        <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ERROR")))))))))))))))))))),2,TRUE)</f>
        <v>Housing Relocation and Stabilization Services</v>
      </c>
      <c r="D21" s="47"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3,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ERROR")))))))))))))))))))),3,TRUE))</f>
        <v/>
      </c>
      <c r="E21" s="47"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4,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ERROR")))))))))))))))))))),4,TRUE))</f>
        <v/>
      </c>
      <c r="F21" s="47"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5,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ERROR")))))))))))))))))))),5,TRUE))</f>
        <v/>
      </c>
      <c r="G21" s="46"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6,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ERROR")))))))))))))))))))),6,TRUE))</f>
        <v/>
      </c>
      <c r="H21" s="46"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7,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ERROR")))))))))))))))))))),7,TRUE))</f>
        <v/>
      </c>
      <c r="I21" s="48"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8,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ERROR")))))))))))))))))))),8,TRUE))</f>
        <v/>
      </c>
      <c r="J21" s="49"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9,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ERROR")))))))))))))))))))),9,TRUE))</f>
        <v/>
      </c>
      <c r="K21" s="48"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10,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ERROR")))))))))))))))))))),10,TRUE))</f>
        <v/>
      </c>
      <c r="L21" s="48"/>
      <c r="M21" s="104"/>
      <c r="N21" s="48"/>
      <c r="O21" s="48"/>
      <c r="P21" s="69" t="str">
        <f>IF(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11,TRUE)=0,"",VLOOKUP($B21,IF($B21&lt;11,HOMEP0[],IF($B21&lt;21,HOMEP1[],IF($B21&lt;31,HOMEP2[],IF($B21&lt;41,HOMEP3[],IF($B21&lt;51,HOMEP4[],IF($B21&lt;61,HOMEP5[],IF($B21&lt;71,HOMEP6[],IF($B21&lt;81,HOMEP7[],IF($B21&lt;91,HOMEP8[],IF($B21&lt;101,HOMEP9[],IF($B21&lt;111,HOMEP10[],IF($B21&lt;121,HOMEP11[],IF($B21&lt;131,HOMEP12[],IF($B21&lt;141,HOMEP13[],IF($B21&lt;151,HOMEP14[],IF($B21&lt;161,HOMEP15[],IF($B21&lt;171,HOMEP16[],IF($B21&lt;181,HOMEP17[],IF($B21&lt;191,HOMEP18[],IF($B21&lt;201,HOMEP19[],"TABLE ERROR")))))))))))))))))))),11,TRUE))</f>
        <v/>
      </c>
    </row>
    <row r="22" spans="1:16" ht="15.75" customHeight="1" x14ac:dyDescent="0.25">
      <c r="A22" s="94">
        <v>3</v>
      </c>
      <c r="B22" s="70">
        <v>20</v>
      </c>
      <c r="C22" s="46" t="str">
        <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ERROR")))))))))))))))))))),2,TRUE)</f>
        <v>Housing Relocation and Stabilization Services</v>
      </c>
      <c r="D22" s="47"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3,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ERROR")))))))))))))))))))),3,TRUE))</f>
        <v/>
      </c>
      <c r="E22" s="47"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4,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ERROR")))))))))))))))))))),4,TRUE))</f>
        <v/>
      </c>
      <c r="F22" s="47"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5,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ERROR")))))))))))))))))))),5,TRUE))</f>
        <v/>
      </c>
      <c r="G22" s="46"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6,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ERROR")))))))))))))))))))),6,TRUE))</f>
        <v/>
      </c>
      <c r="H22" s="46"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7,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ERROR")))))))))))))))))))),7,TRUE))</f>
        <v/>
      </c>
      <c r="I22" s="48"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8,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ERROR")))))))))))))))))))),8,TRUE))</f>
        <v/>
      </c>
      <c r="J22" s="49"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9,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ERROR")))))))))))))))))))),9,TRUE))</f>
        <v/>
      </c>
      <c r="K22" s="48"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10,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ERROR")))))))))))))))))))),10,TRUE))</f>
        <v/>
      </c>
      <c r="L22" s="48"/>
      <c r="M22" s="104"/>
      <c r="N22" s="48"/>
      <c r="O22" s="48"/>
      <c r="P22" s="69" t="str">
        <f>IF(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11,TRUE)=0,"",VLOOKUP($B22,IF($B22&lt;11,HOMEP0[],IF($B22&lt;21,HOMEP1[],IF($B22&lt;31,HOMEP2[],IF($B22&lt;41,HOMEP3[],IF($B22&lt;51,HOMEP4[],IF($B22&lt;61,HOMEP5[],IF($B22&lt;71,HOMEP6[],IF($B22&lt;81,HOMEP7[],IF($B22&lt;91,HOMEP8[],IF($B22&lt;101,HOMEP9[],IF($B22&lt;111,HOMEP10[],IF($B22&lt;121,HOMEP11[],IF($B22&lt;131,HOMEP12[],IF($B22&lt;141,HOMEP13[],IF($B22&lt;151,HOMEP14[],IF($B22&lt;161,HOMEP15[],IF($B22&lt;171,HOMEP16[],IF($B22&lt;181,HOMEP17[],IF($B22&lt;191,HOMEP18[],IF($B22&lt;201,HOMEP19[],"TABLE ERROR")))))))))))))))))))),11,TRUE))</f>
        <v/>
      </c>
    </row>
    <row r="23" spans="1:16" ht="15" customHeight="1" x14ac:dyDescent="0.25">
      <c r="A23" s="94">
        <v>4</v>
      </c>
      <c r="B23" s="70">
        <v>21</v>
      </c>
      <c r="C23" s="46" t="str">
        <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ERROR")))))))))))))))))))),2,TRUE)</f>
        <v>Housing Relocation and Stabilization Services</v>
      </c>
      <c r="D23" s="47"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3,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ERROR")))))))))))))))))))),3,TRUE))</f>
        <v/>
      </c>
      <c r="E23" s="47"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4,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ERROR")))))))))))))))))))),4,TRUE))</f>
        <v/>
      </c>
      <c r="F23" s="47"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5,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ERROR")))))))))))))))))))),5,TRUE))</f>
        <v/>
      </c>
      <c r="G23" s="46"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6,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ERROR")))))))))))))))))))),6,TRUE))</f>
        <v/>
      </c>
      <c r="H23" s="46"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7,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ERROR")))))))))))))))))))),7,TRUE))</f>
        <v/>
      </c>
      <c r="I23" s="48"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8,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ERROR")))))))))))))))))))),8,TRUE))</f>
        <v/>
      </c>
      <c r="J23" s="49"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9,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ERROR")))))))))))))))))))),9,TRUE))</f>
        <v/>
      </c>
      <c r="K23" s="48"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10,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ERROR")))))))))))))))))))),10,TRUE))</f>
        <v/>
      </c>
      <c r="L23" s="48"/>
      <c r="M23" s="104"/>
      <c r="N23" s="48"/>
      <c r="O23" s="48"/>
      <c r="P23" s="69" t="str">
        <f>IF(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11,TRUE)=0,"",VLOOKUP($B23,IF($B23&lt;11,HOMEP0[],IF($B23&lt;21,HOMEP1[],IF($B23&lt;31,HOMEP2[],IF($B23&lt;41,HOMEP3[],IF($B23&lt;51,HOMEP4[],IF($B23&lt;61,HOMEP5[],IF($B23&lt;71,HOMEP6[],IF($B23&lt;81,HOMEP7[],IF($B23&lt;91,HOMEP8[],IF($B23&lt;101,HOMEP9[],IF($B23&lt;111,HOMEP10[],IF($B23&lt;121,HOMEP11[],IF($B23&lt;131,HOMEP12[],IF($B23&lt;141,HOMEP13[],IF($B23&lt;151,HOMEP14[],IF($B23&lt;161,HOMEP15[],IF($B23&lt;171,HOMEP16[],IF($B23&lt;181,HOMEP17[],IF($B23&lt;191,HOMEP18[],IF($B23&lt;201,HOMEP19[],"TABLE ERROR")))))))))))))))))))),11,TRUE))</f>
        <v/>
      </c>
    </row>
    <row r="24" spans="1:16" ht="15" customHeight="1" x14ac:dyDescent="0.25">
      <c r="A24" s="94">
        <v>4</v>
      </c>
      <c r="B24" s="70">
        <v>22</v>
      </c>
      <c r="C24" s="46" t="str">
        <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ERROR")))))))))))))))))))),2,TRUE)</f>
        <v>Housing Relocation and Stabilization Services</v>
      </c>
      <c r="D24" s="47"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3,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ERROR")))))))))))))))))))),3,TRUE))</f>
        <v/>
      </c>
      <c r="E24" s="47"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4,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ERROR")))))))))))))))))))),4,TRUE))</f>
        <v/>
      </c>
      <c r="F24" s="47"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5,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ERROR")))))))))))))))))))),5,TRUE))</f>
        <v/>
      </c>
      <c r="G24" s="46"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6,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ERROR")))))))))))))))))))),6,TRUE))</f>
        <v/>
      </c>
      <c r="H24" s="46"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7,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ERROR")))))))))))))))))))),7,TRUE))</f>
        <v/>
      </c>
      <c r="I24" s="48"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8,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ERROR")))))))))))))))))))),8,TRUE))</f>
        <v/>
      </c>
      <c r="J24" s="49"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9,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ERROR")))))))))))))))))))),9,TRUE))</f>
        <v/>
      </c>
      <c r="K24" s="48"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10,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ERROR")))))))))))))))))))),10,TRUE))</f>
        <v/>
      </c>
      <c r="L24" s="48"/>
      <c r="M24" s="104"/>
      <c r="N24" s="48"/>
      <c r="O24" s="48"/>
      <c r="P24" s="69" t="str">
        <f>IF(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11,TRUE)=0,"",VLOOKUP($B24,IF($B24&lt;11,HOMEP0[],IF($B24&lt;21,HOMEP1[],IF($B24&lt;31,HOMEP2[],IF($B24&lt;41,HOMEP3[],IF($B24&lt;51,HOMEP4[],IF($B24&lt;61,HOMEP5[],IF($B24&lt;71,HOMEP6[],IF($B24&lt;81,HOMEP7[],IF($B24&lt;91,HOMEP8[],IF($B24&lt;101,HOMEP9[],IF($B24&lt;111,HOMEP10[],IF($B24&lt;121,HOMEP11[],IF($B24&lt;131,HOMEP12[],IF($B24&lt;141,HOMEP13[],IF($B24&lt;151,HOMEP14[],IF($B24&lt;161,HOMEP15[],IF($B24&lt;171,HOMEP16[],IF($B24&lt;181,HOMEP17[],IF($B24&lt;191,HOMEP18[],IF($B24&lt;201,HOMEP19[],"TABLE ERROR")))))))))))))))))))),11,TRUE))</f>
        <v/>
      </c>
    </row>
    <row r="25" spans="1:16" ht="15" customHeight="1" x14ac:dyDescent="0.25">
      <c r="A25" s="94">
        <v>4</v>
      </c>
      <c r="B25" s="70">
        <v>23</v>
      </c>
      <c r="C25" s="46" t="str">
        <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ERROR")))))))))))))))))))),2,TRUE)</f>
        <v>Housing Relocation and Stabilization Services</v>
      </c>
      <c r="D25" s="47"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3,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ERROR")))))))))))))))))))),3,TRUE))</f>
        <v/>
      </c>
      <c r="E25" s="47"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4,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ERROR")))))))))))))))))))),4,TRUE))</f>
        <v/>
      </c>
      <c r="F25" s="47"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5,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ERROR")))))))))))))))))))),5,TRUE))</f>
        <v/>
      </c>
      <c r="G25" s="46"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6,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ERROR")))))))))))))))))))),6,TRUE))</f>
        <v/>
      </c>
      <c r="H25" s="46"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7,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ERROR")))))))))))))))))))),7,TRUE))</f>
        <v/>
      </c>
      <c r="I25" s="48"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8,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ERROR")))))))))))))))))))),8,TRUE))</f>
        <v/>
      </c>
      <c r="J25" s="49"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9,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ERROR")))))))))))))))))))),9,TRUE))</f>
        <v/>
      </c>
      <c r="K25" s="48"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10,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ERROR")))))))))))))))))))),10,TRUE))</f>
        <v/>
      </c>
      <c r="L25" s="48"/>
      <c r="M25" s="104"/>
      <c r="N25" s="48"/>
      <c r="O25" s="48"/>
      <c r="P25" s="69" t="str">
        <f>IF(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11,TRUE)=0,"",VLOOKUP($B25,IF($B25&lt;11,HOMEP0[],IF($B25&lt;21,HOMEP1[],IF($B25&lt;31,HOMEP2[],IF($B25&lt;41,HOMEP3[],IF($B25&lt;51,HOMEP4[],IF($B25&lt;61,HOMEP5[],IF($B25&lt;71,HOMEP6[],IF($B25&lt;81,HOMEP7[],IF($B25&lt;91,HOMEP8[],IF($B25&lt;101,HOMEP9[],IF($B25&lt;111,HOMEP10[],IF($B25&lt;121,HOMEP11[],IF($B25&lt;131,HOMEP12[],IF($B25&lt;141,HOMEP13[],IF($B25&lt;151,HOMEP14[],IF($B25&lt;161,HOMEP15[],IF($B25&lt;171,HOMEP16[],IF($B25&lt;181,HOMEP17[],IF($B25&lt;191,HOMEP18[],IF($B25&lt;201,HOMEP19[],"TABLE ERROR")))))))))))))))))))),11,TRUE))</f>
        <v/>
      </c>
    </row>
    <row r="26" spans="1:16" ht="15" customHeight="1" x14ac:dyDescent="0.25">
      <c r="A26" s="94">
        <v>4</v>
      </c>
      <c r="B26" s="70">
        <v>24</v>
      </c>
      <c r="C26" s="46" t="str">
        <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ERROR")))))))))))))))))))),2,TRUE)</f>
        <v>Housing Relocation and Stabilization Services</v>
      </c>
      <c r="D26" s="47"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3,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ERROR")))))))))))))))))))),3,TRUE))</f>
        <v/>
      </c>
      <c r="E26" s="47"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4,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ERROR")))))))))))))))))))),4,TRUE))</f>
        <v/>
      </c>
      <c r="F26" s="47"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5,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ERROR")))))))))))))))))))),5,TRUE))</f>
        <v/>
      </c>
      <c r="G26" s="46"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6,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ERROR")))))))))))))))))))),6,TRUE))</f>
        <v/>
      </c>
      <c r="H26" s="46"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7,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ERROR")))))))))))))))))))),7,TRUE))</f>
        <v/>
      </c>
      <c r="I26" s="48"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8,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ERROR")))))))))))))))))))),8,TRUE))</f>
        <v/>
      </c>
      <c r="J26" s="49"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9,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ERROR")))))))))))))))))))),9,TRUE))</f>
        <v/>
      </c>
      <c r="K26" s="48"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10,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ERROR")))))))))))))))))))),10,TRUE))</f>
        <v/>
      </c>
      <c r="L26" s="48"/>
      <c r="M26" s="104"/>
      <c r="N26" s="48"/>
      <c r="O26" s="48"/>
      <c r="P26" s="69" t="str">
        <f>IF(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11,TRUE)=0,"",VLOOKUP($B26,IF($B26&lt;11,HOMEP0[],IF($B26&lt;21,HOMEP1[],IF($B26&lt;31,HOMEP2[],IF($B26&lt;41,HOMEP3[],IF($B26&lt;51,HOMEP4[],IF($B26&lt;61,HOMEP5[],IF($B26&lt;71,HOMEP6[],IF($B26&lt;81,HOMEP7[],IF($B26&lt;91,HOMEP8[],IF($B26&lt;101,HOMEP9[],IF($B26&lt;111,HOMEP10[],IF($B26&lt;121,HOMEP11[],IF($B26&lt;131,HOMEP12[],IF($B26&lt;141,HOMEP13[],IF($B26&lt;151,HOMEP14[],IF($B26&lt;161,HOMEP15[],IF($B26&lt;171,HOMEP16[],IF($B26&lt;181,HOMEP17[],IF($B26&lt;191,HOMEP18[],IF($B26&lt;201,HOMEP19[],"TABLE ERROR")))))))))))))))))))),11,TRUE))</f>
        <v/>
      </c>
    </row>
    <row r="27" spans="1:16" ht="15" customHeight="1" x14ac:dyDescent="0.25">
      <c r="A27" s="94">
        <v>4</v>
      </c>
      <c r="B27" s="70">
        <v>25</v>
      </c>
      <c r="C27" s="46" t="str">
        <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ERROR")))))))))))))))))))),2,TRUE)</f>
        <v>Housing Relocation and Stabilization Services</v>
      </c>
      <c r="D27" s="47"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3,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ERROR")))))))))))))))))))),3,TRUE))</f>
        <v/>
      </c>
      <c r="E27" s="47"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4,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ERROR")))))))))))))))))))),4,TRUE))</f>
        <v/>
      </c>
      <c r="F27" s="47"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5,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ERROR")))))))))))))))))))),5,TRUE))</f>
        <v/>
      </c>
      <c r="G27" s="46"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6,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ERROR")))))))))))))))))))),6,TRUE))</f>
        <v/>
      </c>
      <c r="H27" s="46"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7,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ERROR")))))))))))))))))))),7,TRUE))</f>
        <v/>
      </c>
      <c r="I27" s="48"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8,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ERROR")))))))))))))))))))),8,TRUE))</f>
        <v/>
      </c>
      <c r="J27" s="49"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9,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ERROR")))))))))))))))))))),9,TRUE))</f>
        <v/>
      </c>
      <c r="K27" s="48"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10,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ERROR")))))))))))))))))))),10,TRUE))</f>
        <v/>
      </c>
      <c r="L27" s="48"/>
      <c r="M27" s="104"/>
      <c r="N27" s="48"/>
      <c r="O27" s="48"/>
      <c r="P27" s="69" t="str">
        <f>IF(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11,TRUE)=0,"",VLOOKUP($B27,IF($B27&lt;11,HOMEP0[],IF($B27&lt;21,HOMEP1[],IF($B27&lt;31,HOMEP2[],IF($B27&lt;41,HOMEP3[],IF($B27&lt;51,HOMEP4[],IF($B27&lt;61,HOMEP5[],IF($B27&lt;71,HOMEP6[],IF($B27&lt;81,HOMEP7[],IF($B27&lt;91,HOMEP8[],IF($B27&lt;101,HOMEP9[],IF($B27&lt;111,HOMEP10[],IF($B27&lt;121,HOMEP11[],IF($B27&lt;131,HOMEP12[],IF($B27&lt;141,HOMEP13[],IF($B27&lt;151,HOMEP14[],IF($B27&lt;161,HOMEP15[],IF($B27&lt;171,HOMEP16[],IF($B27&lt;181,HOMEP17[],IF($B27&lt;191,HOMEP18[],IF($B27&lt;201,HOMEP19[],"TABLE ERROR")))))))))))))))))))),11,TRUE))</f>
        <v/>
      </c>
    </row>
    <row r="28" spans="1:16" ht="15" customHeight="1" x14ac:dyDescent="0.25">
      <c r="A28" s="94">
        <v>4</v>
      </c>
      <c r="B28" s="70">
        <v>26</v>
      </c>
      <c r="C28" s="46" t="str">
        <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ERROR")))))))))))))))))))),2,TRUE)</f>
        <v>Housing Relocation and Stabilization Services</v>
      </c>
      <c r="D28" s="47"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3,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ERROR")))))))))))))))))))),3,TRUE))</f>
        <v/>
      </c>
      <c r="E28" s="47"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4,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ERROR")))))))))))))))))))),4,TRUE))</f>
        <v/>
      </c>
      <c r="F28" s="47"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5,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ERROR")))))))))))))))))))),5,TRUE))</f>
        <v/>
      </c>
      <c r="G28" s="46"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6,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ERROR")))))))))))))))))))),6,TRUE))</f>
        <v/>
      </c>
      <c r="H28" s="46"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7,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ERROR")))))))))))))))))))),7,TRUE))</f>
        <v/>
      </c>
      <c r="I28" s="48"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8,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ERROR")))))))))))))))))))),8,TRUE))</f>
        <v/>
      </c>
      <c r="J28" s="49"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9,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ERROR")))))))))))))))))))),9,TRUE))</f>
        <v/>
      </c>
      <c r="K28" s="48"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10,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ERROR")))))))))))))))))))),10,TRUE))</f>
        <v/>
      </c>
      <c r="L28" s="48"/>
      <c r="M28" s="104"/>
      <c r="N28" s="48"/>
      <c r="O28" s="48"/>
      <c r="P28" s="69" t="str">
        <f>IF(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11,TRUE)=0,"",VLOOKUP($B28,IF($B28&lt;11,HOMEP0[],IF($B28&lt;21,HOMEP1[],IF($B28&lt;31,HOMEP2[],IF($B28&lt;41,HOMEP3[],IF($B28&lt;51,HOMEP4[],IF($B28&lt;61,HOMEP5[],IF($B28&lt;71,HOMEP6[],IF($B28&lt;81,HOMEP7[],IF($B28&lt;91,HOMEP8[],IF($B28&lt;101,HOMEP9[],IF($B28&lt;111,HOMEP10[],IF($B28&lt;121,HOMEP11[],IF($B28&lt;131,HOMEP12[],IF($B28&lt;141,HOMEP13[],IF($B28&lt;151,HOMEP14[],IF($B28&lt;161,HOMEP15[],IF($B28&lt;171,HOMEP16[],IF($B28&lt;181,HOMEP17[],IF($B28&lt;191,HOMEP18[],IF($B28&lt;201,HOMEP19[],"TABLE ERROR")))))))))))))))))))),11,TRUE))</f>
        <v/>
      </c>
    </row>
    <row r="29" spans="1:16" ht="15" customHeight="1" x14ac:dyDescent="0.25">
      <c r="A29" s="94">
        <v>4</v>
      </c>
      <c r="B29" s="70">
        <v>27</v>
      </c>
      <c r="C29" s="46" t="str">
        <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ERROR")))))))))))))))))))),2,TRUE)</f>
        <v>Housing Relocation and Stabilization Services</v>
      </c>
      <c r="D29" s="47"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3,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ERROR")))))))))))))))))))),3,TRUE))</f>
        <v/>
      </c>
      <c r="E29" s="47"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4,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ERROR")))))))))))))))))))),4,TRUE))</f>
        <v/>
      </c>
      <c r="F29" s="47"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5,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ERROR")))))))))))))))))))),5,TRUE))</f>
        <v/>
      </c>
      <c r="G29" s="46"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6,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ERROR")))))))))))))))))))),6,TRUE))</f>
        <v/>
      </c>
      <c r="H29" s="46"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7,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ERROR")))))))))))))))))))),7,TRUE))</f>
        <v/>
      </c>
      <c r="I29" s="48"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8,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ERROR")))))))))))))))))))),8,TRUE))</f>
        <v/>
      </c>
      <c r="J29" s="49"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9,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ERROR")))))))))))))))))))),9,TRUE))</f>
        <v/>
      </c>
      <c r="K29" s="48"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10,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ERROR")))))))))))))))))))),10,TRUE))</f>
        <v/>
      </c>
      <c r="L29" s="48"/>
      <c r="M29" s="104"/>
      <c r="N29" s="48"/>
      <c r="O29" s="48"/>
      <c r="P29" s="69" t="str">
        <f>IF(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11,TRUE)=0,"",VLOOKUP($B29,IF($B29&lt;11,HOMEP0[],IF($B29&lt;21,HOMEP1[],IF($B29&lt;31,HOMEP2[],IF($B29&lt;41,HOMEP3[],IF($B29&lt;51,HOMEP4[],IF($B29&lt;61,HOMEP5[],IF($B29&lt;71,HOMEP6[],IF($B29&lt;81,HOMEP7[],IF($B29&lt;91,HOMEP8[],IF($B29&lt;101,HOMEP9[],IF($B29&lt;111,HOMEP10[],IF($B29&lt;121,HOMEP11[],IF($B29&lt;131,HOMEP12[],IF($B29&lt;141,HOMEP13[],IF($B29&lt;151,HOMEP14[],IF($B29&lt;161,HOMEP15[],IF($B29&lt;171,HOMEP16[],IF($B29&lt;181,HOMEP17[],IF($B29&lt;191,HOMEP18[],IF($B29&lt;201,HOMEP19[],"TABLE ERROR")))))))))))))))))))),11,TRUE))</f>
        <v/>
      </c>
    </row>
    <row r="30" spans="1:16" ht="15" customHeight="1" x14ac:dyDescent="0.25">
      <c r="A30" s="94">
        <v>4</v>
      </c>
      <c r="B30" s="70">
        <v>28</v>
      </c>
      <c r="C30" s="46" t="str">
        <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ERROR")))))))))))))))))))),2,TRUE)</f>
        <v>Housing Relocation and Stabilization Services</v>
      </c>
      <c r="D30" s="47"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3,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ERROR")))))))))))))))))))),3,TRUE))</f>
        <v/>
      </c>
      <c r="E30" s="47"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4,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ERROR")))))))))))))))))))),4,TRUE))</f>
        <v/>
      </c>
      <c r="F30" s="47"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5,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ERROR")))))))))))))))))))),5,TRUE))</f>
        <v/>
      </c>
      <c r="G30" s="46"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6,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ERROR")))))))))))))))))))),6,TRUE))</f>
        <v/>
      </c>
      <c r="H30" s="46"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7,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ERROR")))))))))))))))))))),7,TRUE))</f>
        <v/>
      </c>
      <c r="I30" s="48"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8,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ERROR")))))))))))))))))))),8,TRUE))</f>
        <v/>
      </c>
      <c r="J30" s="49"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9,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ERROR")))))))))))))))))))),9,TRUE))</f>
        <v/>
      </c>
      <c r="K30" s="48"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10,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ERROR")))))))))))))))))))),10,TRUE))</f>
        <v/>
      </c>
      <c r="L30" s="48"/>
      <c r="M30" s="104"/>
      <c r="N30" s="48"/>
      <c r="O30" s="48"/>
      <c r="P30" s="69" t="str">
        <f>IF(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11,TRUE)=0,"",VLOOKUP($B30,IF($B30&lt;11,HOMEP0[],IF($B30&lt;21,HOMEP1[],IF($B30&lt;31,HOMEP2[],IF($B30&lt;41,HOMEP3[],IF($B30&lt;51,HOMEP4[],IF($B30&lt;61,HOMEP5[],IF($B30&lt;71,HOMEP6[],IF($B30&lt;81,HOMEP7[],IF($B30&lt;91,HOMEP8[],IF($B30&lt;101,HOMEP9[],IF($B30&lt;111,HOMEP10[],IF($B30&lt;121,HOMEP11[],IF($B30&lt;131,HOMEP12[],IF($B30&lt;141,HOMEP13[],IF($B30&lt;151,HOMEP14[],IF($B30&lt;161,HOMEP15[],IF($B30&lt;171,HOMEP16[],IF($B30&lt;181,HOMEP17[],IF($B30&lt;191,HOMEP18[],IF($B30&lt;201,HOMEP19[],"TABLE ERROR")))))))))))))))))))),11,TRUE))</f>
        <v/>
      </c>
    </row>
    <row r="31" spans="1:16" ht="15" customHeight="1" x14ac:dyDescent="0.25">
      <c r="A31" s="94">
        <v>4</v>
      </c>
      <c r="B31" s="70">
        <v>29</v>
      </c>
      <c r="C31" s="46" t="str">
        <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ERROR")))))))))))))))))))),2,TRUE)</f>
        <v>Housing Relocation and Stabilization Services</v>
      </c>
      <c r="D31" s="47"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3,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ERROR")))))))))))))))))))),3,TRUE))</f>
        <v/>
      </c>
      <c r="E31" s="47"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4,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ERROR")))))))))))))))))))),4,TRUE))</f>
        <v/>
      </c>
      <c r="F31" s="47"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5,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ERROR")))))))))))))))))))),5,TRUE))</f>
        <v/>
      </c>
      <c r="G31" s="46"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6,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ERROR")))))))))))))))))))),6,TRUE))</f>
        <v/>
      </c>
      <c r="H31" s="46"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7,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ERROR")))))))))))))))))))),7,TRUE))</f>
        <v/>
      </c>
      <c r="I31" s="48"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8,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ERROR")))))))))))))))))))),8,TRUE))</f>
        <v/>
      </c>
      <c r="J31" s="49"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9,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ERROR")))))))))))))))))))),9,TRUE))</f>
        <v/>
      </c>
      <c r="K31" s="48"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10,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ERROR")))))))))))))))))))),10,TRUE))</f>
        <v/>
      </c>
      <c r="L31" s="48"/>
      <c r="M31" s="104"/>
      <c r="N31" s="48"/>
      <c r="O31" s="48"/>
      <c r="P31" s="69" t="str">
        <f>IF(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11,TRUE)=0,"",VLOOKUP($B31,IF($B31&lt;11,HOMEP0[],IF($B31&lt;21,HOMEP1[],IF($B31&lt;31,HOMEP2[],IF($B31&lt;41,HOMEP3[],IF($B31&lt;51,HOMEP4[],IF($B31&lt;61,HOMEP5[],IF($B31&lt;71,HOMEP6[],IF($B31&lt;81,HOMEP7[],IF($B31&lt;91,HOMEP8[],IF($B31&lt;101,HOMEP9[],IF($B31&lt;111,HOMEP10[],IF($B31&lt;121,HOMEP11[],IF($B31&lt;131,HOMEP12[],IF($B31&lt;141,HOMEP13[],IF($B31&lt;151,HOMEP14[],IF($B31&lt;161,HOMEP15[],IF($B31&lt;171,HOMEP16[],IF($B31&lt;181,HOMEP17[],IF($B31&lt;191,HOMEP18[],IF($B31&lt;201,HOMEP19[],"TABLE ERROR")))))))))))))))))))),11,TRUE))</f>
        <v/>
      </c>
    </row>
    <row r="32" spans="1:16" ht="15.75" customHeight="1" x14ac:dyDescent="0.25">
      <c r="A32" s="94">
        <v>4</v>
      </c>
      <c r="B32" s="70">
        <v>30</v>
      </c>
      <c r="C32" s="46" t="str">
        <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ERROR")))))))))))))))))))),2,TRUE)</f>
        <v>Housing Relocation and Stabilization Services</v>
      </c>
      <c r="D32" s="47"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3,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ERROR")))))))))))))))))))),3,TRUE))</f>
        <v/>
      </c>
      <c r="E32" s="47"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4,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ERROR")))))))))))))))))))),4,TRUE))</f>
        <v/>
      </c>
      <c r="F32" s="47"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5,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ERROR")))))))))))))))))))),5,TRUE))</f>
        <v/>
      </c>
      <c r="G32" s="46"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6,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ERROR")))))))))))))))))))),6,TRUE))</f>
        <v/>
      </c>
      <c r="H32" s="46"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7,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ERROR")))))))))))))))))))),7,TRUE))</f>
        <v/>
      </c>
      <c r="I32" s="48"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8,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ERROR")))))))))))))))))))),8,TRUE))</f>
        <v/>
      </c>
      <c r="J32" s="49"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9,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ERROR")))))))))))))))))))),9,TRUE))</f>
        <v/>
      </c>
      <c r="K32" s="48"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10,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ERROR")))))))))))))))))))),10,TRUE))</f>
        <v/>
      </c>
      <c r="L32" s="48"/>
      <c r="M32" s="104"/>
      <c r="N32" s="48"/>
      <c r="O32" s="48"/>
      <c r="P32" s="69" t="str">
        <f>IF(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11,TRUE)=0,"",VLOOKUP($B32,IF($B32&lt;11,HOMEP0[],IF($B32&lt;21,HOMEP1[],IF($B32&lt;31,HOMEP2[],IF($B32&lt;41,HOMEP3[],IF($B32&lt;51,HOMEP4[],IF($B32&lt;61,HOMEP5[],IF($B32&lt;71,HOMEP6[],IF($B32&lt;81,HOMEP7[],IF($B32&lt;91,HOMEP8[],IF($B32&lt;101,HOMEP9[],IF($B32&lt;111,HOMEP10[],IF($B32&lt;121,HOMEP11[],IF($B32&lt;131,HOMEP12[],IF($B32&lt;141,HOMEP13[],IF($B32&lt;151,HOMEP14[],IF($B32&lt;161,HOMEP15[],IF($B32&lt;171,HOMEP16[],IF($B32&lt;181,HOMEP17[],IF($B32&lt;191,HOMEP18[],IF($B32&lt;201,HOMEP19[],"TABLE ERROR")))))))))))))))))))),11,TRUE))</f>
        <v/>
      </c>
    </row>
    <row r="33" spans="1:16" ht="15" customHeight="1" x14ac:dyDescent="0.25">
      <c r="A33" s="94">
        <v>5</v>
      </c>
      <c r="B33" s="70">
        <v>31</v>
      </c>
      <c r="C33" s="46" t="str">
        <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ERROR")))))))))))))))))))),2,TRUE)</f>
        <v>Housing Relocation and Stabilization Services</v>
      </c>
      <c r="D33" s="47"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3,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ERROR")))))))))))))))))))),3,TRUE))</f>
        <v/>
      </c>
      <c r="E33" s="47"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4,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ERROR")))))))))))))))))))),4,TRUE))</f>
        <v/>
      </c>
      <c r="F33" s="47"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5,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ERROR")))))))))))))))))))),5,TRUE))</f>
        <v/>
      </c>
      <c r="G33" s="46"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6,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ERROR")))))))))))))))))))),6,TRUE))</f>
        <v/>
      </c>
      <c r="H33" s="46"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7,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ERROR")))))))))))))))))))),7,TRUE))</f>
        <v/>
      </c>
      <c r="I33" s="48"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8,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ERROR")))))))))))))))))))),8,TRUE))</f>
        <v/>
      </c>
      <c r="J33" s="49"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9,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ERROR")))))))))))))))))))),9,TRUE))</f>
        <v/>
      </c>
      <c r="K33" s="48"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10,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ERROR")))))))))))))))))))),10,TRUE))</f>
        <v/>
      </c>
      <c r="L33" s="48"/>
      <c r="M33" s="104"/>
      <c r="N33" s="48"/>
      <c r="O33" s="48"/>
      <c r="P33" s="69" t="str">
        <f>IF(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11,TRUE)=0,"",VLOOKUP($B33,IF($B33&lt;11,HOMEP0[],IF($B33&lt;21,HOMEP1[],IF($B33&lt;31,HOMEP2[],IF($B33&lt;41,HOMEP3[],IF($B33&lt;51,HOMEP4[],IF($B33&lt;61,HOMEP5[],IF($B33&lt;71,HOMEP6[],IF($B33&lt;81,HOMEP7[],IF($B33&lt;91,HOMEP8[],IF($B33&lt;101,HOMEP9[],IF($B33&lt;111,HOMEP10[],IF($B33&lt;121,HOMEP11[],IF($B33&lt;131,HOMEP12[],IF($B33&lt;141,HOMEP13[],IF($B33&lt;151,HOMEP14[],IF($B33&lt;161,HOMEP15[],IF($B33&lt;171,HOMEP16[],IF($B33&lt;181,HOMEP17[],IF($B33&lt;191,HOMEP18[],IF($B33&lt;201,HOMEP19[],"TABLE ERROR")))))))))))))))))))),11,TRUE))</f>
        <v/>
      </c>
    </row>
    <row r="34" spans="1:16" ht="15" customHeight="1" x14ac:dyDescent="0.25">
      <c r="A34" s="94">
        <v>5</v>
      </c>
      <c r="B34" s="70">
        <v>32</v>
      </c>
      <c r="C34" s="46" t="str">
        <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ERROR")))))))))))))))))))),2,TRUE)</f>
        <v>Housing Relocation and Stabilization Services</v>
      </c>
      <c r="D34" s="47"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3,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ERROR")))))))))))))))))))),3,TRUE))</f>
        <v/>
      </c>
      <c r="E34" s="47"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4,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ERROR")))))))))))))))))))),4,TRUE))</f>
        <v/>
      </c>
      <c r="F34" s="47"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5,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ERROR")))))))))))))))))))),5,TRUE))</f>
        <v/>
      </c>
      <c r="G34" s="46"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6,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ERROR")))))))))))))))))))),6,TRUE))</f>
        <v/>
      </c>
      <c r="H34" s="46"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7,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ERROR")))))))))))))))))))),7,TRUE))</f>
        <v/>
      </c>
      <c r="I34" s="48"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8,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ERROR")))))))))))))))))))),8,TRUE))</f>
        <v/>
      </c>
      <c r="J34" s="49"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9,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ERROR")))))))))))))))))))),9,TRUE))</f>
        <v/>
      </c>
      <c r="K34" s="48"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10,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ERROR")))))))))))))))))))),10,TRUE))</f>
        <v/>
      </c>
      <c r="L34" s="48"/>
      <c r="M34" s="104"/>
      <c r="N34" s="48"/>
      <c r="O34" s="48"/>
      <c r="P34" s="69" t="str">
        <f>IF(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11,TRUE)=0,"",VLOOKUP($B34,IF($B34&lt;11,HOMEP0[],IF($B34&lt;21,HOMEP1[],IF($B34&lt;31,HOMEP2[],IF($B34&lt;41,HOMEP3[],IF($B34&lt;51,HOMEP4[],IF($B34&lt;61,HOMEP5[],IF($B34&lt;71,HOMEP6[],IF($B34&lt;81,HOMEP7[],IF($B34&lt;91,HOMEP8[],IF($B34&lt;101,HOMEP9[],IF($B34&lt;111,HOMEP10[],IF($B34&lt;121,HOMEP11[],IF($B34&lt;131,HOMEP12[],IF($B34&lt;141,HOMEP13[],IF($B34&lt;151,HOMEP14[],IF($B34&lt;161,HOMEP15[],IF($B34&lt;171,HOMEP16[],IF($B34&lt;181,HOMEP17[],IF($B34&lt;191,HOMEP18[],IF($B34&lt;201,HOMEP19[],"TABLE ERROR")))))))))))))))))))),11,TRUE))</f>
        <v/>
      </c>
    </row>
    <row r="35" spans="1:16" ht="15" customHeight="1" x14ac:dyDescent="0.25">
      <c r="A35" s="94">
        <v>5</v>
      </c>
      <c r="B35" s="70">
        <v>33</v>
      </c>
      <c r="C35" s="46" t="str">
        <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ERROR")))))))))))))))))))),2,TRUE)</f>
        <v>Housing Relocation and Stabilization Services</v>
      </c>
      <c r="D35" s="47"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3,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ERROR")))))))))))))))))))),3,TRUE))</f>
        <v/>
      </c>
      <c r="E35" s="47"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4,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ERROR")))))))))))))))))))),4,TRUE))</f>
        <v/>
      </c>
      <c r="F35" s="47"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5,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ERROR")))))))))))))))))))),5,TRUE))</f>
        <v/>
      </c>
      <c r="G35" s="46"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6,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ERROR")))))))))))))))))))),6,TRUE))</f>
        <v/>
      </c>
      <c r="H35" s="46"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7,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ERROR")))))))))))))))))))),7,TRUE))</f>
        <v/>
      </c>
      <c r="I35" s="48"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8,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ERROR")))))))))))))))))))),8,TRUE))</f>
        <v/>
      </c>
      <c r="J35" s="49"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9,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ERROR")))))))))))))))))))),9,TRUE))</f>
        <v/>
      </c>
      <c r="K35" s="48"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10,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ERROR")))))))))))))))))))),10,TRUE))</f>
        <v/>
      </c>
      <c r="L35" s="48"/>
      <c r="M35" s="104"/>
      <c r="N35" s="48"/>
      <c r="O35" s="48"/>
      <c r="P35" s="69" t="str">
        <f>IF(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11,TRUE)=0,"",VLOOKUP($B35,IF($B35&lt;11,HOMEP0[],IF($B35&lt;21,HOMEP1[],IF($B35&lt;31,HOMEP2[],IF($B35&lt;41,HOMEP3[],IF($B35&lt;51,HOMEP4[],IF($B35&lt;61,HOMEP5[],IF($B35&lt;71,HOMEP6[],IF($B35&lt;81,HOMEP7[],IF($B35&lt;91,HOMEP8[],IF($B35&lt;101,HOMEP9[],IF($B35&lt;111,HOMEP10[],IF($B35&lt;121,HOMEP11[],IF($B35&lt;131,HOMEP12[],IF($B35&lt;141,HOMEP13[],IF($B35&lt;151,HOMEP14[],IF($B35&lt;161,HOMEP15[],IF($B35&lt;171,HOMEP16[],IF($B35&lt;181,HOMEP17[],IF($B35&lt;191,HOMEP18[],IF($B35&lt;201,HOMEP19[],"TABLE ERROR")))))))))))))))))))),11,TRUE))</f>
        <v/>
      </c>
    </row>
    <row r="36" spans="1:16" ht="15" customHeight="1" x14ac:dyDescent="0.25">
      <c r="A36" s="94">
        <v>5</v>
      </c>
      <c r="B36" s="70">
        <v>34</v>
      </c>
      <c r="C36" s="46" t="str">
        <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ERROR")))))))))))))))))))),2,TRUE)</f>
        <v>Housing Relocation and Stabilization Services</v>
      </c>
      <c r="D36" s="47"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3,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ERROR")))))))))))))))))))),3,TRUE))</f>
        <v/>
      </c>
      <c r="E36" s="47"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4,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ERROR")))))))))))))))))))),4,TRUE))</f>
        <v/>
      </c>
      <c r="F36" s="47"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5,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ERROR")))))))))))))))))))),5,TRUE))</f>
        <v/>
      </c>
      <c r="G36" s="46"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6,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ERROR")))))))))))))))))))),6,TRUE))</f>
        <v/>
      </c>
      <c r="H36" s="46"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7,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ERROR")))))))))))))))))))),7,TRUE))</f>
        <v/>
      </c>
      <c r="I36" s="48"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8,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ERROR")))))))))))))))))))),8,TRUE))</f>
        <v/>
      </c>
      <c r="J36" s="49"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9,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ERROR")))))))))))))))))))),9,TRUE))</f>
        <v/>
      </c>
      <c r="K36" s="48"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10,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ERROR")))))))))))))))))))),10,TRUE))</f>
        <v/>
      </c>
      <c r="L36" s="48"/>
      <c r="M36" s="104"/>
      <c r="N36" s="48"/>
      <c r="O36" s="48"/>
      <c r="P36" s="69" t="str">
        <f>IF(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11,TRUE)=0,"",VLOOKUP($B36,IF($B36&lt;11,HOMEP0[],IF($B36&lt;21,HOMEP1[],IF($B36&lt;31,HOMEP2[],IF($B36&lt;41,HOMEP3[],IF($B36&lt;51,HOMEP4[],IF($B36&lt;61,HOMEP5[],IF($B36&lt;71,HOMEP6[],IF($B36&lt;81,HOMEP7[],IF($B36&lt;91,HOMEP8[],IF($B36&lt;101,HOMEP9[],IF($B36&lt;111,HOMEP10[],IF($B36&lt;121,HOMEP11[],IF($B36&lt;131,HOMEP12[],IF($B36&lt;141,HOMEP13[],IF($B36&lt;151,HOMEP14[],IF($B36&lt;161,HOMEP15[],IF($B36&lt;171,HOMEP16[],IF($B36&lt;181,HOMEP17[],IF($B36&lt;191,HOMEP18[],IF($B36&lt;201,HOMEP19[],"TABLE ERROR")))))))))))))))))))),11,TRUE))</f>
        <v/>
      </c>
    </row>
    <row r="37" spans="1:16" ht="15" customHeight="1" x14ac:dyDescent="0.25">
      <c r="A37" s="94">
        <v>5</v>
      </c>
      <c r="B37" s="70">
        <v>35</v>
      </c>
      <c r="C37" s="46" t="str">
        <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ERROR")))))))))))))))))))),2,TRUE)</f>
        <v>Housing Relocation and Stabilization Services</v>
      </c>
      <c r="D37" s="47"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3,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ERROR")))))))))))))))))))),3,TRUE))</f>
        <v/>
      </c>
      <c r="E37" s="47"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4,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ERROR")))))))))))))))))))),4,TRUE))</f>
        <v/>
      </c>
      <c r="F37" s="47"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5,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ERROR")))))))))))))))))))),5,TRUE))</f>
        <v/>
      </c>
      <c r="G37" s="46"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6,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ERROR")))))))))))))))))))),6,TRUE))</f>
        <v/>
      </c>
      <c r="H37" s="46"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7,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ERROR")))))))))))))))))))),7,TRUE))</f>
        <v/>
      </c>
      <c r="I37" s="48"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8,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ERROR")))))))))))))))))))),8,TRUE))</f>
        <v/>
      </c>
      <c r="J37" s="49"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9,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ERROR")))))))))))))))))))),9,TRUE))</f>
        <v/>
      </c>
      <c r="K37" s="48"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10,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ERROR")))))))))))))))))))),10,TRUE))</f>
        <v/>
      </c>
      <c r="L37" s="48"/>
      <c r="M37" s="104"/>
      <c r="N37" s="48"/>
      <c r="O37" s="48"/>
      <c r="P37" s="69" t="str">
        <f>IF(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11,TRUE)=0,"",VLOOKUP($B37,IF($B37&lt;11,HOMEP0[],IF($B37&lt;21,HOMEP1[],IF($B37&lt;31,HOMEP2[],IF($B37&lt;41,HOMEP3[],IF($B37&lt;51,HOMEP4[],IF($B37&lt;61,HOMEP5[],IF($B37&lt;71,HOMEP6[],IF($B37&lt;81,HOMEP7[],IF($B37&lt;91,HOMEP8[],IF($B37&lt;101,HOMEP9[],IF($B37&lt;111,HOMEP10[],IF($B37&lt;121,HOMEP11[],IF($B37&lt;131,HOMEP12[],IF($B37&lt;141,HOMEP13[],IF($B37&lt;151,HOMEP14[],IF($B37&lt;161,HOMEP15[],IF($B37&lt;171,HOMEP16[],IF($B37&lt;181,HOMEP17[],IF($B37&lt;191,HOMEP18[],IF($B37&lt;201,HOMEP19[],"TABLE ERROR")))))))))))))))))))),11,TRUE))</f>
        <v/>
      </c>
    </row>
    <row r="38" spans="1:16" ht="15" customHeight="1" x14ac:dyDescent="0.25">
      <c r="A38" s="94">
        <v>5</v>
      </c>
      <c r="B38" s="70">
        <v>36</v>
      </c>
      <c r="C38" s="46" t="str">
        <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ERROR")))))))))))))))))))),2,TRUE)</f>
        <v>Housing Relocation and Stabilization Services</v>
      </c>
      <c r="D38" s="47"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3,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ERROR")))))))))))))))))))),3,TRUE))</f>
        <v/>
      </c>
      <c r="E38" s="47"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4,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ERROR")))))))))))))))))))),4,TRUE))</f>
        <v/>
      </c>
      <c r="F38" s="47"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5,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ERROR")))))))))))))))))))),5,TRUE))</f>
        <v/>
      </c>
      <c r="G38" s="46"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6,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ERROR")))))))))))))))))))),6,TRUE))</f>
        <v/>
      </c>
      <c r="H38" s="46"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7,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ERROR")))))))))))))))))))),7,TRUE))</f>
        <v/>
      </c>
      <c r="I38" s="48"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8,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ERROR")))))))))))))))))))),8,TRUE))</f>
        <v/>
      </c>
      <c r="J38" s="49"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9,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ERROR")))))))))))))))))))),9,TRUE))</f>
        <v/>
      </c>
      <c r="K38" s="48"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10,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ERROR")))))))))))))))))))),10,TRUE))</f>
        <v/>
      </c>
      <c r="L38" s="48"/>
      <c r="M38" s="104"/>
      <c r="N38" s="48"/>
      <c r="O38" s="48"/>
      <c r="P38" s="69" t="str">
        <f>IF(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11,TRUE)=0,"",VLOOKUP($B38,IF($B38&lt;11,HOMEP0[],IF($B38&lt;21,HOMEP1[],IF($B38&lt;31,HOMEP2[],IF($B38&lt;41,HOMEP3[],IF($B38&lt;51,HOMEP4[],IF($B38&lt;61,HOMEP5[],IF($B38&lt;71,HOMEP6[],IF($B38&lt;81,HOMEP7[],IF($B38&lt;91,HOMEP8[],IF($B38&lt;101,HOMEP9[],IF($B38&lt;111,HOMEP10[],IF($B38&lt;121,HOMEP11[],IF($B38&lt;131,HOMEP12[],IF($B38&lt;141,HOMEP13[],IF($B38&lt;151,HOMEP14[],IF($B38&lt;161,HOMEP15[],IF($B38&lt;171,HOMEP16[],IF($B38&lt;181,HOMEP17[],IF($B38&lt;191,HOMEP18[],IF($B38&lt;201,HOMEP19[],"TABLE ERROR")))))))))))))))))))),11,TRUE))</f>
        <v/>
      </c>
    </row>
    <row r="39" spans="1:16" ht="15" customHeight="1" x14ac:dyDescent="0.25">
      <c r="A39" s="94">
        <v>5</v>
      </c>
      <c r="B39" s="70">
        <v>37</v>
      </c>
      <c r="C39" s="46" t="str">
        <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ERROR")))))))))))))))))))),2,TRUE)</f>
        <v>Housing Relocation and Stabilization Services</v>
      </c>
      <c r="D39" s="47"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3,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ERROR")))))))))))))))))))),3,TRUE))</f>
        <v/>
      </c>
      <c r="E39" s="47"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4,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ERROR")))))))))))))))))))),4,TRUE))</f>
        <v/>
      </c>
      <c r="F39" s="47"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5,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ERROR")))))))))))))))))))),5,TRUE))</f>
        <v/>
      </c>
      <c r="G39" s="46"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6,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ERROR")))))))))))))))))))),6,TRUE))</f>
        <v/>
      </c>
      <c r="H39" s="46"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7,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ERROR")))))))))))))))))))),7,TRUE))</f>
        <v/>
      </c>
      <c r="I39" s="48"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8,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ERROR")))))))))))))))))))),8,TRUE))</f>
        <v/>
      </c>
      <c r="J39" s="49"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9,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ERROR")))))))))))))))))))),9,TRUE))</f>
        <v/>
      </c>
      <c r="K39" s="48"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10,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ERROR")))))))))))))))))))),10,TRUE))</f>
        <v/>
      </c>
      <c r="L39" s="48"/>
      <c r="M39" s="104"/>
      <c r="N39" s="48"/>
      <c r="O39" s="48"/>
      <c r="P39" s="69" t="str">
        <f>IF(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11,TRUE)=0,"",VLOOKUP($B39,IF($B39&lt;11,HOMEP0[],IF($B39&lt;21,HOMEP1[],IF($B39&lt;31,HOMEP2[],IF($B39&lt;41,HOMEP3[],IF($B39&lt;51,HOMEP4[],IF($B39&lt;61,HOMEP5[],IF($B39&lt;71,HOMEP6[],IF($B39&lt;81,HOMEP7[],IF($B39&lt;91,HOMEP8[],IF($B39&lt;101,HOMEP9[],IF($B39&lt;111,HOMEP10[],IF($B39&lt;121,HOMEP11[],IF($B39&lt;131,HOMEP12[],IF($B39&lt;141,HOMEP13[],IF($B39&lt;151,HOMEP14[],IF($B39&lt;161,HOMEP15[],IF($B39&lt;171,HOMEP16[],IF($B39&lt;181,HOMEP17[],IF($B39&lt;191,HOMEP18[],IF($B39&lt;201,HOMEP19[],"TABLE ERROR")))))))))))))))))))),11,TRUE))</f>
        <v/>
      </c>
    </row>
    <row r="40" spans="1:16" ht="15" customHeight="1" x14ac:dyDescent="0.25">
      <c r="A40" s="94">
        <v>5</v>
      </c>
      <c r="B40" s="70">
        <v>38</v>
      </c>
      <c r="C40" s="46" t="str">
        <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ERROR")))))))))))))))))))),2,TRUE)</f>
        <v>Housing Relocation and Stabilization Services</v>
      </c>
      <c r="D40" s="47"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3,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ERROR")))))))))))))))))))),3,TRUE))</f>
        <v/>
      </c>
      <c r="E40" s="47"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4,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ERROR")))))))))))))))))))),4,TRUE))</f>
        <v/>
      </c>
      <c r="F40" s="47"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5,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ERROR")))))))))))))))))))),5,TRUE))</f>
        <v/>
      </c>
      <c r="G40" s="46"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6,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ERROR")))))))))))))))))))),6,TRUE))</f>
        <v/>
      </c>
      <c r="H40" s="46"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7,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ERROR")))))))))))))))))))),7,TRUE))</f>
        <v/>
      </c>
      <c r="I40" s="48"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8,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ERROR")))))))))))))))))))),8,TRUE))</f>
        <v/>
      </c>
      <c r="J40" s="49"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9,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ERROR")))))))))))))))))))),9,TRUE))</f>
        <v/>
      </c>
      <c r="K40" s="48"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10,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ERROR")))))))))))))))))))),10,TRUE))</f>
        <v/>
      </c>
      <c r="L40" s="48"/>
      <c r="M40" s="104"/>
      <c r="N40" s="48"/>
      <c r="O40" s="48"/>
      <c r="P40" s="69" t="str">
        <f>IF(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11,TRUE)=0,"",VLOOKUP($B40,IF($B40&lt;11,HOMEP0[],IF($B40&lt;21,HOMEP1[],IF($B40&lt;31,HOMEP2[],IF($B40&lt;41,HOMEP3[],IF($B40&lt;51,HOMEP4[],IF($B40&lt;61,HOMEP5[],IF($B40&lt;71,HOMEP6[],IF($B40&lt;81,HOMEP7[],IF($B40&lt;91,HOMEP8[],IF($B40&lt;101,HOMEP9[],IF($B40&lt;111,HOMEP10[],IF($B40&lt;121,HOMEP11[],IF($B40&lt;131,HOMEP12[],IF($B40&lt;141,HOMEP13[],IF($B40&lt;151,HOMEP14[],IF($B40&lt;161,HOMEP15[],IF($B40&lt;171,HOMEP16[],IF($B40&lt;181,HOMEP17[],IF($B40&lt;191,HOMEP18[],IF($B40&lt;201,HOMEP19[],"TABLE ERROR")))))))))))))))))))),11,TRUE))</f>
        <v/>
      </c>
    </row>
    <row r="41" spans="1:16" ht="15" customHeight="1" x14ac:dyDescent="0.25">
      <c r="A41" s="94">
        <v>5</v>
      </c>
      <c r="B41" s="70">
        <v>39</v>
      </c>
      <c r="C41" s="46" t="str">
        <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ERROR")))))))))))))))))))),2,TRUE)</f>
        <v>Housing Relocation and Stabilization Services</v>
      </c>
      <c r="D41" s="47"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3,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ERROR")))))))))))))))))))),3,TRUE))</f>
        <v/>
      </c>
      <c r="E41" s="47"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4,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ERROR")))))))))))))))))))),4,TRUE))</f>
        <v/>
      </c>
      <c r="F41" s="47"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5,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ERROR")))))))))))))))))))),5,TRUE))</f>
        <v/>
      </c>
      <c r="G41" s="46"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6,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ERROR")))))))))))))))))))),6,TRUE))</f>
        <v/>
      </c>
      <c r="H41" s="46"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7,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ERROR")))))))))))))))))))),7,TRUE))</f>
        <v/>
      </c>
      <c r="I41" s="48"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8,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ERROR")))))))))))))))))))),8,TRUE))</f>
        <v/>
      </c>
      <c r="J41" s="49"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9,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ERROR")))))))))))))))))))),9,TRUE))</f>
        <v/>
      </c>
      <c r="K41" s="48"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10,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ERROR")))))))))))))))))))),10,TRUE))</f>
        <v/>
      </c>
      <c r="L41" s="48"/>
      <c r="M41" s="104"/>
      <c r="N41" s="48"/>
      <c r="O41" s="48"/>
      <c r="P41" s="69" t="str">
        <f>IF(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11,TRUE)=0,"",VLOOKUP($B41,IF($B41&lt;11,HOMEP0[],IF($B41&lt;21,HOMEP1[],IF($B41&lt;31,HOMEP2[],IF($B41&lt;41,HOMEP3[],IF($B41&lt;51,HOMEP4[],IF($B41&lt;61,HOMEP5[],IF($B41&lt;71,HOMEP6[],IF($B41&lt;81,HOMEP7[],IF($B41&lt;91,HOMEP8[],IF($B41&lt;101,HOMEP9[],IF($B41&lt;111,HOMEP10[],IF($B41&lt;121,HOMEP11[],IF($B41&lt;131,HOMEP12[],IF($B41&lt;141,HOMEP13[],IF($B41&lt;151,HOMEP14[],IF($B41&lt;161,HOMEP15[],IF($B41&lt;171,HOMEP16[],IF($B41&lt;181,HOMEP17[],IF($B41&lt;191,HOMEP18[],IF($B41&lt;201,HOMEP19[],"TABLE ERROR")))))))))))))))))))),11,TRUE))</f>
        <v/>
      </c>
    </row>
    <row r="42" spans="1:16" ht="15.75" customHeight="1" x14ac:dyDescent="0.25">
      <c r="A42" s="94">
        <v>5</v>
      </c>
      <c r="B42" s="70">
        <v>40</v>
      </c>
      <c r="C42" s="46" t="str">
        <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ERROR")))))))))))))))))))),2,TRUE)</f>
        <v>Housing Relocation and Stabilization Services</v>
      </c>
      <c r="D42" s="47"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3,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ERROR")))))))))))))))))))),3,TRUE))</f>
        <v/>
      </c>
      <c r="E42" s="47"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4,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ERROR")))))))))))))))))))),4,TRUE))</f>
        <v/>
      </c>
      <c r="F42" s="47"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5,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ERROR")))))))))))))))))))),5,TRUE))</f>
        <v/>
      </c>
      <c r="G42" s="46"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6,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ERROR")))))))))))))))))))),6,TRUE))</f>
        <v/>
      </c>
      <c r="H42" s="46"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7,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ERROR")))))))))))))))))))),7,TRUE))</f>
        <v/>
      </c>
      <c r="I42" s="48"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8,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ERROR")))))))))))))))))))),8,TRUE))</f>
        <v/>
      </c>
      <c r="J42" s="49"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9,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ERROR")))))))))))))))))))),9,TRUE))</f>
        <v/>
      </c>
      <c r="K42" s="48"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10,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ERROR")))))))))))))))))))),10,TRUE))</f>
        <v/>
      </c>
      <c r="L42" s="48"/>
      <c r="M42" s="104"/>
      <c r="N42" s="48"/>
      <c r="O42" s="48"/>
      <c r="P42" s="69" t="str">
        <f>IF(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11,TRUE)=0,"",VLOOKUP($B42,IF($B42&lt;11,HOMEP0[],IF($B42&lt;21,HOMEP1[],IF($B42&lt;31,HOMEP2[],IF($B42&lt;41,HOMEP3[],IF($B42&lt;51,HOMEP4[],IF($B42&lt;61,HOMEP5[],IF($B42&lt;71,HOMEP6[],IF($B42&lt;81,HOMEP7[],IF($B42&lt;91,HOMEP8[],IF($B42&lt;101,HOMEP9[],IF($B42&lt;111,HOMEP10[],IF($B42&lt;121,HOMEP11[],IF($B42&lt;131,HOMEP12[],IF($B42&lt;141,HOMEP13[],IF($B42&lt;151,HOMEP14[],IF($B42&lt;161,HOMEP15[],IF($B42&lt;171,HOMEP16[],IF($B42&lt;181,HOMEP17[],IF($B42&lt;191,HOMEP18[],IF($B42&lt;201,HOMEP19[],"TABLE ERROR")))))))))))))))))))),11,TRUE))</f>
        <v/>
      </c>
    </row>
    <row r="43" spans="1:16" ht="15" customHeight="1" x14ac:dyDescent="0.25">
      <c r="A43" s="94">
        <v>6</v>
      </c>
      <c r="B43" s="70">
        <v>41</v>
      </c>
      <c r="C43" s="46" t="str">
        <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ERROR")))))))))))))))))))),2,TRUE)</f>
        <v>Housing Relocation and Stabilization Services</v>
      </c>
      <c r="D43" s="47"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3,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ERROR")))))))))))))))))))),3,TRUE))</f>
        <v/>
      </c>
      <c r="E43" s="47"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4,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ERROR")))))))))))))))))))),4,TRUE))</f>
        <v/>
      </c>
      <c r="F43" s="47"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5,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ERROR")))))))))))))))))))),5,TRUE))</f>
        <v/>
      </c>
      <c r="G43" s="46"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6,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ERROR")))))))))))))))))))),6,TRUE))</f>
        <v/>
      </c>
      <c r="H43" s="46"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7,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ERROR")))))))))))))))))))),7,TRUE))</f>
        <v/>
      </c>
      <c r="I43" s="48"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8,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ERROR")))))))))))))))))))),8,TRUE))</f>
        <v/>
      </c>
      <c r="J43" s="49"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9,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ERROR")))))))))))))))))))),9,TRUE))</f>
        <v/>
      </c>
      <c r="K43" s="48"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10,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ERROR")))))))))))))))))))),10,TRUE))</f>
        <v/>
      </c>
      <c r="L43" s="48"/>
      <c r="M43" s="104"/>
      <c r="N43" s="48"/>
      <c r="O43" s="48"/>
      <c r="P43" s="69" t="str">
        <f>IF(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11,TRUE)=0,"",VLOOKUP($B43,IF($B43&lt;11,HOMEP0[],IF($B43&lt;21,HOMEP1[],IF($B43&lt;31,HOMEP2[],IF($B43&lt;41,HOMEP3[],IF($B43&lt;51,HOMEP4[],IF($B43&lt;61,HOMEP5[],IF($B43&lt;71,HOMEP6[],IF($B43&lt;81,HOMEP7[],IF($B43&lt;91,HOMEP8[],IF($B43&lt;101,HOMEP9[],IF($B43&lt;111,HOMEP10[],IF($B43&lt;121,HOMEP11[],IF($B43&lt;131,HOMEP12[],IF($B43&lt;141,HOMEP13[],IF($B43&lt;151,HOMEP14[],IF($B43&lt;161,HOMEP15[],IF($B43&lt;171,HOMEP16[],IF($B43&lt;181,HOMEP17[],IF($B43&lt;191,HOMEP18[],IF($B43&lt;201,HOMEP19[],"TABLE ERROR")))))))))))))))))))),11,TRUE))</f>
        <v/>
      </c>
    </row>
    <row r="44" spans="1:16" ht="15" customHeight="1" x14ac:dyDescent="0.25">
      <c r="A44" s="94">
        <v>6</v>
      </c>
      <c r="B44" s="70">
        <v>42</v>
      </c>
      <c r="C44" s="46" t="str">
        <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ERROR")))))))))))))))))))),2,TRUE)</f>
        <v>Housing Relocation and Stabilization Services</v>
      </c>
      <c r="D44" s="47"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3,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ERROR")))))))))))))))))))),3,TRUE))</f>
        <v/>
      </c>
      <c r="E44" s="47"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4,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ERROR")))))))))))))))))))),4,TRUE))</f>
        <v/>
      </c>
      <c r="F44" s="47"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5,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ERROR")))))))))))))))))))),5,TRUE))</f>
        <v/>
      </c>
      <c r="G44" s="46"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6,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ERROR")))))))))))))))))))),6,TRUE))</f>
        <v/>
      </c>
      <c r="H44" s="46"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7,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ERROR")))))))))))))))))))),7,TRUE))</f>
        <v/>
      </c>
      <c r="I44" s="48"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8,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ERROR")))))))))))))))))))),8,TRUE))</f>
        <v/>
      </c>
      <c r="J44" s="49"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9,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ERROR")))))))))))))))))))),9,TRUE))</f>
        <v/>
      </c>
      <c r="K44" s="48"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10,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ERROR")))))))))))))))))))),10,TRUE))</f>
        <v/>
      </c>
      <c r="L44" s="48"/>
      <c r="M44" s="104"/>
      <c r="N44" s="48"/>
      <c r="O44" s="48"/>
      <c r="P44" s="69" t="str">
        <f>IF(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11,TRUE)=0,"",VLOOKUP($B44,IF($B44&lt;11,HOMEP0[],IF($B44&lt;21,HOMEP1[],IF($B44&lt;31,HOMEP2[],IF($B44&lt;41,HOMEP3[],IF($B44&lt;51,HOMEP4[],IF($B44&lt;61,HOMEP5[],IF($B44&lt;71,HOMEP6[],IF($B44&lt;81,HOMEP7[],IF($B44&lt;91,HOMEP8[],IF($B44&lt;101,HOMEP9[],IF($B44&lt;111,HOMEP10[],IF($B44&lt;121,HOMEP11[],IF($B44&lt;131,HOMEP12[],IF($B44&lt;141,HOMEP13[],IF($B44&lt;151,HOMEP14[],IF($B44&lt;161,HOMEP15[],IF($B44&lt;171,HOMEP16[],IF($B44&lt;181,HOMEP17[],IF($B44&lt;191,HOMEP18[],IF($B44&lt;201,HOMEP19[],"TABLE ERROR")))))))))))))))))))),11,TRUE))</f>
        <v/>
      </c>
    </row>
    <row r="45" spans="1:16" ht="15" customHeight="1" x14ac:dyDescent="0.25">
      <c r="A45" s="94">
        <v>6</v>
      </c>
      <c r="B45" s="70">
        <v>43</v>
      </c>
      <c r="C45" s="46" t="str">
        <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ERROR")))))))))))))))))))),2,TRUE)</f>
        <v>Housing Relocation and Stabilization Services</v>
      </c>
      <c r="D45" s="47"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3,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ERROR")))))))))))))))))))),3,TRUE))</f>
        <v/>
      </c>
      <c r="E45" s="47"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4,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ERROR")))))))))))))))))))),4,TRUE))</f>
        <v/>
      </c>
      <c r="F45" s="47"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5,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ERROR")))))))))))))))))))),5,TRUE))</f>
        <v/>
      </c>
      <c r="G45" s="46"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6,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ERROR")))))))))))))))))))),6,TRUE))</f>
        <v/>
      </c>
      <c r="H45" s="46"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7,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ERROR")))))))))))))))))))),7,TRUE))</f>
        <v/>
      </c>
      <c r="I45" s="48"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8,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ERROR")))))))))))))))))))),8,TRUE))</f>
        <v/>
      </c>
      <c r="J45" s="49"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9,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ERROR")))))))))))))))))))),9,TRUE))</f>
        <v/>
      </c>
      <c r="K45" s="48"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10,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ERROR")))))))))))))))))))),10,TRUE))</f>
        <v/>
      </c>
      <c r="L45" s="48"/>
      <c r="M45" s="104"/>
      <c r="N45" s="48"/>
      <c r="O45" s="48"/>
      <c r="P45" s="69" t="str">
        <f>IF(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11,TRUE)=0,"",VLOOKUP($B45,IF($B45&lt;11,HOMEP0[],IF($B45&lt;21,HOMEP1[],IF($B45&lt;31,HOMEP2[],IF($B45&lt;41,HOMEP3[],IF($B45&lt;51,HOMEP4[],IF($B45&lt;61,HOMEP5[],IF($B45&lt;71,HOMEP6[],IF($B45&lt;81,HOMEP7[],IF($B45&lt;91,HOMEP8[],IF($B45&lt;101,HOMEP9[],IF($B45&lt;111,HOMEP10[],IF($B45&lt;121,HOMEP11[],IF($B45&lt;131,HOMEP12[],IF($B45&lt;141,HOMEP13[],IF($B45&lt;151,HOMEP14[],IF($B45&lt;161,HOMEP15[],IF($B45&lt;171,HOMEP16[],IF($B45&lt;181,HOMEP17[],IF($B45&lt;191,HOMEP18[],IF($B45&lt;201,HOMEP19[],"TABLE ERROR")))))))))))))))))))),11,TRUE))</f>
        <v/>
      </c>
    </row>
    <row r="46" spans="1:16" ht="15" customHeight="1" x14ac:dyDescent="0.25">
      <c r="A46" s="94">
        <v>6</v>
      </c>
      <c r="B46" s="70">
        <v>44</v>
      </c>
      <c r="C46" s="46" t="str">
        <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ERROR")))))))))))))))))))),2,TRUE)</f>
        <v>Housing Relocation and Stabilization Services</v>
      </c>
      <c r="D46" s="47"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3,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ERROR")))))))))))))))))))),3,TRUE))</f>
        <v/>
      </c>
      <c r="E46" s="47"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4,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ERROR")))))))))))))))))))),4,TRUE))</f>
        <v/>
      </c>
      <c r="F46" s="47"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5,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ERROR")))))))))))))))))))),5,TRUE))</f>
        <v/>
      </c>
      <c r="G46" s="46"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6,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ERROR")))))))))))))))))))),6,TRUE))</f>
        <v/>
      </c>
      <c r="H46" s="46"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7,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ERROR")))))))))))))))))))),7,TRUE))</f>
        <v/>
      </c>
      <c r="I46" s="48"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8,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ERROR")))))))))))))))))))),8,TRUE))</f>
        <v/>
      </c>
      <c r="J46" s="49"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9,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ERROR")))))))))))))))))))),9,TRUE))</f>
        <v/>
      </c>
      <c r="K46" s="48"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10,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ERROR")))))))))))))))))))),10,TRUE))</f>
        <v/>
      </c>
      <c r="L46" s="48"/>
      <c r="M46" s="104"/>
      <c r="N46" s="48"/>
      <c r="O46" s="48"/>
      <c r="P46" s="69" t="str">
        <f>IF(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11,TRUE)=0,"",VLOOKUP($B46,IF($B46&lt;11,HOMEP0[],IF($B46&lt;21,HOMEP1[],IF($B46&lt;31,HOMEP2[],IF($B46&lt;41,HOMEP3[],IF($B46&lt;51,HOMEP4[],IF($B46&lt;61,HOMEP5[],IF($B46&lt;71,HOMEP6[],IF($B46&lt;81,HOMEP7[],IF($B46&lt;91,HOMEP8[],IF($B46&lt;101,HOMEP9[],IF($B46&lt;111,HOMEP10[],IF($B46&lt;121,HOMEP11[],IF($B46&lt;131,HOMEP12[],IF($B46&lt;141,HOMEP13[],IF($B46&lt;151,HOMEP14[],IF($B46&lt;161,HOMEP15[],IF($B46&lt;171,HOMEP16[],IF($B46&lt;181,HOMEP17[],IF($B46&lt;191,HOMEP18[],IF($B46&lt;201,HOMEP19[],"TABLE ERROR")))))))))))))))))))),11,TRUE))</f>
        <v/>
      </c>
    </row>
    <row r="47" spans="1:16" ht="15" customHeight="1" x14ac:dyDescent="0.25">
      <c r="A47" s="94">
        <v>6</v>
      </c>
      <c r="B47" s="70">
        <v>45</v>
      </c>
      <c r="C47" s="46" t="str">
        <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ERROR")))))))))))))))))))),2,TRUE)</f>
        <v>Housing Relocation and Stabilization Services</v>
      </c>
      <c r="D47" s="47"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3,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ERROR")))))))))))))))))))),3,TRUE))</f>
        <v/>
      </c>
      <c r="E47" s="47"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4,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ERROR")))))))))))))))))))),4,TRUE))</f>
        <v/>
      </c>
      <c r="F47" s="47"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5,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ERROR")))))))))))))))))))),5,TRUE))</f>
        <v/>
      </c>
      <c r="G47" s="46"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6,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ERROR")))))))))))))))))))),6,TRUE))</f>
        <v/>
      </c>
      <c r="H47" s="46"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7,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ERROR")))))))))))))))))))),7,TRUE))</f>
        <v/>
      </c>
      <c r="I47" s="48"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8,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ERROR")))))))))))))))))))),8,TRUE))</f>
        <v/>
      </c>
      <c r="J47" s="49"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9,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ERROR")))))))))))))))))))),9,TRUE))</f>
        <v/>
      </c>
      <c r="K47" s="48"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10,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ERROR")))))))))))))))))))),10,TRUE))</f>
        <v/>
      </c>
      <c r="L47" s="48"/>
      <c r="M47" s="104"/>
      <c r="N47" s="48"/>
      <c r="O47" s="48"/>
      <c r="P47" s="69" t="str">
        <f>IF(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11,TRUE)=0,"",VLOOKUP($B47,IF($B47&lt;11,HOMEP0[],IF($B47&lt;21,HOMEP1[],IF($B47&lt;31,HOMEP2[],IF($B47&lt;41,HOMEP3[],IF($B47&lt;51,HOMEP4[],IF($B47&lt;61,HOMEP5[],IF($B47&lt;71,HOMEP6[],IF($B47&lt;81,HOMEP7[],IF($B47&lt;91,HOMEP8[],IF($B47&lt;101,HOMEP9[],IF($B47&lt;111,HOMEP10[],IF($B47&lt;121,HOMEP11[],IF($B47&lt;131,HOMEP12[],IF($B47&lt;141,HOMEP13[],IF($B47&lt;151,HOMEP14[],IF($B47&lt;161,HOMEP15[],IF($B47&lt;171,HOMEP16[],IF($B47&lt;181,HOMEP17[],IF($B47&lt;191,HOMEP18[],IF($B47&lt;201,HOMEP19[],"TABLE ERROR")))))))))))))))))))),11,TRUE))</f>
        <v/>
      </c>
    </row>
    <row r="48" spans="1:16" ht="15" customHeight="1" x14ac:dyDescent="0.25">
      <c r="A48" s="94">
        <v>6</v>
      </c>
      <c r="B48" s="70">
        <v>46</v>
      </c>
      <c r="C48" s="46" t="str">
        <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ERROR")))))))))))))))))))),2,TRUE)</f>
        <v>Housing Relocation and Stabilization Services</v>
      </c>
      <c r="D48" s="47"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3,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ERROR")))))))))))))))))))),3,TRUE))</f>
        <v/>
      </c>
      <c r="E48" s="47"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4,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ERROR")))))))))))))))))))),4,TRUE))</f>
        <v/>
      </c>
      <c r="F48" s="47"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5,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ERROR")))))))))))))))))))),5,TRUE))</f>
        <v/>
      </c>
      <c r="G48" s="46"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6,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ERROR")))))))))))))))))))),6,TRUE))</f>
        <v/>
      </c>
      <c r="H48" s="46"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7,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ERROR")))))))))))))))))))),7,TRUE))</f>
        <v/>
      </c>
      <c r="I48" s="48"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8,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ERROR")))))))))))))))))))),8,TRUE))</f>
        <v/>
      </c>
      <c r="J48" s="49"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9,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ERROR")))))))))))))))))))),9,TRUE))</f>
        <v/>
      </c>
      <c r="K48" s="48"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10,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ERROR")))))))))))))))))))),10,TRUE))</f>
        <v/>
      </c>
      <c r="L48" s="48"/>
      <c r="M48" s="104"/>
      <c r="N48" s="48"/>
      <c r="O48" s="48"/>
      <c r="P48" s="69" t="str">
        <f>IF(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11,TRUE)=0,"",VLOOKUP($B48,IF($B48&lt;11,HOMEP0[],IF($B48&lt;21,HOMEP1[],IF($B48&lt;31,HOMEP2[],IF($B48&lt;41,HOMEP3[],IF($B48&lt;51,HOMEP4[],IF($B48&lt;61,HOMEP5[],IF($B48&lt;71,HOMEP6[],IF($B48&lt;81,HOMEP7[],IF($B48&lt;91,HOMEP8[],IF($B48&lt;101,HOMEP9[],IF($B48&lt;111,HOMEP10[],IF($B48&lt;121,HOMEP11[],IF($B48&lt;131,HOMEP12[],IF($B48&lt;141,HOMEP13[],IF($B48&lt;151,HOMEP14[],IF($B48&lt;161,HOMEP15[],IF($B48&lt;171,HOMEP16[],IF($B48&lt;181,HOMEP17[],IF($B48&lt;191,HOMEP18[],IF($B48&lt;201,HOMEP19[],"TABLE ERROR")))))))))))))))))))),11,TRUE))</f>
        <v/>
      </c>
    </row>
    <row r="49" spans="1:16" ht="15" customHeight="1" x14ac:dyDescent="0.25">
      <c r="A49" s="94">
        <v>6</v>
      </c>
      <c r="B49" s="70">
        <v>47</v>
      </c>
      <c r="C49" s="46" t="str">
        <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ERROR")))))))))))))))))))),2,TRUE)</f>
        <v>Housing Relocation and Stabilization Services</v>
      </c>
      <c r="D49" s="47"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3,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ERROR")))))))))))))))))))),3,TRUE))</f>
        <v/>
      </c>
      <c r="E49" s="47"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4,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ERROR")))))))))))))))))))),4,TRUE))</f>
        <v/>
      </c>
      <c r="F49" s="47"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5,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ERROR")))))))))))))))))))),5,TRUE))</f>
        <v/>
      </c>
      <c r="G49" s="46"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6,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ERROR")))))))))))))))))))),6,TRUE))</f>
        <v/>
      </c>
      <c r="H49" s="46"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7,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ERROR")))))))))))))))))))),7,TRUE))</f>
        <v/>
      </c>
      <c r="I49" s="48"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8,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ERROR")))))))))))))))))))),8,TRUE))</f>
        <v/>
      </c>
      <c r="J49" s="49"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9,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ERROR")))))))))))))))))))),9,TRUE))</f>
        <v/>
      </c>
      <c r="K49" s="48"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10,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ERROR")))))))))))))))))))),10,TRUE))</f>
        <v/>
      </c>
      <c r="L49" s="48"/>
      <c r="M49" s="104"/>
      <c r="N49" s="48"/>
      <c r="O49" s="48"/>
      <c r="P49" s="69" t="str">
        <f>IF(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11,TRUE)=0,"",VLOOKUP($B49,IF($B49&lt;11,HOMEP0[],IF($B49&lt;21,HOMEP1[],IF($B49&lt;31,HOMEP2[],IF($B49&lt;41,HOMEP3[],IF($B49&lt;51,HOMEP4[],IF($B49&lt;61,HOMEP5[],IF($B49&lt;71,HOMEP6[],IF($B49&lt;81,HOMEP7[],IF($B49&lt;91,HOMEP8[],IF($B49&lt;101,HOMEP9[],IF($B49&lt;111,HOMEP10[],IF($B49&lt;121,HOMEP11[],IF($B49&lt;131,HOMEP12[],IF($B49&lt;141,HOMEP13[],IF($B49&lt;151,HOMEP14[],IF($B49&lt;161,HOMEP15[],IF($B49&lt;171,HOMEP16[],IF($B49&lt;181,HOMEP17[],IF($B49&lt;191,HOMEP18[],IF($B49&lt;201,HOMEP19[],"TABLE ERROR")))))))))))))))))))),11,TRUE))</f>
        <v/>
      </c>
    </row>
    <row r="50" spans="1:16" ht="15" customHeight="1" x14ac:dyDescent="0.25">
      <c r="A50" s="94">
        <v>6</v>
      </c>
      <c r="B50" s="70">
        <v>48</v>
      </c>
      <c r="C50" s="46" t="str">
        <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ERROR")))))))))))))))))))),2,TRUE)</f>
        <v>Housing Relocation and Stabilization Services</v>
      </c>
      <c r="D50" s="47"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3,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ERROR")))))))))))))))))))),3,TRUE))</f>
        <v/>
      </c>
      <c r="E50" s="47"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4,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ERROR")))))))))))))))))))),4,TRUE))</f>
        <v/>
      </c>
      <c r="F50" s="47"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5,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ERROR")))))))))))))))))))),5,TRUE))</f>
        <v/>
      </c>
      <c r="G50" s="46"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6,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ERROR")))))))))))))))))))),6,TRUE))</f>
        <v/>
      </c>
      <c r="H50" s="46"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7,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ERROR")))))))))))))))))))),7,TRUE))</f>
        <v/>
      </c>
      <c r="I50" s="48"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8,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ERROR")))))))))))))))))))),8,TRUE))</f>
        <v/>
      </c>
      <c r="J50" s="49"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9,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ERROR")))))))))))))))))))),9,TRUE))</f>
        <v/>
      </c>
      <c r="K50" s="48"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10,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ERROR")))))))))))))))))))),10,TRUE))</f>
        <v/>
      </c>
      <c r="L50" s="48"/>
      <c r="M50" s="104"/>
      <c r="N50" s="48"/>
      <c r="O50" s="48"/>
      <c r="P50" s="69" t="str">
        <f>IF(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11,TRUE)=0,"",VLOOKUP($B50,IF($B50&lt;11,HOMEP0[],IF($B50&lt;21,HOMEP1[],IF($B50&lt;31,HOMEP2[],IF($B50&lt;41,HOMEP3[],IF($B50&lt;51,HOMEP4[],IF($B50&lt;61,HOMEP5[],IF($B50&lt;71,HOMEP6[],IF($B50&lt;81,HOMEP7[],IF($B50&lt;91,HOMEP8[],IF($B50&lt;101,HOMEP9[],IF($B50&lt;111,HOMEP10[],IF($B50&lt;121,HOMEP11[],IF($B50&lt;131,HOMEP12[],IF($B50&lt;141,HOMEP13[],IF($B50&lt;151,HOMEP14[],IF($B50&lt;161,HOMEP15[],IF($B50&lt;171,HOMEP16[],IF($B50&lt;181,HOMEP17[],IF($B50&lt;191,HOMEP18[],IF($B50&lt;201,HOMEP19[],"TABLE ERROR")))))))))))))))))))),11,TRUE))</f>
        <v/>
      </c>
    </row>
    <row r="51" spans="1:16" ht="15" customHeight="1" x14ac:dyDescent="0.25">
      <c r="A51" s="94">
        <v>6</v>
      </c>
      <c r="B51" s="70">
        <v>49</v>
      </c>
      <c r="C51" s="46" t="str">
        <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ERROR")))))))))))))))))))),2,TRUE)</f>
        <v>Housing Relocation and Stabilization Services</v>
      </c>
      <c r="D51" s="47"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3,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ERROR")))))))))))))))))))),3,TRUE))</f>
        <v/>
      </c>
      <c r="E51" s="47"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4,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ERROR")))))))))))))))))))),4,TRUE))</f>
        <v/>
      </c>
      <c r="F51" s="47"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5,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ERROR")))))))))))))))))))),5,TRUE))</f>
        <v/>
      </c>
      <c r="G51" s="46"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6,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ERROR")))))))))))))))))))),6,TRUE))</f>
        <v/>
      </c>
      <c r="H51" s="46"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7,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ERROR")))))))))))))))))))),7,TRUE))</f>
        <v/>
      </c>
      <c r="I51" s="48"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8,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ERROR")))))))))))))))))))),8,TRUE))</f>
        <v/>
      </c>
      <c r="J51" s="49"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9,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ERROR")))))))))))))))))))),9,TRUE))</f>
        <v/>
      </c>
      <c r="K51" s="48"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10,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ERROR")))))))))))))))))))),10,TRUE))</f>
        <v/>
      </c>
      <c r="L51" s="48"/>
      <c r="M51" s="104"/>
      <c r="N51" s="48"/>
      <c r="O51" s="48"/>
      <c r="P51" s="69" t="str">
        <f>IF(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11,TRUE)=0,"",VLOOKUP($B51,IF($B51&lt;11,HOMEP0[],IF($B51&lt;21,HOMEP1[],IF($B51&lt;31,HOMEP2[],IF($B51&lt;41,HOMEP3[],IF($B51&lt;51,HOMEP4[],IF($B51&lt;61,HOMEP5[],IF($B51&lt;71,HOMEP6[],IF($B51&lt;81,HOMEP7[],IF($B51&lt;91,HOMEP8[],IF($B51&lt;101,HOMEP9[],IF($B51&lt;111,HOMEP10[],IF($B51&lt;121,HOMEP11[],IF($B51&lt;131,HOMEP12[],IF($B51&lt;141,HOMEP13[],IF($B51&lt;151,HOMEP14[],IF($B51&lt;161,HOMEP15[],IF($B51&lt;171,HOMEP16[],IF($B51&lt;181,HOMEP17[],IF($B51&lt;191,HOMEP18[],IF($B51&lt;201,HOMEP19[],"TABLE ERROR")))))))))))))))))))),11,TRUE))</f>
        <v/>
      </c>
    </row>
    <row r="52" spans="1:16" ht="15.75" customHeight="1" x14ac:dyDescent="0.25">
      <c r="A52" s="94">
        <v>6</v>
      </c>
      <c r="B52" s="70">
        <v>50</v>
      </c>
      <c r="C52" s="46" t="str">
        <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ERROR")))))))))))))))))))),2,TRUE)</f>
        <v>Housing Relocation and Stabilization Services</v>
      </c>
      <c r="D52" s="47"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3,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ERROR")))))))))))))))))))),3,TRUE))</f>
        <v/>
      </c>
      <c r="E52" s="47"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4,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ERROR")))))))))))))))))))),4,TRUE))</f>
        <v/>
      </c>
      <c r="F52" s="47"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5,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ERROR")))))))))))))))))))),5,TRUE))</f>
        <v/>
      </c>
      <c r="G52" s="46"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6,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ERROR")))))))))))))))))))),6,TRUE))</f>
        <v/>
      </c>
      <c r="H52" s="46"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7,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ERROR")))))))))))))))))))),7,TRUE))</f>
        <v/>
      </c>
      <c r="I52" s="48"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8,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ERROR")))))))))))))))))))),8,TRUE))</f>
        <v/>
      </c>
      <c r="J52" s="49"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9,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ERROR")))))))))))))))))))),9,TRUE))</f>
        <v/>
      </c>
      <c r="K52" s="48"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10,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ERROR")))))))))))))))))))),10,TRUE))</f>
        <v/>
      </c>
      <c r="L52" s="48"/>
      <c r="M52" s="104"/>
      <c r="N52" s="48"/>
      <c r="O52" s="48"/>
      <c r="P52" s="69" t="str">
        <f>IF(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11,TRUE)=0,"",VLOOKUP($B52,IF($B52&lt;11,HOMEP0[],IF($B52&lt;21,HOMEP1[],IF($B52&lt;31,HOMEP2[],IF($B52&lt;41,HOMEP3[],IF($B52&lt;51,HOMEP4[],IF($B52&lt;61,HOMEP5[],IF($B52&lt;71,HOMEP6[],IF($B52&lt;81,HOMEP7[],IF($B52&lt;91,HOMEP8[],IF($B52&lt;101,HOMEP9[],IF($B52&lt;111,HOMEP10[],IF($B52&lt;121,HOMEP11[],IF($B52&lt;131,HOMEP12[],IF($B52&lt;141,HOMEP13[],IF($B52&lt;151,HOMEP14[],IF($B52&lt;161,HOMEP15[],IF($B52&lt;171,HOMEP16[],IF($B52&lt;181,HOMEP17[],IF($B52&lt;191,HOMEP18[],IF($B52&lt;201,HOMEP19[],"TABLE ERROR")))))))))))))))))))),11,TRUE))</f>
        <v/>
      </c>
    </row>
    <row r="53" spans="1:16" ht="15" customHeight="1" x14ac:dyDescent="0.25">
      <c r="A53" s="94">
        <v>7</v>
      </c>
      <c r="B53" s="70">
        <v>51</v>
      </c>
      <c r="C53" s="46" t="str">
        <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ERROR")))))))))))))))))))),2,TRUE)</f>
        <v>Housing Relocation and Stabilization Services</v>
      </c>
      <c r="D53" s="47"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3,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ERROR")))))))))))))))))))),3,TRUE))</f>
        <v/>
      </c>
      <c r="E53" s="47"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4,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ERROR")))))))))))))))))))),4,TRUE))</f>
        <v/>
      </c>
      <c r="F53" s="47"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5,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ERROR")))))))))))))))))))),5,TRUE))</f>
        <v/>
      </c>
      <c r="G53" s="46"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6,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ERROR")))))))))))))))))))),6,TRUE))</f>
        <v/>
      </c>
      <c r="H53" s="46"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7,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ERROR")))))))))))))))))))),7,TRUE))</f>
        <v/>
      </c>
      <c r="I53" s="48"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8,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ERROR")))))))))))))))))))),8,TRUE))</f>
        <v/>
      </c>
      <c r="J53" s="49"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9,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ERROR")))))))))))))))))))),9,TRUE))</f>
        <v/>
      </c>
      <c r="K53" s="48"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10,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ERROR")))))))))))))))))))),10,TRUE))</f>
        <v/>
      </c>
      <c r="L53" s="48"/>
      <c r="M53" s="104"/>
      <c r="N53" s="48"/>
      <c r="O53" s="48"/>
      <c r="P53" s="69" t="str">
        <f>IF(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11,TRUE)=0,"",VLOOKUP($B53,IF($B53&lt;11,HOMEP0[],IF($B53&lt;21,HOMEP1[],IF($B53&lt;31,HOMEP2[],IF($B53&lt;41,HOMEP3[],IF($B53&lt;51,HOMEP4[],IF($B53&lt;61,HOMEP5[],IF($B53&lt;71,HOMEP6[],IF($B53&lt;81,HOMEP7[],IF($B53&lt;91,HOMEP8[],IF($B53&lt;101,HOMEP9[],IF($B53&lt;111,HOMEP10[],IF($B53&lt;121,HOMEP11[],IF($B53&lt;131,HOMEP12[],IF($B53&lt;141,HOMEP13[],IF($B53&lt;151,HOMEP14[],IF($B53&lt;161,HOMEP15[],IF($B53&lt;171,HOMEP16[],IF($B53&lt;181,HOMEP17[],IF($B53&lt;191,HOMEP18[],IF($B53&lt;201,HOMEP19[],"TABLE ERROR")))))))))))))))))))),11,TRUE))</f>
        <v/>
      </c>
    </row>
    <row r="54" spans="1:16" ht="15" customHeight="1" x14ac:dyDescent="0.25">
      <c r="A54" s="94">
        <v>7</v>
      </c>
      <c r="B54" s="70">
        <v>52</v>
      </c>
      <c r="C54" s="46" t="str">
        <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ERROR")))))))))))))))))))),2,TRUE)</f>
        <v>Housing Relocation and Stabilization Services</v>
      </c>
      <c r="D54" s="47"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3,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ERROR")))))))))))))))))))),3,TRUE))</f>
        <v/>
      </c>
      <c r="E54" s="47"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4,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ERROR")))))))))))))))))))),4,TRUE))</f>
        <v/>
      </c>
      <c r="F54" s="47"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5,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ERROR")))))))))))))))))))),5,TRUE))</f>
        <v/>
      </c>
      <c r="G54" s="46"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6,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ERROR")))))))))))))))))))),6,TRUE))</f>
        <v/>
      </c>
      <c r="H54" s="46"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7,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ERROR")))))))))))))))))))),7,TRUE))</f>
        <v/>
      </c>
      <c r="I54" s="48"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8,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ERROR")))))))))))))))))))),8,TRUE))</f>
        <v/>
      </c>
      <c r="J54" s="49"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9,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ERROR")))))))))))))))))))),9,TRUE))</f>
        <v/>
      </c>
      <c r="K54" s="48"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10,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ERROR")))))))))))))))))))),10,TRUE))</f>
        <v/>
      </c>
      <c r="L54" s="48"/>
      <c r="M54" s="104"/>
      <c r="N54" s="48"/>
      <c r="O54" s="48"/>
      <c r="P54" s="69" t="str">
        <f>IF(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11,TRUE)=0,"",VLOOKUP($B54,IF($B54&lt;11,HOMEP0[],IF($B54&lt;21,HOMEP1[],IF($B54&lt;31,HOMEP2[],IF($B54&lt;41,HOMEP3[],IF($B54&lt;51,HOMEP4[],IF($B54&lt;61,HOMEP5[],IF($B54&lt;71,HOMEP6[],IF($B54&lt;81,HOMEP7[],IF($B54&lt;91,HOMEP8[],IF($B54&lt;101,HOMEP9[],IF($B54&lt;111,HOMEP10[],IF($B54&lt;121,HOMEP11[],IF($B54&lt;131,HOMEP12[],IF($B54&lt;141,HOMEP13[],IF($B54&lt;151,HOMEP14[],IF($B54&lt;161,HOMEP15[],IF($B54&lt;171,HOMEP16[],IF($B54&lt;181,HOMEP17[],IF($B54&lt;191,HOMEP18[],IF($B54&lt;201,HOMEP19[],"TABLE ERROR")))))))))))))))))))),11,TRUE))</f>
        <v/>
      </c>
    </row>
    <row r="55" spans="1:16" ht="15" customHeight="1" x14ac:dyDescent="0.25">
      <c r="A55" s="94">
        <v>7</v>
      </c>
      <c r="B55" s="70">
        <v>53</v>
      </c>
      <c r="C55" s="46" t="str">
        <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ERROR")))))))))))))))))))),2,TRUE)</f>
        <v>Housing Relocation and Stabilization Services</v>
      </c>
      <c r="D55" s="47"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3,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ERROR")))))))))))))))))))),3,TRUE))</f>
        <v/>
      </c>
      <c r="E55" s="47"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4,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ERROR")))))))))))))))))))),4,TRUE))</f>
        <v/>
      </c>
      <c r="F55" s="47"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5,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ERROR")))))))))))))))))))),5,TRUE))</f>
        <v/>
      </c>
      <c r="G55" s="46"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6,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ERROR")))))))))))))))))))),6,TRUE))</f>
        <v/>
      </c>
      <c r="H55" s="46"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7,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ERROR")))))))))))))))))))),7,TRUE))</f>
        <v/>
      </c>
      <c r="I55" s="48"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8,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ERROR")))))))))))))))))))),8,TRUE))</f>
        <v/>
      </c>
      <c r="J55" s="49"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9,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ERROR")))))))))))))))))))),9,TRUE))</f>
        <v/>
      </c>
      <c r="K55" s="48"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10,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ERROR")))))))))))))))))))),10,TRUE))</f>
        <v/>
      </c>
      <c r="L55" s="48"/>
      <c r="M55" s="104"/>
      <c r="N55" s="48"/>
      <c r="O55" s="48"/>
      <c r="P55" s="69" t="str">
        <f>IF(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11,TRUE)=0,"",VLOOKUP($B55,IF($B55&lt;11,HOMEP0[],IF($B55&lt;21,HOMEP1[],IF($B55&lt;31,HOMEP2[],IF($B55&lt;41,HOMEP3[],IF($B55&lt;51,HOMEP4[],IF($B55&lt;61,HOMEP5[],IF($B55&lt;71,HOMEP6[],IF($B55&lt;81,HOMEP7[],IF($B55&lt;91,HOMEP8[],IF($B55&lt;101,HOMEP9[],IF($B55&lt;111,HOMEP10[],IF($B55&lt;121,HOMEP11[],IF($B55&lt;131,HOMEP12[],IF($B55&lt;141,HOMEP13[],IF($B55&lt;151,HOMEP14[],IF($B55&lt;161,HOMEP15[],IF($B55&lt;171,HOMEP16[],IF($B55&lt;181,HOMEP17[],IF($B55&lt;191,HOMEP18[],IF($B55&lt;201,HOMEP19[],"TABLE ERROR")))))))))))))))))))),11,TRUE))</f>
        <v/>
      </c>
    </row>
    <row r="56" spans="1:16" ht="15" customHeight="1" x14ac:dyDescent="0.25">
      <c r="A56" s="94">
        <v>7</v>
      </c>
      <c r="B56" s="70">
        <v>54</v>
      </c>
      <c r="C56" s="46" t="str">
        <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ERROR")))))))))))))))))))),2,TRUE)</f>
        <v>Housing Relocation and Stabilization Services</v>
      </c>
      <c r="D56" s="47"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3,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ERROR")))))))))))))))))))),3,TRUE))</f>
        <v/>
      </c>
      <c r="E56" s="47"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4,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ERROR")))))))))))))))))))),4,TRUE))</f>
        <v/>
      </c>
      <c r="F56" s="47"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5,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ERROR")))))))))))))))))))),5,TRUE))</f>
        <v/>
      </c>
      <c r="G56" s="46"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6,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ERROR")))))))))))))))))))),6,TRUE))</f>
        <v/>
      </c>
      <c r="H56" s="46"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7,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ERROR")))))))))))))))))))),7,TRUE))</f>
        <v/>
      </c>
      <c r="I56" s="48"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8,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ERROR")))))))))))))))))))),8,TRUE))</f>
        <v/>
      </c>
      <c r="J56" s="49"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9,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ERROR")))))))))))))))))))),9,TRUE))</f>
        <v/>
      </c>
      <c r="K56" s="48"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10,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ERROR")))))))))))))))))))),10,TRUE))</f>
        <v/>
      </c>
      <c r="L56" s="48"/>
      <c r="M56" s="104"/>
      <c r="N56" s="48"/>
      <c r="O56" s="48"/>
      <c r="P56" s="69" t="str">
        <f>IF(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11,TRUE)=0,"",VLOOKUP($B56,IF($B56&lt;11,HOMEP0[],IF($B56&lt;21,HOMEP1[],IF($B56&lt;31,HOMEP2[],IF($B56&lt;41,HOMEP3[],IF($B56&lt;51,HOMEP4[],IF($B56&lt;61,HOMEP5[],IF($B56&lt;71,HOMEP6[],IF($B56&lt;81,HOMEP7[],IF($B56&lt;91,HOMEP8[],IF($B56&lt;101,HOMEP9[],IF($B56&lt;111,HOMEP10[],IF($B56&lt;121,HOMEP11[],IF($B56&lt;131,HOMEP12[],IF($B56&lt;141,HOMEP13[],IF($B56&lt;151,HOMEP14[],IF($B56&lt;161,HOMEP15[],IF($B56&lt;171,HOMEP16[],IF($B56&lt;181,HOMEP17[],IF($B56&lt;191,HOMEP18[],IF($B56&lt;201,HOMEP19[],"TABLE ERROR")))))))))))))))))))),11,TRUE))</f>
        <v/>
      </c>
    </row>
    <row r="57" spans="1:16" ht="15" customHeight="1" x14ac:dyDescent="0.25">
      <c r="A57" s="94">
        <v>7</v>
      </c>
      <c r="B57" s="70">
        <v>55</v>
      </c>
      <c r="C57" s="46" t="str">
        <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ERROR")))))))))))))))))))),2,TRUE)</f>
        <v>Housing Relocation and Stabilization Services</v>
      </c>
      <c r="D57" s="47"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3,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ERROR")))))))))))))))))))),3,TRUE))</f>
        <v/>
      </c>
      <c r="E57" s="47"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4,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ERROR")))))))))))))))))))),4,TRUE))</f>
        <v/>
      </c>
      <c r="F57" s="47"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5,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ERROR")))))))))))))))))))),5,TRUE))</f>
        <v/>
      </c>
      <c r="G57" s="46"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6,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ERROR")))))))))))))))))))),6,TRUE))</f>
        <v/>
      </c>
      <c r="H57" s="46"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7,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ERROR")))))))))))))))))))),7,TRUE))</f>
        <v/>
      </c>
      <c r="I57" s="48"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8,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ERROR")))))))))))))))))))),8,TRUE))</f>
        <v/>
      </c>
      <c r="J57" s="49"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9,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ERROR")))))))))))))))))))),9,TRUE))</f>
        <v/>
      </c>
      <c r="K57" s="48"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10,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ERROR")))))))))))))))))))),10,TRUE))</f>
        <v/>
      </c>
      <c r="L57" s="48"/>
      <c r="M57" s="104"/>
      <c r="N57" s="48"/>
      <c r="O57" s="48"/>
      <c r="P57" s="69" t="str">
        <f>IF(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11,TRUE)=0,"",VLOOKUP($B57,IF($B57&lt;11,HOMEP0[],IF($B57&lt;21,HOMEP1[],IF($B57&lt;31,HOMEP2[],IF($B57&lt;41,HOMEP3[],IF($B57&lt;51,HOMEP4[],IF($B57&lt;61,HOMEP5[],IF($B57&lt;71,HOMEP6[],IF($B57&lt;81,HOMEP7[],IF($B57&lt;91,HOMEP8[],IF($B57&lt;101,HOMEP9[],IF($B57&lt;111,HOMEP10[],IF($B57&lt;121,HOMEP11[],IF($B57&lt;131,HOMEP12[],IF($B57&lt;141,HOMEP13[],IF($B57&lt;151,HOMEP14[],IF($B57&lt;161,HOMEP15[],IF($B57&lt;171,HOMEP16[],IF($B57&lt;181,HOMEP17[],IF($B57&lt;191,HOMEP18[],IF($B57&lt;201,HOMEP19[],"TABLE ERROR")))))))))))))))))))),11,TRUE))</f>
        <v/>
      </c>
    </row>
    <row r="58" spans="1:16" ht="15" customHeight="1" x14ac:dyDescent="0.25">
      <c r="A58" s="94">
        <v>7</v>
      </c>
      <c r="B58" s="70">
        <v>56</v>
      </c>
      <c r="C58" s="46" t="str">
        <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ERROR")))))))))))))))))))),2,TRUE)</f>
        <v>Housing Relocation and Stabilization Services</v>
      </c>
      <c r="D58" s="47"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3,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ERROR")))))))))))))))))))),3,TRUE))</f>
        <v/>
      </c>
      <c r="E58" s="47"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4,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ERROR")))))))))))))))))))),4,TRUE))</f>
        <v/>
      </c>
      <c r="F58" s="47"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5,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ERROR")))))))))))))))))))),5,TRUE))</f>
        <v/>
      </c>
      <c r="G58" s="46"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6,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ERROR")))))))))))))))))))),6,TRUE))</f>
        <v/>
      </c>
      <c r="H58" s="46"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7,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ERROR")))))))))))))))))))),7,TRUE))</f>
        <v/>
      </c>
      <c r="I58" s="48"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8,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ERROR")))))))))))))))))))),8,TRUE))</f>
        <v/>
      </c>
      <c r="J58" s="49"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9,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ERROR")))))))))))))))))))),9,TRUE))</f>
        <v/>
      </c>
      <c r="K58" s="48"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10,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ERROR")))))))))))))))))))),10,TRUE))</f>
        <v/>
      </c>
      <c r="L58" s="48"/>
      <c r="M58" s="104"/>
      <c r="N58" s="48"/>
      <c r="O58" s="48"/>
      <c r="P58" s="69" t="str">
        <f>IF(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11,TRUE)=0,"",VLOOKUP($B58,IF($B58&lt;11,HOMEP0[],IF($B58&lt;21,HOMEP1[],IF($B58&lt;31,HOMEP2[],IF($B58&lt;41,HOMEP3[],IF($B58&lt;51,HOMEP4[],IF($B58&lt;61,HOMEP5[],IF($B58&lt;71,HOMEP6[],IF($B58&lt;81,HOMEP7[],IF($B58&lt;91,HOMEP8[],IF($B58&lt;101,HOMEP9[],IF($B58&lt;111,HOMEP10[],IF($B58&lt;121,HOMEP11[],IF($B58&lt;131,HOMEP12[],IF($B58&lt;141,HOMEP13[],IF($B58&lt;151,HOMEP14[],IF($B58&lt;161,HOMEP15[],IF($B58&lt;171,HOMEP16[],IF($B58&lt;181,HOMEP17[],IF($B58&lt;191,HOMEP18[],IF($B58&lt;201,HOMEP19[],"TABLE ERROR")))))))))))))))))))),11,TRUE))</f>
        <v/>
      </c>
    </row>
    <row r="59" spans="1:16" ht="15" customHeight="1" x14ac:dyDescent="0.25">
      <c r="A59" s="94">
        <v>7</v>
      </c>
      <c r="B59" s="70">
        <v>57</v>
      </c>
      <c r="C59" s="46" t="str">
        <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ERROR")))))))))))))))))))),2,TRUE)</f>
        <v>Housing Relocation and Stabilization Services</v>
      </c>
      <c r="D59" s="47"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3,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ERROR")))))))))))))))))))),3,TRUE))</f>
        <v/>
      </c>
      <c r="E59" s="47"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4,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ERROR")))))))))))))))))))),4,TRUE))</f>
        <v/>
      </c>
      <c r="F59" s="47"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5,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ERROR")))))))))))))))))))),5,TRUE))</f>
        <v/>
      </c>
      <c r="G59" s="46"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6,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ERROR")))))))))))))))))))),6,TRUE))</f>
        <v/>
      </c>
      <c r="H59" s="46"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7,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ERROR")))))))))))))))))))),7,TRUE))</f>
        <v/>
      </c>
      <c r="I59" s="48"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8,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ERROR")))))))))))))))))))),8,TRUE))</f>
        <v/>
      </c>
      <c r="J59" s="49"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9,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ERROR")))))))))))))))))))),9,TRUE))</f>
        <v/>
      </c>
      <c r="K59" s="48"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10,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ERROR")))))))))))))))))))),10,TRUE))</f>
        <v/>
      </c>
      <c r="L59" s="48"/>
      <c r="M59" s="104"/>
      <c r="N59" s="48"/>
      <c r="O59" s="48"/>
      <c r="P59" s="69" t="str">
        <f>IF(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11,TRUE)=0,"",VLOOKUP($B59,IF($B59&lt;11,HOMEP0[],IF($B59&lt;21,HOMEP1[],IF($B59&lt;31,HOMEP2[],IF($B59&lt;41,HOMEP3[],IF($B59&lt;51,HOMEP4[],IF($B59&lt;61,HOMEP5[],IF($B59&lt;71,HOMEP6[],IF($B59&lt;81,HOMEP7[],IF($B59&lt;91,HOMEP8[],IF($B59&lt;101,HOMEP9[],IF($B59&lt;111,HOMEP10[],IF($B59&lt;121,HOMEP11[],IF($B59&lt;131,HOMEP12[],IF($B59&lt;141,HOMEP13[],IF($B59&lt;151,HOMEP14[],IF($B59&lt;161,HOMEP15[],IF($B59&lt;171,HOMEP16[],IF($B59&lt;181,HOMEP17[],IF($B59&lt;191,HOMEP18[],IF($B59&lt;201,HOMEP19[],"TABLE ERROR")))))))))))))))))))),11,TRUE))</f>
        <v/>
      </c>
    </row>
    <row r="60" spans="1:16" ht="15" customHeight="1" x14ac:dyDescent="0.25">
      <c r="A60" s="94">
        <v>7</v>
      </c>
      <c r="B60" s="70">
        <v>58</v>
      </c>
      <c r="C60" s="46" t="str">
        <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ERROR")))))))))))))))))))),2,TRUE)</f>
        <v>Housing Relocation and Stabilization Services</v>
      </c>
      <c r="D60" s="47"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3,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ERROR")))))))))))))))))))),3,TRUE))</f>
        <v/>
      </c>
      <c r="E60" s="47"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4,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ERROR")))))))))))))))))))),4,TRUE))</f>
        <v/>
      </c>
      <c r="F60" s="47"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5,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ERROR")))))))))))))))))))),5,TRUE))</f>
        <v/>
      </c>
      <c r="G60" s="46"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6,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ERROR")))))))))))))))))))),6,TRUE))</f>
        <v/>
      </c>
      <c r="H60" s="46"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7,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ERROR")))))))))))))))))))),7,TRUE))</f>
        <v/>
      </c>
      <c r="I60" s="48"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8,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ERROR")))))))))))))))))))),8,TRUE))</f>
        <v/>
      </c>
      <c r="J60" s="49"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9,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ERROR")))))))))))))))))))),9,TRUE))</f>
        <v/>
      </c>
      <c r="K60" s="48"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10,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ERROR")))))))))))))))))))),10,TRUE))</f>
        <v/>
      </c>
      <c r="L60" s="48"/>
      <c r="M60" s="104"/>
      <c r="N60" s="48"/>
      <c r="O60" s="48"/>
      <c r="P60" s="69" t="str">
        <f>IF(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11,TRUE)=0,"",VLOOKUP($B60,IF($B60&lt;11,HOMEP0[],IF($B60&lt;21,HOMEP1[],IF($B60&lt;31,HOMEP2[],IF($B60&lt;41,HOMEP3[],IF($B60&lt;51,HOMEP4[],IF($B60&lt;61,HOMEP5[],IF($B60&lt;71,HOMEP6[],IF($B60&lt;81,HOMEP7[],IF($B60&lt;91,HOMEP8[],IF($B60&lt;101,HOMEP9[],IF($B60&lt;111,HOMEP10[],IF($B60&lt;121,HOMEP11[],IF($B60&lt;131,HOMEP12[],IF($B60&lt;141,HOMEP13[],IF($B60&lt;151,HOMEP14[],IF($B60&lt;161,HOMEP15[],IF($B60&lt;171,HOMEP16[],IF($B60&lt;181,HOMEP17[],IF($B60&lt;191,HOMEP18[],IF($B60&lt;201,HOMEP19[],"TABLE ERROR")))))))))))))))))))),11,TRUE))</f>
        <v/>
      </c>
    </row>
    <row r="61" spans="1:16" ht="15" customHeight="1" x14ac:dyDescent="0.25">
      <c r="A61" s="94">
        <v>7</v>
      </c>
      <c r="B61" s="70">
        <v>59</v>
      </c>
      <c r="C61" s="46" t="str">
        <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ERROR")))))))))))))))))))),2,TRUE)</f>
        <v>Housing Relocation and Stabilization Services</v>
      </c>
      <c r="D61" s="47"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3,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ERROR")))))))))))))))))))),3,TRUE))</f>
        <v/>
      </c>
      <c r="E61" s="47"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4,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ERROR")))))))))))))))))))),4,TRUE))</f>
        <v/>
      </c>
      <c r="F61" s="47"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5,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ERROR")))))))))))))))))))),5,TRUE))</f>
        <v/>
      </c>
      <c r="G61" s="46"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6,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ERROR")))))))))))))))))))),6,TRUE))</f>
        <v/>
      </c>
      <c r="H61" s="46"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7,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ERROR")))))))))))))))))))),7,TRUE))</f>
        <v/>
      </c>
      <c r="I61" s="48"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8,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ERROR")))))))))))))))))))),8,TRUE))</f>
        <v/>
      </c>
      <c r="J61" s="49"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9,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ERROR")))))))))))))))))))),9,TRUE))</f>
        <v/>
      </c>
      <c r="K61" s="48"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10,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ERROR")))))))))))))))))))),10,TRUE))</f>
        <v/>
      </c>
      <c r="L61" s="48"/>
      <c r="M61" s="104"/>
      <c r="N61" s="48"/>
      <c r="O61" s="48"/>
      <c r="P61" s="69" t="str">
        <f>IF(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11,TRUE)=0,"",VLOOKUP($B61,IF($B61&lt;11,HOMEP0[],IF($B61&lt;21,HOMEP1[],IF($B61&lt;31,HOMEP2[],IF($B61&lt;41,HOMEP3[],IF($B61&lt;51,HOMEP4[],IF($B61&lt;61,HOMEP5[],IF($B61&lt;71,HOMEP6[],IF($B61&lt;81,HOMEP7[],IF($B61&lt;91,HOMEP8[],IF($B61&lt;101,HOMEP9[],IF($B61&lt;111,HOMEP10[],IF($B61&lt;121,HOMEP11[],IF($B61&lt;131,HOMEP12[],IF($B61&lt;141,HOMEP13[],IF($B61&lt;151,HOMEP14[],IF($B61&lt;161,HOMEP15[],IF($B61&lt;171,HOMEP16[],IF($B61&lt;181,HOMEP17[],IF($B61&lt;191,HOMEP18[],IF($B61&lt;201,HOMEP19[],"TABLE ERROR")))))))))))))))))))),11,TRUE))</f>
        <v/>
      </c>
    </row>
    <row r="62" spans="1:16" ht="15.75" customHeight="1" x14ac:dyDescent="0.25">
      <c r="A62" s="94">
        <v>7</v>
      </c>
      <c r="B62" s="70">
        <v>60</v>
      </c>
      <c r="C62" s="46" t="str">
        <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ERROR")))))))))))))))))))),2,TRUE)</f>
        <v>Housing Relocation and Stabilization Services</v>
      </c>
      <c r="D62" s="47"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3,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ERROR")))))))))))))))))))),3,TRUE))</f>
        <v/>
      </c>
      <c r="E62" s="47"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4,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ERROR")))))))))))))))))))),4,TRUE))</f>
        <v/>
      </c>
      <c r="F62" s="47"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5,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ERROR")))))))))))))))))))),5,TRUE))</f>
        <v/>
      </c>
      <c r="G62" s="46"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6,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ERROR")))))))))))))))))))),6,TRUE))</f>
        <v/>
      </c>
      <c r="H62" s="46"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7,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ERROR")))))))))))))))))))),7,TRUE))</f>
        <v/>
      </c>
      <c r="I62" s="48"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8,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ERROR")))))))))))))))))))),8,TRUE))</f>
        <v/>
      </c>
      <c r="J62" s="49"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9,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ERROR")))))))))))))))))))),9,TRUE))</f>
        <v/>
      </c>
      <c r="K62" s="48"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10,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ERROR")))))))))))))))))))),10,TRUE))</f>
        <v/>
      </c>
      <c r="L62" s="48"/>
      <c r="M62" s="104"/>
      <c r="N62" s="48"/>
      <c r="O62" s="48"/>
      <c r="P62" s="69" t="str">
        <f>IF(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11,TRUE)=0,"",VLOOKUP($B62,IF($B62&lt;11,HOMEP0[],IF($B62&lt;21,HOMEP1[],IF($B62&lt;31,HOMEP2[],IF($B62&lt;41,HOMEP3[],IF($B62&lt;51,HOMEP4[],IF($B62&lt;61,HOMEP5[],IF($B62&lt;71,HOMEP6[],IF($B62&lt;81,HOMEP7[],IF($B62&lt;91,HOMEP8[],IF($B62&lt;101,HOMEP9[],IF($B62&lt;111,HOMEP10[],IF($B62&lt;121,HOMEP11[],IF($B62&lt;131,HOMEP12[],IF($B62&lt;141,HOMEP13[],IF($B62&lt;151,HOMEP14[],IF($B62&lt;161,HOMEP15[],IF($B62&lt;171,HOMEP16[],IF($B62&lt;181,HOMEP17[],IF($B62&lt;191,HOMEP18[],IF($B62&lt;201,HOMEP19[],"TABLE ERROR")))))))))))))))))))),11,TRUE))</f>
        <v/>
      </c>
    </row>
    <row r="63" spans="1:16" ht="15" customHeight="1" x14ac:dyDescent="0.25">
      <c r="A63" s="94">
        <v>8</v>
      </c>
      <c r="B63" s="70">
        <v>61</v>
      </c>
      <c r="C63" s="46" t="str">
        <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ERROR")))))))))))))))))))),2,TRUE)</f>
        <v>Housing Relocation and Stabilization Services</v>
      </c>
      <c r="D63" s="47"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3,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ERROR")))))))))))))))))))),3,TRUE))</f>
        <v/>
      </c>
      <c r="E63" s="47"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4,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ERROR")))))))))))))))))))),4,TRUE))</f>
        <v/>
      </c>
      <c r="F63" s="47"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5,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ERROR")))))))))))))))))))),5,TRUE))</f>
        <v/>
      </c>
      <c r="G63" s="46"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6,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ERROR")))))))))))))))))))),6,TRUE))</f>
        <v/>
      </c>
      <c r="H63" s="46"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7,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ERROR")))))))))))))))))))),7,TRUE))</f>
        <v/>
      </c>
      <c r="I63" s="48"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8,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ERROR")))))))))))))))))))),8,TRUE))</f>
        <v/>
      </c>
      <c r="J63" s="49"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9,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ERROR")))))))))))))))))))),9,TRUE))</f>
        <v/>
      </c>
      <c r="K63" s="48"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10,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ERROR")))))))))))))))))))),10,TRUE))</f>
        <v/>
      </c>
      <c r="L63" s="48"/>
      <c r="M63" s="104"/>
      <c r="N63" s="48"/>
      <c r="O63" s="48"/>
      <c r="P63" s="69" t="str">
        <f>IF(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11,TRUE)=0,"",VLOOKUP($B63,IF($B63&lt;11,HOMEP0[],IF($B63&lt;21,HOMEP1[],IF($B63&lt;31,HOMEP2[],IF($B63&lt;41,HOMEP3[],IF($B63&lt;51,HOMEP4[],IF($B63&lt;61,HOMEP5[],IF($B63&lt;71,HOMEP6[],IF($B63&lt;81,HOMEP7[],IF($B63&lt;91,HOMEP8[],IF($B63&lt;101,HOMEP9[],IF($B63&lt;111,HOMEP10[],IF($B63&lt;121,HOMEP11[],IF($B63&lt;131,HOMEP12[],IF($B63&lt;141,HOMEP13[],IF($B63&lt;151,HOMEP14[],IF($B63&lt;161,HOMEP15[],IF($B63&lt;171,HOMEP16[],IF($B63&lt;181,HOMEP17[],IF($B63&lt;191,HOMEP18[],IF($B63&lt;201,HOMEP19[],"TABLE ERROR")))))))))))))))))))),11,TRUE))</f>
        <v/>
      </c>
    </row>
    <row r="64" spans="1:16" ht="15" customHeight="1" x14ac:dyDescent="0.25">
      <c r="A64" s="94">
        <v>8</v>
      </c>
      <c r="B64" s="70">
        <v>62</v>
      </c>
      <c r="C64" s="46" t="str">
        <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ERROR")))))))))))))))))))),2,TRUE)</f>
        <v>Housing Relocation and Stabilization Services</v>
      </c>
      <c r="D64" s="47"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3,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ERROR")))))))))))))))))))),3,TRUE))</f>
        <v/>
      </c>
      <c r="E64" s="47"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4,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ERROR")))))))))))))))))))),4,TRUE))</f>
        <v/>
      </c>
      <c r="F64" s="47"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5,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ERROR")))))))))))))))))))),5,TRUE))</f>
        <v/>
      </c>
      <c r="G64" s="46"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6,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ERROR")))))))))))))))))))),6,TRUE))</f>
        <v/>
      </c>
      <c r="H64" s="46"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7,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ERROR")))))))))))))))))))),7,TRUE))</f>
        <v/>
      </c>
      <c r="I64" s="48"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8,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ERROR")))))))))))))))))))),8,TRUE))</f>
        <v/>
      </c>
      <c r="J64" s="49"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9,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ERROR")))))))))))))))))))),9,TRUE))</f>
        <v/>
      </c>
      <c r="K64" s="48"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10,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ERROR")))))))))))))))))))),10,TRUE))</f>
        <v/>
      </c>
      <c r="L64" s="48"/>
      <c r="M64" s="104"/>
      <c r="N64" s="48"/>
      <c r="O64" s="48"/>
      <c r="P64" s="69" t="str">
        <f>IF(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11,TRUE)=0,"",VLOOKUP($B64,IF($B64&lt;11,HOMEP0[],IF($B64&lt;21,HOMEP1[],IF($B64&lt;31,HOMEP2[],IF($B64&lt;41,HOMEP3[],IF($B64&lt;51,HOMEP4[],IF($B64&lt;61,HOMEP5[],IF($B64&lt;71,HOMEP6[],IF($B64&lt;81,HOMEP7[],IF($B64&lt;91,HOMEP8[],IF($B64&lt;101,HOMEP9[],IF($B64&lt;111,HOMEP10[],IF($B64&lt;121,HOMEP11[],IF($B64&lt;131,HOMEP12[],IF($B64&lt;141,HOMEP13[],IF($B64&lt;151,HOMEP14[],IF($B64&lt;161,HOMEP15[],IF($B64&lt;171,HOMEP16[],IF($B64&lt;181,HOMEP17[],IF($B64&lt;191,HOMEP18[],IF($B64&lt;201,HOMEP19[],"TABLE ERROR")))))))))))))))))))),11,TRUE))</f>
        <v/>
      </c>
    </row>
    <row r="65" spans="1:16" ht="15" customHeight="1" x14ac:dyDescent="0.25">
      <c r="A65" s="94">
        <v>8</v>
      </c>
      <c r="B65" s="70">
        <v>63</v>
      </c>
      <c r="C65" s="46" t="str">
        <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ERROR")))))))))))))))))))),2,TRUE)</f>
        <v>Housing Relocation and Stabilization Services</v>
      </c>
      <c r="D65" s="47"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3,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ERROR")))))))))))))))))))),3,TRUE))</f>
        <v/>
      </c>
      <c r="E65" s="47"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4,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ERROR")))))))))))))))))))),4,TRUE))</f>
        <v/>
      </c>
      <c r="F65" s="47"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5,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ERROR")))))))))))))))))))),5,TRUE))</f>
        <v/>
      </c>
      <c r="G65" s="46"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6,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ERROR")))))))))))))))))))),6,TRUE))</f>
        <v/>
      </c>
      <c r="H65" s="46"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7,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ERROR")))))))))))))))))))),7,TRUE))</f>
        <v/>
      </c>
      <c r="I65" s="48"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8,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ERROR")))))))))))))))))))),8,TRUE))</f>
        <v/>
      </c>
      <c r="J65" s="49"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9,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ERROR")))))))))))))))))))),9,TRUE))</f>
        <v/>
      </c>
      <c r="K65" s="48"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10,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ERROR")))))))))))))))))))),10,TRUE))</f>
        <v/>
      </c>
      <c r="L65" s="48"/>
      <c r="M65" s="104"/>
      <c r="N65" s="48"/>
      <c r="O65" s="48"/>
      <c r="P65" s="69" t="str">
        <f>IF(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11,TRUE)=0,"",VLOOKUP($B65,IF($B65&lt;11,HOMEP0[],IF($B65&lt;21,HOMEP1[],IF($B65&lt;31,HOMEP2[],IF($B65&lt;41,HOMEP3[],IF($B65&lt;51,HOMEP4[],IF($B65&lt;61,HOMEP5[],IF($B65&lt;71,HOMEP6[],IF($B65&lt;81,HOMEP7[],IF($B65&lt;91,HOMEP8[],IF($B65&lt;101,HOMEP9[],IF($B65&lt;111,HOMEP10[],IF($B65&lt;121,HOMEP11[],IF($B65&lt;131,HOMEP12[],IF($B65&lt;141,HOMEP13[],IF($B65&lt;151,HOMEP14[],IF($B65&lt;161,HOMEP15[],IF($B65&lt;171,HOMEP16[],IF($B65&lt;181,HOMEP17[],IF($B65&lt;191,HOMEP18[],IF($B65&lt;201,HOMEP19[],"TABLE ERROR")))))))))))))))))))),11,TRUE))</f>
        <v/>
      </c>
    </row>
    <row r="66" spans="1:16" ht="15" customHeight="1" x14ac:dyDescent="0.25">
      <c r="A66" s="94">
        <v>8</v>
      </c>
      <c r="B66" s="70">
        <v>64</v>
      </c>
      <c r="C66" s="46" t="str">
        <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ERROR")))))))))))))))))))),2,TRUE)</f>
        <v>Housing Relocation and Stabilization Services</v>
      </c>
      <c r="D66" s="47"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3,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ERROR")))))))))))))))))))),3,TRUE))</f>
        <v/>
      </c>
      <c r="E66" s="47"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4,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ERROR")))))))))))))))))))),4,TRUE))</f>
        <v/>
      </c>
      <c r="F66" s="47"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5,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ERROR")))))))))))))))))))),5,TRUE))</f>
        <v/>
      </c>
      <c r="G66" s="46"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6,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ERROR")))))))))))))))))))),6,TRUE))</f>
        <v/>
      </c>
      <c r="H66" s="46"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7,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ERROR")))))))))))))))))))),7,TRUE))</f>
        <v/>
      </c>
      <c r="I66" s="48"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8,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ERROR")))))))))))))))))))),8,TRUE))</f>
        <v/>
      </c>
      <c r="J66" s="49"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9,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ERROR")))))))))))))))))))),9,TRUE))</f>
        <v/>
      </c>
      <c r="K66" s="48"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10,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ERROR")))))))))))))))))))),10,TRUE))</f>
        <v/>
      </c>
      <c r="L66" s="48"/>
      <c r="M66" s="104"/>
      <c r="N66" s="48"/>
      <c r="O66" s="48"/>
      <c r="P66" s="69" t="str">
        <f>IF(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11,TRUE)=0,"",VLOOKUP($B66,IF($B66&lt;11,HOMEP0[],IF($B66&lt;21,HOMEP1[],IF($B66&lt;31,HOMEP2[],IF($B66&lt;41,HOMEP3[],IF($B66&lt;51,HOMEP4[],IF($B66&lt;61,HOMEP5[],IF($B66&lt;71,HOMEP6[],IF($B66&lt;81,HOMEP7[],IF($B66&lt;91,HOMEP8[],IF($B66&lt;101,HOMEP9[],IF($B66&lt;111,HOMEP10[],IF($B66&lt;121,HOMEP11[],IF($B66&lt;131,HOMEP12[],IF($B66&lt;141,HOMEP13[],IF($B66&lt;151,HOMEP14[],IF($B66&lt;161,HOMEP15[],IF($B66&lt;171,HOMEP16[],IF($B66&lt;181,HOMEP17[],IF($B66&lt;191,HOMEP18[],IF($B66&lt;201,HOMEP19[],"TABLE ERROR")))))))))))))))))))),11,TRUE))</f>
        <v/>
      </c>
    </row>
    <row r="67" spans="1:16" ht="15" customHeight="1" x14ac:dyDescent="0.25">
      <c r="A67" s="94">
        <v>8</v>
      </c>
      <c r="B67" s="70">
        <v>65</v>
      </c>
      <c r="C67" s="46" t="str">
        <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ERROR")))))))))))))))))))),2,TRUE)</f>
        <v>Housing Relocation and Stabilization Services</v>
      </c>
      <c r="D67" s="47"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3,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ERROR")))))))))))))))))))),3,TRUE))</f>
        <v/>
      </c>
      <c r="E67" s="47"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4,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ERROR")))))))))))))))))))),4,TRUE))</f>
        <v/>
      </c>
      <c r="F67" s="47"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5,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ERROR")))))))))))))))))))),5,TRUE))</f>
        <v/>
      </c>
      <c r="G67" s="46"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6,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ERROR")))))))))))))))))))),6,TRUE))</f>
        <v/>
      </c>
      <c r="H67" s="46"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7,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ERROR")))))))))))))))))))),7,TRUE))</f>
        <v/>
      </c>
      <c r="I67" s="48"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8,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ERROR")))))))))))))))))))),8,TRUE))</f>
        <v/>
      </c>
      <c r="J67" s="49"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9,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ERROR")))))))))))))))))))),9,TRUE))</f>
        <v/>
      </c>
      <c r="K67" s="48"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10,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ERROR")))))))))))))))))))),10,TRUE))</f>
        <v/>
      </c>
      <c r="L67" s="48"/>
      <c r="M67" s="104"/>
      <c r="N67" s="48"/>
      <c r="O67" s="48"/>
      <c r="P67" s="69" t="str">
        <f>IF(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11,TRUE)=0,"",VLOOKUP($B67,IF($B67&lt;11,HOMEP0[],IF($B67&lt;21,HOMEP1[],IF($B67&lt;31,HOMEP2[],IF($B67&lt;41,HOMEP3[],IF($B67&lt;51,HOMEP4[],IF($B67&lt;61,HOMEP5[],IF($B67&lt;71,HOMEP6[],IF($B67&lt;81,HOMEP7[],IF($B67&lt;91,HOMEP8[],IF($B67&lt;101,HOMEP9[],IF($B67&lt;111,HOMEP10[],IF($B67&lt;121,HOMEP11[],IF($B67&lt;131,HOMEP12[],IF($B67&lt;141,HOMEP13[],IF($B67&lt;151,HOMEP14[],IF($B67&lt;161,HOMEP15[],IF($B67&lt;171,HOMEP16[],IF($B67&lt;181,HOMEP17[],IF($B67&lt;191,HOMEP18[],IF($B67&lt;201,HOMEP19[],"TABLE ERROR")))))))))))))))))))),11,TRUE))</f>
        <v/>
      </c>
    </row>
    <row r="68" spans="1:16" ht="15" customHeight="1" x14ac:dyDescent="0.25">
      <c r="A68" s="94">
        <v>8</v>
      </c>
      <c r="B68" s="70">
        <v>66</v>
      </c>
      <c r="C68" s="46" t="str">
        <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ERROR")))))))))))))))))))),2,TRUE)</f>
        <v>Housing Relocation and Stabilization Services</v>
      </c>
      <c r="D68" s="47"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3,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ERROR")))))))))))))))))))),3,TRUE))</f>
        <v/>
      </c>
      <c r="E68" s="47"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4,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ERROR")))))))))))))))))))),4,TRUE))</f>
        <v/>
      </c>
      <c r="F68" s="47"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5,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ERROR")))))))))))))))))))),5,TRUE))</f>
        <v/>
      </c>
      <c r="G68" s="46"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6,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ERROR")))))))))))))))))))),6,TRUE))</f>
        <v/>
      </c>
      <c r="H68" s="46"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7,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ERROR")))))))))))))))))))),7,TRUE))</f>
        <v/>
      </c>
      <c r="I68" s="48"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8,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ERROR")))))))))))))))))))),8,TRUE))</f>
        <v/>
      </c>
      <c r="J68" s="49"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9,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ERROR")))))))))))))))))))),9,TRUE))</f>
        <v/>
      </c>
      <c r="K68" s="48"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10,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ERROR")))))))))))))))))))),10,TRUE))</f>
        <v/>
      </c>
      <c r="L68" s="48"/>
      <c r="M68" s="104"/>
      <c r="N68" s="48"/>
      <c r="O68" s="48"/>
      <c r="P68" s="69" t="str">
        <f>IF(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11,TRUE)=0,"",VLOOKUP($B68,IF($B68&lt;11,HOMEP0[],IF($B68&lt;21,HOMEP1[],IF($B68&lt;31,HOMEP2[],IF($B68&lt;41,HOMEP3[],IF($B68&lt;51,HOMEP4[],IF($B68&lt;61,HOMEP5[],IF($B68&lt;71,HOMEP6[],IF($B68&lt;81,HOMEP7[],IF($B68&lt;91,HOMEP8[],IF($B68&lt;101,HOMEP9[],IF($B68&lt;111,HOMEP10[],IF($B68&lt;121,HOMEP11[],IF($B68&lt;131,HOMEP12[],IF($B68&lt;141,HOMEP13[],IF($B68&lt;151,HOMEP14[],IF($B68&lt;161,HOMEP15[],IF($B68&lt;171,HOMEP16[],IF($B68&lt;181,HOMEP17[],IF($B68&lt;191,HOMEP18[],IF($B68&lt;201,HOMEP19[],"TABLE ERROR")))))))))))))))))))),11,TRUE))</f>
        <v/>
      </c>
    </row>
    <row r="69" spans="1:16" ht="15" customHeight="1" x14ac:dyDescent="0.25">
      <c r="A69" s="94">
        <v>8</v>
      </c>
      <c r="B69" s="70">
        <v>67</v>
      </c>
      <c r="C69" s="46" t="str">
        <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ERROR")))))))))))))))))))),2,TRUE)</f>
        <v>Housing Relocation and Stabilization Services</v>
      </c>
      <c r="D69" s="47"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3,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ERROR")))))))))))))))))))),3,TRUE))</f>
        <v/>
      </c>
      <c r="E69" s="47"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4,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ERROR")))))))))))))))))))),4,TRUE))</f>
        <v/>
      </c>
      <c r="F69" s="47"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5,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ERROR")))))))))))))))))))),5,TRUE))</f>
        <v/>
      </c>
      <c r="G69" s="46"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6,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ERROR")))))))))))))))))))),6,TRUE))</f>
        <v/>
      </c>
      <c r="H69" s="46"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7,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ERROR")))))))))))))))))))),7,TRUE))</f>
        <v/>
      </c>
      <c r="I69" s="48"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8,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ERROR")))))))))))))))))))),8,TRUE))</f>
        <v/>
      </c>
      <c r="J69" s="49"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9,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ERROR")))))))))))))))))))),9,TRUE))</f>
        <v/>
      </c>
      <c r="K69" s="48"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10,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ERROR")))))))))))))))))))),10,TRUE))</f>
        <v/>
      </c>
      <c r="L69" s="48"/>
      <c r="M69" s="104"/>
      <c r="N69" s="48"/>
      <c r="O69" s="48"/>
      <c r="P69" s="69" t="str">
        <f>IF(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11,TRUE)=0,"",VLOOKUP($B69,IF($B69&lt;11,HOMEP0[],IF($B69&lt;21,HOMEP1[],IF($B69&lt;31,HOMEP2[],IF($B69&lt;41,HOMEP3[],IF($B69&lt;51,HOMEP4[],IF($B69&lt;61,HOMEP5[],IF($B69&lt;71,HOMEP6[],IF($B69&lt;81,HOMEP7[],IF($B69&lt;91,HOMEP8[],IF($B69&lt;101,HOMEP9[],IF($B69&lt;111,HOMEP10[],IF($B69&lt;121,HOMEP11[],IF($B69&lt;131,HOMEP12[],IF($B69&lt;141,HOMEP13[],IF($B69&lt;151,HOMEP14[],IF($B69&lt;161,HOMEP15[],IF($B69&lt;171,HOMEP16[],IF($B69&lt;181,HOMEP17[],IF($B69&lt;191,HOMEP18[],IF($B69&lt;201,HOMEP19[],"TABLE ERROR")))))))))))))))))))),11,TRUE))</f>
        <v/>
      </c>
    </row>
    <row r="70" spans="1:16" ht="15" customHeight="1" x14ac:dyDescent="0.25">
      <c r="A70" s="94">
        <v>8</v>
      </c>
      <c r="B70" s="70">
        <v>68</v>
      </c>
      <c r="C70" s="46" t="str">
        <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ERROR")))))))))))))))))))),2,TRUE)</f>
        <v>Housing Relocation and Stabilization Services</v>
      </c>
      <c r="D70" s="47"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3,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ERROR")))))))))))))))))))),3,TRUE))</f>
        <v/>
      </c>
      <c r="E70" s="47"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4,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ERROR")))))))))))))))))))),4,TRUE))</f>
        <v/>
      </c>
      <c r="F70" s="47"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5,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ERROR")))))))))))))))))))),5,TRUE))</f>
        <v/>
      </c>
      <c r="G70" s="46"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6,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ERROR")))))))))))))))))))),6,TRUE))</f>
        <v/>
      </c>
      <c r="H70" s="46"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7,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ERROR")))))))))))))))))))),7,TRUE))</f>
        <v/>
      </c>
      <c r="I70" s="48"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8,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ERROR")))))))))))))))))))),8,TRUE))</f>
        <v/>
      </c>
      <c r="J70" s="49"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9,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ERROR")))))))))))))))))))),9,TRUE))</f>
        <v/>
      </c>
      <c r="K70" s="48"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10,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ERROR")))))))))))))))))))),10,TRUE))</f>
        <v/>
      </c>
      <c r="L70" s="48"/>
      <c r="M70" s="104"/>
      <c r="N70" s="48"/>
      <c r="O70" s="48"/>
      <c r="P70" s="69" t="str">
        <f>IF(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11,TRUE)=0,"",VLOOKUP($B70,IF($B70&lt;11,HOMEP0[],IF($B70&lt;21,HOMEP1[],IF($B70&lt;31,HOMEP2[],IF($B70&lt;41,HOMEP3[],IF($B70&lt;51,HOMEP4[],IF($B70&lt;61,HOMEP5[],IF($B70&lt;71,HOMEP6[],IF($B70&lt;81,HOMEP7[],IF($B70&lt;91,HOMEP8[],IF($B70&lt;101,HOMEP9[],IF($B70&lt;111,HOMEP10[],IF($B70&lt;121,HOMEP11[],IF($B70&lt;131,HOMEP12[],IF($B70&lt;141,HOMEP13[],IF($B70&lt;151,HOMEP14[],IF($B70&lt;161,HOMEP15[],IF($B70&lt;171,HOMEP16[],IF($B70&lt;181,HOMEP17[],IF($B70&lt;191,HOMEP18[],IF($B70&lt;201,HOMEP19[],"TABLE ERROR")))))))))))))))))))),11,TRUE))</f>
        <v/>
      </c>
    </row>
    <row r="71" spans="1:16" ht="15" customHeight="1" x14ac:dyDescent="0.25">
      <c r="A71" s="94">
        <v>8</v>
      </c>
      <c r="B71" s="70">
        <v>69</v>
      </c>
      <c r="C71" s="46" t="str">
        <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ERROR")))))))))))))))))))),2,TRUE)</f>
        <v>Housing Relocation and Stabilization Services</v>
      </c>
      <c r="D71" s="47"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3,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ERROR")))))))))))))))))))),3,TRUE))</f>
        <v/>
      </c>
      <c r="E71" s="47"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4,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ERROR")))))))))))))))))))),4,TRUE))</f>
        <v/>
      </c>
      <c r="F71" s="47"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5,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ERROR")))))))))))))))))))),5,TRUE))</f>
        <v/>
      </c>
      <c r="G71" s="46"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6,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ERROR")))))))))))))))))))),6,TRUE))</f>
        <v/>
      </c>
      <c r="H71" s="46"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7,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ERROR")))))))))))))))))))),7,TRUE))</f>
        <v/>
      </c>
      <c r="I71" s="48"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8,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ERROR")))))))))))))))))))),8,TRUE))</f>
        <v/>
      </c>
      <c r="J71" s="49"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9,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ERROR")))))))))))))))))))),9,TRUE))</f>
        <v/>
      </c>
      <c r="K71" s="48"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10,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ERROR")))))))))))))))))))),10,TRUE))</f>
        <v/>
      </c>
      <c r="L71" s="48"/>
      <c r="M71" s="104"/>
      <c r="N71" s="48"/>
      <c r="O71" s="48"/>
      <c r="P71" s="69" t="str">
        <f>IF(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11,TRUE)=0,"",VLOOKUP($B71,IF($B71&lt;11,HOMEP0[],IF($B71&lt;21,HOMEP1[],IF($B71&lt;31,HOMEP2[],IF($B71&lt;41,HOMEP3[],IF($B71&lt;51,HOMEP4[],IF($B71&lt;61,HOMEP5[],IF($B71&lt;71,HOMEP6[],IF($B71&lt;81,HOMEP7[],IF($B71&lt;91,HOMEP8[],IF($B71&lt;101,HOMEP9[],IF($B71&lt;111,HOMEP10[],IF($B71&lt;121,HOMEP11[],IF($B71&lt;131,HOMEP12[],IF($B71&lt;141,HOMEP13[],IF($B71&lt;151,HOMEP14[],IF($B71&lt;161,HOMEP15[],IF($B71&lt;171,HOMEP16[],IF($B71&lt;181,HOMEP17[],IF($B71&lt;191,HOMEP18[],IF($B71&lt;201,HOMEP19[],"TABLE ERROR")))))))))))))))))))),11,TRUE))</f>
        <v/>
      </c>
    </row>
    <row r="72" spans="1:16" ht="15.75" customHeight="1" x14ac:dyDescent="0.25">
      <c r="A72" s="94">
        <v>8</v>
      </c>
      <c r="B72" s="70">
        <v>70</v>
      </c>
      <c r="C72" s="46" t="str">
        <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ERROR")))))))))))))))))))),2,TRUE)</f>
        <v>Housing Relocation and Stabilization Services</v>
      </c>
      <c r="D72" s="47"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3,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ERROR")))))))))))))))))))),3,TRUE))</f>
        <v/>
      </c>
      <c r="E72" s="47"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4,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ERROR")))))))))))))))))))),4,TRUE))</f>
        <v/>
      </c>
      <c r="F72" s="47"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5,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ERROR")))))))))))))))))))),5,TRUE))</f>
        <v/>
      </c>
      <c r="G72" s="46"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6,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ERROR")))))))))))))))))))),6,TRUE))</f>
        <v/>
      </c>
      <c r="H72" s="46"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7,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ERROR")))))))))))))))))))),7,TRUE))</f>
        <v/>
      </c>
      <c r="I72" s="48"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8,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ERROR")))))))))))))))))))),8,TRUE))</f>
        <v/>
      </c>
      <c r="J72" s="49"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9,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ERROR")))))))))))))))))))),9,TRUE))</f>
        <v/>
      </c>
      <c r="K72" s="48"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10,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ERROR")))))))))))))))))))),10,TRUE))</f>
        <v/>
      </c>
      <c r="L72" s="48"/>
      <c r="M72" s="104"/>
      <c r="N72" s="48"/>
      <c r="O72" s="48"/>
      <c r="P72" s="69" t="str">
        <f>IF(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11,TRUE)=0,"",VLOOKUP($B72,IF($B72&lt;11,HOMEP0[],IF($B72&lt;21,HOMEP1[],IF($B72&lt;31,HOMEP2[],IF($B72&lt;41,HOMEP3[],IF($B72&lt;51,HOMEP4[],IF($B72&lt;61,HOMEP5[],IF($B72&lt;71,HOMEP6[],IF($B72&lt;81,HOMEP7[],IF($B72&lt;91,HOMEP8[],IF($B72&lt;101,HOMEP9[],IF($B72&lt;111,HOMEP10[],IF($B72&lt;121,HOMEP11[],IF($B72&lt;131,HOMEP12[],IF($B72&lt;141,HOMEP13[],IF($B72&lt;151,HOMEP14[],IF($B72&lt;161,HOMEP15[],IF($B72&lt;171,HOMEP16[],IF($B72&lt;181,HOMEP17[],IF($B72&lt;191,HOMEP18[],IF($B72&lt;201,HOMEP19[],"TABLE ERROR")))))))))))))))))))),11,TRUE))</f>
        <v/>
      </c>
    </row>
    <row r="73" spans="1:16" ht="15" customHeight="1" x14ac:dyDescent="0.25">
      <c r="A73" s="94">
        <v>9</v>
      </c>
      <c r="B73" s="70">
        <v>71</v>
      </c>
      <c r="C73" s="46" t="str">
        <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ERROR")))))))))))))))))))),2,TRUE)</f>
        <v>Housing Relocation and Stabilization Services</v>
      </c>
      <c r="D73" s="47"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3,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ERROR")))))))))))))))))))),3,TRUE))</f>
        <v/>
      </c>
      <c r="E73" s="47"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4,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ERROR")))))))))))))))))))),4,TRUE))</f>
        <v/>
      </c>
      <c r="F73" s="47"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5,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ERROR")))))))))))))))))))),5,TRUE))</f>
        <v/>
      </c>
      <c r="G73" s="46"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6,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ERROR")))))))))))))))))))),6,TRUE))</f>
        <v/>
      </c>
      <c r="H73" s="46"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7,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ERROR")))))))))))))))))))),7,TRUE))</f>
        <v/>
      </c>
      <c r="I73" s="48"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8,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ERROR")))))))))))))))))))),8,TRUE))</f>
        <v/>
      </c>
      <c r="J73" s="49"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9,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ERROR")))))))))))))))))))),9,TRUE))</f>
        <v/>
      </c>
      <c r="K73" s="48"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10,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ERROR")))))))))))))))))))),10,TRUE))</f>
        <v/>
      </c>
      <c r="L73" s="48"/>
      <c r="M73" s="104"/>
      <c r="N73" s="48"/>
      <c r="O73" s="48"/>
      <c r="P73" s="69" t="str">
        <f>IF(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11,TRUE)=0,"",VLOOKUP($B73,IF($B73&lt;11,HOMEP0[],IF($B73&lt;21,HOMEP1[],IF($B73&lt;31,HOMEP2[],IF($B73&lt;41,HOMEP3[],IF($B73&lt;51,HOMEP4[],IF($B73&lt;61,HOMEP5[],IF($B73&lt;71,HOMEP6[],IF($B73&lt;81,HOMEP7[],IF($B73&lt;91,HOMEP8[],IF($B73&lt;101,HOMEP9[],IF($B73&lt;111,HOMEP10[],IF($B73&lt;121,HOMEP11[],IF($B73&lt;131,HOMEP12[],IF($B73&lt;141,HOMEP13[],IF($B73&lt;151,HOMEP14[],IF($B73&lt;161,HOMEP15[],IF($B73&lt;171,HOMEP16[],IF($B73&lt;181,HOMEP17[],IF($B73&lt;191,HOMEP18[],IF($B73&lt;201,HOMEP19[],"TABLE ERROR")))))))))))))))))))),11,TRUE))</f>
        <v/>
      </c>
    </row>
    <row r="74" spans="1:16" ht="15" customHeight="1" x14ac:dyDescent="0.25">
      <c r="A74" s="94">
        <v>9</v>
      </c>
      <c r="B74" s="70">
        <v>72</v>
      </c>
      <c r="C74" s="46" t="str">
        <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ERROR")))))))))))))))))))),2,TRUE)</f>
        <v>Housing Relocation and Stabilization Services</v>
      </c>
      <c r="D74" s="47"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3,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ERROR")))))))))))))))))))),3,TRUE))</f>
        <v/>
      </c>
      <c r="E74" s="47"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4,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ERROR")))))))))))))))))))),4,TRUE))</f>
        <v/>
      </c>
      <c r="F74" s="47"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5,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ERROR")))))))))))))))))))),5,TRUE))</f>
        <v/>
      </c>
      <c r="G74" s="46"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6,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ERROR")))))))))))))))))))),6,TRUE))</f>
        <v/>
      </c>
      <c r="H74" s="46"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7,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ERROR")))))))))))))))))))),7,TRUE))</f>
        <v/>
      </c>
      <c r="I74" s="48"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8,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ERROR")))))))))))))))))))),8,TRUE))</f>
        <v/>
      </c>
      <c r="J74" s="49"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9,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ERROR")))))))))))))))))))),9,TRUE))</f>
        <v/>
      </c>
      <c r="K74" s="48"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10,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ERROR")))))))))))))))))))),10,TRUE))</f>
        <v/>
      </c>
      <c r="L74" s="48"/>
      <c r="M74" s="104"/>
      <c r="N74" s="48"/>
      <c r="O74" s="48"/>
      <c r="P74" s="69" t="str">
        <f>IF(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11,TRUE)=0,"",VLOOKUP($B74,IF($B74&lt;11,HOMEP0[],IF($B74&lt;21,HOMEP1[],IF($B74&lt;31,HOMEP2[],IF($B74&lt;41,HOMEP3[],IF($B74&lt;51,HOMEP4[],IF($B74&lt;61,HOMEP5[],IF($B74&lt;71,HOMEP6[],IF($B74&lt;81,HOMEP7[],IF($B74&lt;91,HOMEP8[],IF($B74&lt;101,HOMEP9[],IF($B74&lt;111,HOMEP10[],IF($B74&lt;121,HOMEP11[],IF($B74&lt;131,HOMEP12[],IF($B74&lt;141,HOMEP13[],IF($B74&lt;151,HOMEP14[],IF($B74&lt;161,HOMEP15[],IF($B74&lt;171,HOMEP16[],IF($B74&lt;181,HOMEP17[],IF($B74&lt;191,HOMEP18[],IF($B74&lt;201,HOMEP19[],"TABLE ERROR")))))))))))))))))))),11,TRUE))</f>
        <v/>
      </c>
    </row>
    <row r="75" spans="1:16" ht="15" customHeight="1" x14ac:dyDescent="0.25">
      <c r="A75" s="94">
        <v>9</v>
      </c>
      <c r="B75" s="70">
        <v>73</v>
      </c>
      <c r="C75" s="46" t="str">
        <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ERROR")))))))))))))))))))),2,TRUE)</f>
        <v>Housing Relocation and Stabilization Services</v>
      </c>
      <c r="D75" s="47"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3,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ERROR")))))))))))))))))))),3,TRUE))</f>
        <v/>
      </c>
      <c r="E75" s="47"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4,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ERROR")))))))))))))))))))),4,TRUE))</f>
        <v/>
      </c>
      <c r="F75" s="47"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5,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ERROR")))))))))))))))))))),5,TRUE))</f>
        <v/>
      </c>
      <c r="G75" s="46"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6,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ERROR")))))))))))))))))))),6,TRUE))</f>
        <v/>
      </c>
      <c r="H75" s="46"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7,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ERROR")))))))))))))))))))),7,TRUE))</f>
        <v/>
      </c>
      <c r="I75" s="48"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8,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ERROR")))))))))))))))))))),8,TRUE))</f>
        <v/>
      </c>
      <c r="J75" s="49"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9,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ERROR")))))))))))))))))))),9,TRUE))</f>
        <v/>
      </c>
      <c r="K75" s="48"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10,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ERROR")))))))))))))))))))),10,TRUE))</f>
        <v/>
      </c>
      <c r="L75" s="48"/>
      <c r="M75" s="104"/>
      <c r="N75" s="48"/>
      <c r="O75" s="48"/>
      <c r="P75" s="69" t="str">
        <f>IF(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11,TRUE)=0,"",VLOOKUP($B75,IF($B75&lt;11,HOMEP0[],IF($B75&lt;21,HOMEP1[],IF($B75&lt;31,HOMEP2[],IF($B75&lt;41,HOMEP3[],IF($B75&lt;51,HOMEP4[],IF($B75&lt;61,HOMEP5[],IF($B75&lt;71,HOMEP6[],IF($B75&lt;81,HOMEP7[],IF($B75&lt;91,HOMEP8[],IF($B75&lt;101,HOMEP9[],IF($B75&lt;111,HOMEP10[],IF($B75&lt;121,HOMEP11[],IF($B75&lt;131,HOMEP12[],IF($B75&lt;141,HOMEP13[],IF($B75&lt;151,HOMEP14[],IF($B75&lt;161,HOMEP15[],IF($B75&lt;171,HOMEP16[],IF($B75&lt;181,HOMEP17[],IF($B75&lt;191,HOMEP18[],IF($B75&lt;201,HOMEP19[],"TABLE ERROR")))))))))))))))))))),11,TRUE))</f>
        <v/>
      </c>
    </row>
    <row r="76" spans="1:16" ht="15" customHeight="1" x14ac:dyDescent="0.25">
      <c r="A76" s="94">
        <v>9</v>
      </c>
      <c r="B76" s="70">
        <v>74</v>
      </c>
      <c r="C76" s="46" t="str">
        <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ERROR")))))))))))))))))))),2,TRUE)</f>
        <v>Housing Relocation and Stabilization Services</v>
      </c>
      <c r="D76" s="47"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3,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ERROR")))))))))))))))))))),3,TRUE))</f>
        <v/>
      </c>
      <c r="E76" s="47"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4,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ERROR")))))))))))))))))))),4,TRUE))</f>
        <v/>
      </c>
      <c r="F76" s="47"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5,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ERROR")))))))))))))))))))),5,TRUE))</f>
        <v/>
      </c>
      <c r="G76" s="46"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6,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ERROR")))))))))))))))))))),6,TRUE))</f>
        <v/>
      </c>
      <c r="H76" s="46"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7,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ERROR")))))))))))))))))))),7,TRUE))</f>
        <v/>
      </c>
      <c r="I76" s="48"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8,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ERROR")))))))))))))))))))),8,TRUE))</f>
        <v/>
      </c>
      <c r="J76" s="49"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9,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ERROR")))))))))))))))))))),9,TRUE))</f>
        <v/>
      </c>
      <c r="K76" s="48"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10,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ERROR")))))))))))))))))))),10,TRUE))</f>
        <v/>
      </c>
      <c r="L76" s="48"/>
      <c r="M76" s="104"/>
      <c r="N76" s="48"/>
      <c r="O76" s="48"/>
      <c r="P76" s="69" t="str">
        <f>IF(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11,TRUE)=0,"",VLOOKUP($B76,IF($B76&lt;11,HOMEP0[],IF($B76&lt;21,HOMEP1[],IF($B76&lt;31,HOMEP2[],IF($B76&lt;41,HOMEP3[],IF($B76&lt;51,HOMEP4[],IF($B76&lt;61,HOMEP5[],IF($B76&lt;71,HOMEP6[],IF($B76&lt;81,HOMEP7[],IF($B76&lt;91,HOMEP8[],IF($B76&lt;101,HOMEP9[],IF($B76&lt;111,HOMEP10[],IF($B76&lt;121,HOMEP11[],IF($B76&lt;131,HOMEP12[],IF($B76&lt;141,HOMEP13[],IF($B76&lt;151,HOMEP14[],IF($B76&lt;161,HOMEP15[],IF($B76&lt;171,HOMEP16[],IF($B76&lt;181,HOMEP17[],IF($B76&lt;191,HOMEP18[],IF($B76&lt;201,HOMEP19[],"TABLE ERROR")))))))))))))))))))),11,TRUE))</f>
        <v/>
      </c>
    </row>
    <row r="77" spans="1:16" ht="15" customHeight="1" x14ac:dyDescent="0.25">
      <c r="A77" s="94">
        <v>9</v>
      </c>
      <c r="B77" s="70">
        <v>75</v>
      </c>
      <c r="C77" s="46" t="str">
        <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ERROR")))))))))))))))))))),2,TRUE)</f>
        <v>Housing Relocation and Stabilization Services</v>
      </c>
      <c r="D77" s="47"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3,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ERROR")))))))))))))))))))),3,TRUE))</f>
        <v/>
      </c>
      <c r="E77" s="47"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4,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ERROR")))))))))))))))))))),4,TRUE))</f>
        <v/>
      </c>
      <c r="F77" s="47"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5,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ERROR")))))))))))))))))))),5,TRUE))</f>
        <v/>
      </c>
      <c r="G77" s="46"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6,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ERROR")))))))))))))))))))),6,TRUE))</f>
        <v/>
      </c>
      <c r="H77" s="46"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7,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ERROR")))))))))))))))))))),7,TRUE))</f>
        <v/>
      </c>
      <c r="I77" s="48"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8,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ERROR")))))))))))))))))))),8,TRUE))</f>
        <v/>
      </c>
      <c r="J77" s="49"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9,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ERROR")))))))))))))))))))),9,TRUE))</f>
        <v/>
      </c>
      <c r="K77" s="48"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10,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ERROR")))))))))))))))))))),10,TRUE))</f>
        <v/>
      </c>
      <c r="L77" s="48"/>
      <c r="M77" s="104"/>
      <c r="N77" s="48"/>
      <c r="O77" s="48"/>
      <c r="P77" s="69" t="str">
        <f>IF(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11,TRUE)=0,"",VLOOKUP($B77,IF($B77&lt;11,HOMEP0[],IF($B77&lt;21,HOMEP1[],IF($B77&lt;31,HOMEP2[],IF($B77&lt;41,HOMEP3[],IF($B77&lt;51,HOMEP4[],IF($B77&lt;61,HOMEP5[],IF($B77&lt;71,HOMEP6[],IF($B77&lt;81,HOMEP7[],IF($B77&lt;91,HOMEP8[],IF($B77&lt;101,HOMEP9[],IF($B77&lt;111,HOMEP10[],IF($B77&lt;121,HOMEP11[],IF($B77&lt;131,HOMEP12[],IF($B77&lt;141,HOMEP13[],IF($B77&lt;151,HOMEP14[],IF($B77&lt;161,HOMEP15[],IF($B77&lt;171,HOMEP16[],IF($B77&lt;181,HOMEP17[],IF($B77&lt;191,HOMEP18[],IF($B77&lt;201,HOMEP19[],"TABLE ERROR")))))))))))))))))))),11,TRUE))</f>
        <v/>
      </c>
    </row>
    <row r="78" spans="1:16" ht="15" customHeight="1" x14ac:dyDescent="0.25">
      <c r="A78" s="94">
        <v>9</v>
      </c>
      <c r="B78" s="70">
        <v>76</v>
      </c>
      <c r="C78" s="46" t="str">
        <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ERROR")))))))))))))))))))),2,TRUE)</f>
        <v>Housing Relocation and Stabilization Services</v>
      </c>
      <c r="D78" s="47"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3,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ERROR")))))))))))))))))))),3,TRUE))</f>
        <v/>
      </c>
      <c r="E78" s="47"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4,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ERROR")))))))))))))))))))),4,TRUE))</f>
        <v/>
      </c>
      <c r="F78" s="47"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5,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ERROR")))))))))))))))))))),5,TRUE))</f>
        <v/>
      </c>
      <c r="G78" s="46"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6,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ERROR")))))))))))))))))))),6,TRUE))</f>
        <v/>
      </c>
      <c r="H78" s="46"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7,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ERROR")))))))))))))))))))),7,TRUE))</f>
        <v/>
      </c>
      <c r="I78" s="48"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8,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ERROR")))))))))))))))))))),8,TRUE))</f>
        <v/>
      </c>
      <c r="J78" s="49"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9,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ERROR")))))))))))))))))))),9,TRUE))</f>
        <v/>
      </c>
      <c r="K78" s="48"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10,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ERROR")))))))))))))))))))),10,TRUE))</f>
        <v/>
      </c>
      <c r="L78" s="48"/>
      <c r="M78" s="104"/>
      <c r="N78" s="48"/>
      <c r="O78" s="48"/>
      <c r="P78" s="69" t="str">
        <f>IF(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11,TRUE)=0,"",VLOOKUP($B78,IF($B78&lt;11,HOMEP0[],IF($B78&lt;21,HOMEP1[],IF($B78&lt;31,HOMEP2[],IF($B78&lt;41,HOMEP3[],IF($B78&lt;51,HOMEP4[],IF($B78&lt;61,HOMEP5[],IF($B78&lt;71,HOMEP6[],IF($B78&lt;81,HOMEP7[],IF($B78&lt;91,HOMEP8[],IF($B78&lt;101,HOMEP9[],IF($B78&lt;111,HOMEP10[],IF($B78&lt;121,HOMEP11[],IF($B78&lt;131,HOMEP12[],IF($B78&lt;141,HOMEP13[],IF($B78&lt;151,HOMEP14[],IF($B78&lt;161,HOMEP15[],IF($B78&lt;171,HOMEP16[],IF($B78&lt;181,HOMEP17[],IF($B78&lt;191,HOMEP18[],IF($B78&lt;201,HOMEP19[],"TABLE ERROR")))))))))))))))))))),11,TRUE))</f>
        <v/>
      </c>
    </row>
    <row r="79" spans="1:16" ht="15" customHeight="1" x14ac:dyDescent="0.25">
      <c r="A79" s="94">
        <v>9</v>
      </c>
      <c r="B79" s="70">
        <v>77</v>
      </c>
      <c r="C79" s="46" t="str">
        <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ERROR")))))))))))))))))))),2,TRUE)</f>
        <v>Housing Relocation and Stabilization Services</v>
      </c>
      <c r="D79" s="47"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3,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ERROR")))))))))))))))))))),3,TRUE))</f>
        <v/>
      </c>
      <c r="E79" s="47"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4,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ERROR")))))))))))))))))))),4,TRUE))</f>
        <v/>
      </c>
      <c r="F79" s="47"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5,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ERROR")))))))))))))))))))),5,TRUE))</f>
        <v/>
      </c>
      <c r="G79" s="46"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6,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ERROR")))))))))))))))))))),6,TRUE))</f>
        <v/>
      </c>
      <c r="H79" s="46"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7,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ERROR")))))))))))))))))))),7,TRUE))</f>
        <v/>
      </c>
      <c r="I79" s="48"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8,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ERROR")))))))))))))))))))),8,TRUE))</f>
        <v/>
      </c>
      <c r="J79" s="49"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9,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ERROR")))))))))))))))))))),9,TRUE))</f>
        <v/>
      </c>
      <c r="K79" s="48"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10,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ERROR")))))))))))))))))))),10,TRUE))</f>
        <v/>
      </c>
      <c r="L79" s="48"/>
      <c r="M79" s="104"/>
      <c r="N79" s="48"/>
      <c r="O79" s="48"/>
      <c r="P79" s="69" t="str">
        <f>IF(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11,TRUE)=0,"",VLOOKUP($B79,IF($B79&lt;11,HOMEP0[],IF($B79&lt;21,HOMEP1[],IF($B79&lt;31,HOMEP2[],IF($B79&lt;41,HOMEP3[],IF($B79&lt;51,HOMEP4[],IF($B79&lt;61,HOMEP5[],IF($B79&lt;71,HOMEP6[],IF($B79&lt;81,HOMEP7[],IF($B79&lt;91,HOMEP8[],IF($B79&lt;101,HOMEP9[],IF($B79&lt;111,HOMEP10[],IF($B79&lt;121,HOMEP11[],IF($B79&lt;131,HOMEP12[],IF($B79&lt;141,HOMEP13[],IF($B79&lt;151,HOMEP14[],IF($B79&lt;161,HOMEP15[],IF($B79&lt;171,HOMEP16[],IF($B79&lt;181,HOMEP17[],IF($B79&lt;191,HOMEP18[],IF($B79&lt;201,HOMEP19[],"TABLE ERROR")))))))))))))))))))),11,TRUE))</f>
        <v/>
      </c>
    </row>
    <row r="80" spans="1:16" ht="15" customHeight="1" x14ac:dyDescent="0.25">
      <c r="A80" s="94">
        <v>9</v>
      </c>
      <c r="B80" s="70">
        <v>78</v>
      </c>
      <c r="C80" s="46" t="str">
        <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ERROR")))))))))))))))))))),2,TRUE)</f>
        <v>Housing Relocation and Stabilization Services</v>
      </c>
      <c r="D80" s="47"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3,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ERROR")))))))))))))))))))),3,TRUE))</f>
        <v/>
      </c>
      <c r="E80" s="47"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4,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ERROR")))))))))))))))))))),4,TRUE))</f>
        <v/>
      </c>
      <c r="F80" s="47"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5,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ERROR")))))))))))))))))))),5,TRUE))</f>
        <v/>
      </c>
      <c r="G80" s="46"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6,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ERROR")))))))))))))))))))),6,TRUE))</f>
        <v/>
      </c>
      <c r="H80" s="46"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7,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ERROR")))))))))))))))))))),7,TRUE))</f>
        <v/>
      </c>
      <c r="I80" s="48"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8,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ERROR")))))))))))))))))))),8,TRUE))</f>
        <v/>
      </c>
      <c r="J80" s="49"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9,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ERROR")))))))))))))))))))),9,TRUE))</f>
        <v/>
      </c>
      <c r="K80" s="48"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10,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ERROR")))))))))))))))))))),10,TRUE))</f>
        <v/>
      </c>
      <c r="L80" s="48"/>
      <c r="M80" s="104"/>
      <c r="N80" s="48"/>
      <c r="O80" s="48"/>
      <c r="P80" s="69" t="str">
        <f>IF(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11,TRUE)=0,"",VLOOKUP($B80,IF($B80&lt;11,HOMEP0[],IF($B80&lt;21,HOMEP1[],IF($B80&lt;31,HOMEP2[],IF($B80&lt;41,HOMEP3[],IF($B80&lt;51,HOMEP4[],IF($B80&lt;61,HOMEP5[],IF($B80&lt;71,HOMEP6[],IF($B80&lt;81,HOMEP7[],IF($B80&lt;91,HOMEP8[],IF($B80&lt;101,HOMEP9[],IF($B80&lt;111,HOMEP10[],IF($B80&lt;121,HOMEP11[],IF($B80&lt;131,HOMEP12[],IF($B80&lt;141,HOMEP13[],IF($B80&lt;151,HOMEP14[],IF($B80&lt;161,HOMEP15[],IF($B80&lt;171,HOMEP16[],IF($B80&lt;181,HOMEP17[],IF($B80&lt;191,HOMEP18[],IF($B80&lt;201,HOMEP19[],"TABLE ERROR")))))))))))))))))))),11,TRUE))</f>
        <v/>
      </c>
    </row>
    <row r="81" spans="1:16" ht="15" customHeight="1" x14ac:dyDescent="0.25">
      <c r="A81" s="94">
        <v>9</v>
      </c>
      <c r="B81" s="70">
        <v>79</v>
      </c>
      <c r="C81" s="46" t="str">
        <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ERROR")))))))))))))))))))),2,TRUE)</f>
        <v>Housing Relocation and Stabilization Services</v>
      </c>
      <c r="D81" s="47"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3,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ERROR")))))))))))))))))))),3,TRUE))</f>
        <v/>
      </c>
      <c r="E81" s="47"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4,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ERROR")))))))))))))))))))),4,TRUE))</f>
        <v/>
      </c>
      <c r="F81" s="47"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5,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ERROR")))))))))))))))))))),5,TRUE))</f>
        <v/>
      </c>
      <c r="G81" s="46"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6,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ERROR")))))))))))))))))))),6,TRUE))</f>
        <v/>
      </c>
      <c r="H81" s="46"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7,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ERROR")))))))))))))))))))),7,TRUE))</f>
        <v/>
      </c>
      <c r="I81" s="48"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8,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ERROR")))))))))))))))))))),8,TRUE))</f>
        <v/>
      </c>
      <c r="J81" s="49"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9,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ERROR")))))))))))))))))))),9,TRUE))</f>
        <v/>
      </c>
      <c r="K81" s="48"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10,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ERROR")))))))))))))))))))),10,TRUE))</f>
        <v/>
      </c>
      <c r="L81" s="48"/>
      <c r="M81" s="104"/>
      <c r="N81" s="48"/>
      <c r="O81" s="48"/>
      <c r="P81" s="69" t="str">
        <f>IF(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11,TRUE)=0,"",VLOOKUP($B81,IF($B81&lt;11,HOMEP0[],IF($B81&lt;21,HOMEP1[],IF($B81&lt;31,HOMEP2[],IF($B81&lt;41,HOMEP3[],IF($B81&lt;51,HOMEP4[],IF($B81&lt;61,HOMEP5[],IF($B81&lt;71,HOMEP6[],IF($B81&lt;81,HOMEP7[],IF($B81&lt;91,HOMEP8[],IF($B81&lt;101,HOMEP9[],IF($B81&lt;111,HOMEP10[],IF($B81&lt;121,HOMEP11[],IF($B81&lt;131,HOMEP12[],IF($B81&lt;141,HOMEP13[],IF($B81&lt;151,HOMEP14[],IF($B81&lt;161,HOMEP15[],IF($B81&lt;171,HOMEP16[],IF($B81&lt;181,HOMEP17[],IF($B81&lt;191,HOMEP18[],IF($B81&lt;201,HOMEP19[],"TABLE ERROR")))))))))))))))))))),11,TRUE))</f>
        <v/>
      </c>
    </row>
    <row r="82" spans="1:16" ht="15.75" customHeight="1" x14ac:dyDescent="0.25">
      <c r="A82" s="94">
        <v>9</v>
      </c>
      <c r="B82" s="70">
        <v>80</v>
      </c>
      <c r="C82" s="46" t="str">
        <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ERROR")))))))))))))))))))),2,TRUE)</f>
        <v>Housing Relocation and Stabilization Services</v>
      </c>
      <c r="D82" s="47"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3,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ERROR")))))))))))))))))))),3,TRUE))</f>
        <v/>
      </c>
      <c r="E82" s="47"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4,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ERROR")))))))))))))))))))),4,TRUE))</f>
        <v/>
      </c>
      <c r="F82" s="47"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5,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ERROR")))))))))))))))))))),5,TRUE))</f>
        <v/>
      </c>
      <c r="G82" s="46"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6,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ERROR")))))))))))))))))))),6,TRUE))</f>
        <v/>
      </c>
      <c r="H82" s="46"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7,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ERROR")))))))))))))))))))),7,TRUE))</f>
        <v/>
      </c>
      <c r="I82" s="48"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8,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ERROR")))))))))))))))))))),8,TRUE))</f>
        <v/>
      </c>
      <c r="J82" s="49"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9,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ERROR")))))))))))))))))))),9,TRUE))</f>
        <v/>
      </c>
      <c r="K82" s="48"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10,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ERROR")))))))))))))))))))),10,TRUE))</f>
        <v/>
      </c>
      <c r="L82" s="48"/>
      <c r="M82" s="104"/>
      <c r="N82" s="48"/>
      <c r="O82" s="48"/>
      <c r="P82" s="69" t="str">
        <f>IF(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11,TRUE)=0,"",VLOOKUP($B82,IF($B82&lt;11,HOMEP0[],IF($B82&lt;21,HOMEP1[],IF($B82&lt;31,HOMEP2[],IF($B82&lt;41,HOMEP3[],IF($B82&lt;51,HOMEP4[],IF($B82&lt;61,HOMEP5[],IF($B82&lt;71,HOMEP6[],IF($B82&lt;81,HOMEP7[],IF($B82&lt;91,HOMEP8[],IF($B82&lt;101,HOMEP9[],IF($B82&lt;111,HOMEP10[],IF($B82&lt;121,HOMEP11[],IF($B82&lt;131,HOMEP12[],IF($B82&lt;141,HOMEP13[],IF($B82&lt;151,HOMEP14[],IF($B82&lt;161,HOMEP15[],IF($B82&lt;171,HOMEP16[],IF($B82&lt;181,HOMEP17[],IF($B82&lt;191,HOMEP18[],IF($B82&lt;201,HOMEP19[],"TABLE ERROR")))))))))))))))))))),11,TRUE))</f>
        <v/>
      </c>
    </row>
    <row r="83" spans="1:16" ht="15" customHeight="1" x14ac:dyDescent="0.25">
      <c r="A83" s="94">
        <v>10</v>
      </c>
      <c r="B83" s="70">
        <v>81</v>
      </c>
      <c r="C83" s="46" t="str">
        <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ERROR")))))))))))))))))))),2,TRUE)</f>
        <v>Housing Relocation and Stabilization Services</v>
      </c>
      <c r="D83" s="47"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3,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ERROR")))))))))))))))))))),3,TRUE))</f>
        <v/>
      </c>
      <c r="E83" s="47"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4,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ERROR")))))))))))))))))))),4,TRUE))</f>
        <v/>
      </c>
      <c r="F83" s="47"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5,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ERROR")))))))))))))))))))),5,TRUE))</f>
        <v/>
      </c>
      <c r="G83" s="46"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6,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ERROR")))))))))))))))))))),6,TRUE))</f>
        <v/>
      </c>
      <c r="H83" s="46"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7,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ERROR")))))))))))))))))))),7,TRUE))</f>
        <v/>
      </c>
      <c r="I83" s="48"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8,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ERROR")))))))))))))))))))),8,TRUE))</f>
        <v/>
      </c>
      <c r="J83" s="49"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9,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ERROR")))))))))))))))))))),9,TRUE))</f>
        <v/>
      </c>
      <c r="K83" s="48"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10,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ERROR")))))))))))))))))))),10,TRUE))</f>
        <v/>
      </c>
      <c r="L83" s="48"/>
      <c r="M83" s="104"/>
      <c r="N83" s="48"/>
      <c r="O83" s="48"/>
      <c r="P83" s="69" t="str">
        <f>IF(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11,TRUE)=0,"",VLOOKUP($B83,IF($B83&lt;11,HOMEP0[],IF($B83&lt;21,HOMEP1[],IF($B83&lt;31,HOMEP2[],IF($B83&lt;41,HOMEP3[],IF($B83&lt;51,HOMEP4[],IF($B83&lt;61,HOMEP5[],IF($B83&lt;71,HOMEP6[],IF($B83&lt;81,HOMEP7[],IF($B83&lt;91,HOMEP8[],IF($B83&lt;101,HOMEP9[],IF($B83&lt;111,HOMEP10[],IF($B83&lt;121,HOMEP11[],IF($B83&lt;131,HOMEP12[],IF($B83&lt;141,HOMEP13[],IF($B83&lt;151,HOMEP14[],IF($B83&lt;161,HOMEP15[],IF($B83&lt;171,HOMEP16[],IF($B83&lt;181,HOMEP17[],IF($B83&lt;191,HOMEP18[],IF($B83&lt;201,HOMEP19[],"TABLE ERROR")))))))))))))))))))),11,TRUE))</f>
        <v/>
      </c>
    </row>
    <row r="84" spans="1:16" ht="15" customHeight="1" x14ac:dyDescent="0.25">
      <c r="A84" s="94">
        <v>10</v>
      </c>
      <c r="B84" s="70">
        <v>82</v>
      </c>
      <c r="C84" s="46" t="str">
        <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ERROR")))))))))))))))))))),2,TRUE)</f>
        <v>Housing Relocation and Stabilization Services</v>
      </c>
      <c r="D84" s="47"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3,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ERROR")))))))))))))))))))),3,TRUE))</f>
        <v/>
      </c>
      <c r="E84" s="47"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4,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ERROR")))))))))))))))))))),4,TRUE))</f>
        <v/>
      </c>
      <c r="F84" s="47"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5,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ERROR")))))))))))))))))))),5,TRUE))</f>
        <v/>
      </c>
      <c r="G84" s="46"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6,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ERROR")))))))))))))))))))),6,TRUE))</f>
        <v/>
      </c>
      <c r="H84" s="46"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7,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ERROR")))))))))))))))))))),7,TRUE))</f>
        <v/>
      </c>
      <c r="I84" s="48"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8,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ERROR")))))))))))))))))))),8,TRUE))</f>
        <v/>
      </c>
      <c r="J84" s="49"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9,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ERROR")))))))))))))))))))),9,TRUE))</f>
        <v/>
      </c>
      <c r="K84" s="48"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10,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ERROR")))))))))))))))))))),10,TRUE))</f>
        <v/>
      </c>
      <c r="L84" s="48"/>
      <c r="M84" s="104"/>
      <c r="N84" s="48"/>
      <c r="O84" s="48"/>
      <c r="P84" s="69" t="str">
        <f>IF(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11,TRUE)=0,"",VLOOKUP($B84,IF($B84&lt;11,HOMEP0[],IF($B84&lt;21,HOMEP1[],IF($B84&lt;31,HOMEP2[],IF($B84&lt;41,HOMEP3[],IF($B84&lt;51,HOMEP4[],IF($B84&lt;61,HOMEP5[],IF($B84&lt;71,HOMEP6[],IF($B84&lt;81,HOMEP7[],IF($B84&lt;91,HOMEP8[],IF($B84&lt;101,HOMEP9[],IF($B84&lt;111,HOMEP10[],IF($B84&lt;121,HOMEP11[],IF($B84&lt;131,HOMEP12[],IF($B84&lt;141,HOMEP13[],IF($B84&lt;151,HOMEP14[],IF($B84&lt;161,HOMEP15[],IF($B84&lt;171,HOMEP16[],IF($B84&lt;181,HOMEP17[],IF($B84&lt;191,HOMEP18[],IF($B84&lt;201,HOMEP19[],"TABLE ERROR")))))))))))))))))))),11,TRUE))</f>
        <v/>
      </c>
    </row>
    <row r="85" spans="1:16" ht="15" customHeight="1" x14ac:dyDescent="0.25">
      <c r="A85" s="94">
        <v>10</v>
      </c>
      <c r="B85" s="70">
        <v>83</v>
      </c>
      <c r="C85" s="46" t="str">
        <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ERROR")))))))))))))))))))),2,TRUE)</f>
        <v>Housing Relocation and Stabilization Services</v>
      </c>
      <c r="D85" s="47"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3,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ERROR")))))))))))))))))))),3,TRUE))</f>
        <v/>
      </c>
      <c r="E85" s="47"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4,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ERROR")))))))))))))))))))),4,TRUE))</f>
        <v/>
      </c>
      <c r="F85" s="47"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5,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ERROR")))))))))))))))))))),5,TRUE))</f>
        <v/>
      </c>
      <c r="G85" s="46"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6,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ERROR")))))))))))))))))))),6,TRUE))</f>
        <v/>
      </c>
      <c r="H85" s="46"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7,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ERROR")))))))))))))))))))),7,TRUE))</f>
        <v/>
      </c>
      <c r="I85" s="48"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8,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ERROR")))))))))))))))))))),8,TRUE))</f>
        <v/>
      </c>
      <c r="J85" s="49"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9,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ERROR")))))))))))))))))))),9,TRUE))</f>
        <v/>
      </c>
      <c r="K85" s="48"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10,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ERROR")))))))))))))))))))),10,TRUE))</f>
        <v/>
      </c>
      <c r="L85" s="48"/>
      <c r="M85" s="104"/>
      <c r="N85" s="48"/>
      <c r="O85" s="48"/>
      <c r="P85" s="69" t="str">
        <f>IF(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11,TRUE)=0,"",VLOOKUP($B85,IF($B85&lt;11,HOMEP0[],IF($B85&lt;21,HOMEP1[],IF($B85&lt;31,HOMEP2[],IF($B85&lt;41,HOMEP3[],IF($B85&lt;51,HOMEP4[],IF($B85&lt;61,HOMEP5[],IF($B85&lt;71,HOMEP6[],IF($B85&lt;81,HOMEP7[],IF($B85&lt;91,HOMEP8[],IF($B85&lt;101,HOMEP9[],IF($B85&lt;111,HOMEP10[],IF($B85&lt;121,HOMEP11[],IF($B85&lt;131,HOMEP12[],IF($B85&lt;141,HOMEP13[],IF($B85&lt;151,HOMEP14[],IF($B85&lt;161,HOMEP15[],IF($B85&lt;171,HOMEP16[],IF($B85&lt;181,HOMEP17[],IF($B85&lt;191,HOMEP18[],IF($B85&lt;201,HOMEP19[],"TABLE ERROR")))))))))))))))))))),11,TRUE))</f>
        <v/>
      </c>
    </row>
    <row r="86" spans="1:16" ht="15" customHeight="1" x14ac:dyDescent="0.25">
      <c r="A86" s="94">
        <v>10</v>
      </c>
      <c r="B86" s="70">
        <v>84</v>
      </c>
      <c r="C86" s="46" t="str">
        <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ERROR")))))))))))))))))))),2,TRUE)</f>
        <v>Housing Relocation and Stabilization Services</v>
      </c>
      <c r="D86" s="47"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3,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ERROR")))))))))))))))))))),3,TRUE))</f>
        <v/>
      </c>
      <c r="E86" s="47"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4,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ERROR")))))))))))))))))))),4,TRUE))</f>
        <v/>
      </c>
      <c r="F86" s="47"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5,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ERROR")))))))))))))))))))),5,TRUE))</f>
        <v/>
      </c>
      <c r="G86" s="46"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6,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ERROR")))))))))))))))))))),6,TRUE))</f>
        <v/>
      </c>
      <c r="H86" s="46"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7,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ERROR")))))))))))))))))))),7,TRUE))</f>
        <v/>
      </c>
      <c r="I86" s="48"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8,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ERROR")))))))))))))))))))),8,TRUE))</f>
        <v/>
      </c>
      <c r="J86" s="49"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9,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ERROR")))))))))))))))))))),9,TRUE))</f>
        <v/>
      </c>
      <c r="K86" s="48"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10,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ERROR")))))))))))))))))))),10,TRUE))</f>
        <v/>
      </c>
      <c r="L86" s="48"/>
      <c r="M86" s="104"/>
      <c r="N86" s="48"/>
      <c r="O86" s="48"/>
      <c r="P86" s="69" t="str">
        <f>IF(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11,TRUE)=0,"",VLOOKUP($B86,IF($B86&lt;11,HOMEP0[],IF($B86&lt;21,HOMEP1[],IF($B86&lt;31,HOMEP2[],IF($B86&lt;41,HOMEP3[],IF($B86&lt;51,HOMEP4[],IF($B86&lt;61,HOMEP5[],IF($B86&lt;71,HOMEP6[],IF($B86&lt;81,HOMEP7[],IF($B86&lt;91,HOMEP8[],IF($B86&lt;101,HOMEP9[],IF($B86&lt;111,HOMEP10[],IF($B86&lt;121,HOMEP11[],IF($B86&lt;131,HOMEP12[],IF($B86&lt;141,HOMEP13[],IF($B86&lt;151,HOMEP14[],IF($B86&lt;161,HOMEP15[],IF($B86&lt;171,HOMEP16[],IF($B86&lt;181,HOMEP17[],IF($B86&lt;191,HOMEP18[],IF($B86&lt;201,HOMEP19[],"TABLE ERROR")))))))))))))))))))),11,TRUE))</f>
        <v/>
      </c>
    </row>
    <row r="87" spans="1:16" ht="15" customHeight="1" x14ac:dyDescent="0.25">
      <c r="A87" s="94">
        <v>10</v>
      </c>
      <c r="B87" s="70">
        <v>85</v>
      </c>
      <c r="C87" s="46" t="str">
        <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ERROR")))))))))))))))))))),2,TRUE)</f>
        <v>Housing Relocation and Stabilization Services</v>
      </c>
      <c r="D87" s="47"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3,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ERROR")))))))))))))))))))),3,TRUE))</f>
        <v/>
      </c>
      <c r="E87" s="47"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4,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ERROR")))))))))))))))))))),4,TRUE))</f>
        <v/>
      </c>
      <c r="F87" s="47"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5,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ERROR")))))))))))))))))))),5,TRUE))</f>
        <v/>
      </c>
      <c r="G87" s="46"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6,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ERROR")))))))))))))))))))),6,TRUE))</f>
        <v/>
      </c>
      <c r="H87" s="46"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7,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ERROR")))))))))))))))))))),7,TRUE))</f>
        <v/>
      </c>
      <c r="I87" s="48"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8,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ERROR")))))))))))))))))))),8,TRUE))</f>
        <v/>
      </c>
      <c r="J87" s="49"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9,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ERROR")))))))))))))))))))),9,TRUE))</f>
        <v/>
      </c>
      <c r="K87" s="48"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10,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ERROR")))))))))))))))))))),10,TRUE))</f>
        <v/>
      </c>
      <c r="L87" s="48"/>
      <c r="M87" s="104"/>
      <c r="N87" s="48"/>
      <c r="O87" s="48"/>
      <c r="P87" s="69" t="str">
        <f>IF(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11,TRUE)=0,"",VLOOKUP($B87,IF($B87&lt;11,HOMEP0[],IF($B87&lt;21,HOMEP1[],IF($B87&lt;31,HOMEP2[],IF($B87&lt;41,HOMEP3[],IF($B87&lt;51,HOMEP4[],IF($B87&lt;61,HOMEP5[],IF($B87&lt;71,HOMEP6[],IF($B87&lt;81,HOMEP7[],IF($B87&lt;91,HOMEP8[],IF($B87&lt;101,HOMEP9[],IF($B87&lt;111,HOMEP10[],IF($B87&lt;121,HOMEP11[],IF($B87&lt;131,HOMEP12[],IF($B87&lt;141,HOMEP13[],IF($B87&lt;151,HOMEP14[],IF($B87&lt;161,HOMEP15[],IF($B87&lt;171,HOMEP16[],IF($B87&lt;181,HOMEP17[],IF($B87&lt;191,HOMEP18[],IF($B87&lt;201,HOMEP19[],"TABLE ERROR")))))))))))))))))))),11,TRUE))</f>
        <v/>
      </c>
    </row>
    <row r="88" spans="1:16" ht="15" customHeight="1" x14ac:dyDescent="0.25">
      <c r="A88" s="94">
        <v>10</v>
      </c>
      <c r="B88" s="70">
        <v>86</v>
      </c>
      <c r="C88" s="46" t="str">
        <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ERROR")))))))))))))))))))),2,TRUE)</f>
        <v>Housing Relocation and Stabilization Services</v>
      </c>
      <c r="D88" s="47"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3,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ERROR")))))))))))))))))))),3,TRUE))</f>
        <v/>
      </c>
      <c r="E88" s="47"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4,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ERROR")))))))))))))))))))),4,TRUE))</f>
        <v/>
      </c>
      <c r="F88" s="47"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5,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ERROR")))))))))))))))))))),5,TRUE))</f>
        <v/>
      </c>
      <c r="G88" s="46"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6,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ERROR")))))))))))))))))))),6,TRUE))</f>
        <v/>
      </c>
      <c r="H88" s="46"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7,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ERROR")))))))))))))))))))),7,TRUE))</f>
        <v/>
      </c>
      <c r="I88" s="48"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8,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ERROR")))))))))))))))))))),8,TRUE))</f>
        <v/>
      </c>
      <c r="J88" s="49"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9,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ERROR")))))))))))))))))))),9,TRUE))</f>
        <v/>
      </c>
      <c r="K88" s="48"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10,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ERROR")))))))))))))))))))),10,TRUE))</f>
        <v/>
      </c>
      <c r="L88" s="48"/>
      <c r="M88" s="104"/>
      <c r="N88" s="48"/>
      <c r="O88" s="48"/>
      <c r="P88" s="69" t="str">
        <f>IF(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11,TRUE)=0,"",VLOOKUP($B88,IF($B88&lt;11,HOMEP0[],IF($B88&lt;21,HOMEP1[],IF($B88&lt;31,HOMEP2[],IF($B88&lt;41,HOMEP3[],IF($B88&lt;51,HOMEP4[],IF($B88&lt;61,HOMEP5[],IF($B88&lt;71,HOMEP6[],IF($B88&lt;81,HOMEP7[],IF($B88&lt;91,HOMEP8[],IF($B88&lt;101,HOMEP9[],IF($B88&lt;111,HOMEP10[],IF($B88&lt;121,HOMEP11[],IF($B88&lt;131,HOMEP12[],IF($B88&lt;141,HOMEP13[],IF($B88&lt;151,HOMEP14[],IF($B88&lt;161,HOMEP15[],IF($B88&lt;171,HOMEP16[],IF($B88&lt;181,HOMEP17[],IF($B88&lt;191,HOMEP18[],IF($B88&lt;201,HOMEP19[],"TABLE ERROR")))))))))))))))))))),11,TRUE))</f>
        <v/>
      </c>
    </row>
    <row r="89" spans="1:16" ht="15" customHeight="1" x14ac:dyDescent="0.25">
      <c r="A89" s="94">
        <v>10</v>
      </c>
      <c r="B89" s="70">
        <v>87</v>
      </c>
      <c r="C89" s="46" t="str">
        <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ERROR")))))))))))))))))))),2,TRUE)</f>
        <v>Housing Relocation and Stabilization Services</v>
      </c>
      <c r="D89" s="47"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3,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ERROR")))))))))))))))))))),3,TRUE))</f>
        <v/>
      </c>
      <c r="E89" s="47"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4,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ERROR")))))))))))))))))))),4,TRUE))</f>
        <v/>
      </c>
      <c r="F89" s="47"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5,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ERROR")))))))))))))))))))),5,TRUE))</f>
        <v/>
      </c>
      <c r="G89" s="46"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6,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ERROR")))))))))))))))))))),6,TRUE))</f>
        <v/>
      </c>
      <c r="H89" s="46"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7,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ERROR")))))))))))))))))))),7,TRUE))</f>
        <v/>
      </c>
      <c r="I89" s="48"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8,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ERROR")))))))))))))))))))),8,TRUE))</f>
        <v/>
      </c>
      <c r="J89" s="49"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9,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ERROR")))))))))))))))))))),9,TRUE))</f>
        <v/>
      </c>
      <c r="K89" s="48"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10,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ERROR")))))))))))))))))))),10,TRUE))</f>
        <v/>
      </c>
      <c r="L89" s="48"/>
      <c r="M89" s="104"/>
      <c r="N89" s="48"/>
      <c r="O89" s="48"/>
      <c r="P89" s="69" t="str">
        <f>IF(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11,TRUE)=0,"",VLOOKUP($B89,IF($B89&lt;11,HOMEP0[],IF($B89&lt;21,HOMEP1[],IF($B89&lt;31,HOMEP2[],IF($B89&lt;41,HOMEP3[],IF($B89&lt;51,HOMEP4[],IF($B89&lt;61,HOMEP5[],IF($B89&lt;71,HOMEP6[],IF($B89&lt;81,HOMEP7[],IF($B89&lt;91,HOMEP8[],IF($B89&lt;101,HOMEP9[],IF($B89&lt;111,HOMEP10[],IF($B89&lt;121,HOMEP11[],IF($B89&lt;131,HOMEP12[],IF($B89&lt;141,HOMEP13[],IF($B89&lt;151,HOMEP14[],IF($B89&lt;161,HOMEP15[],IF($B89&lt;171,HOMEP16[],IF($B89&lt;181,HOMEP17[],IF($B89&lt;191,HOMEP18[],IF($B89&lt;201,HOMEP19[],"TABLE ERROR")))))))))))))))))))),11,TRUE))</f>
        <v/>
      </c>
    </row>
    <row r="90" spans="1:16" ht="15" customHeight="1" x14ac:dyDescent="0.25">
      <c r="A90" s="94">
        <v>10</v>
      </c>
      <c r="B90" s="70">
        <v>88</v>
      </c>
      <c r="C90" s="46" t="str">
        <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ERROR")))))))))))))))))))),2,TRUE)</f>
        <v>Housing Relocation and Stabilization Services</v>
      </c>
      <c r="D90" s="47"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3,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ERROR")))))))))))))))))))),3,TRUE))</f>
        <v/>
      </c>
      <c r="E90" s="47"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4,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ERROR")))))))))))))))))))),4,TRUE))</f>
        <v/>
      </c>
      <c r="F90" s="47"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5,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ERROR")))))))))))))))))))),5,TRUE))</f>
        <v/>
      </c>
      <c r="G90" s="46"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6,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ERROR")))))))))))))))))))),6,TRUE))</f>
        <v/>
      </c>
      <c r="H90" s="46"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7,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ERROR")))))))))))))))))))),7,TRUE))</f>
        <v/>
      </c>
      <c r="I90" s="48"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8,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ERROR")))))))))))))))))))),8,TRUE))</f>
        <v/>
      </c>
      <c r="J90" s="49"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9,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ERROR")))))))))))))))))))),9,TRUE))</f>
        <v/>
      </c>
      <c r="K90" s="48"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10,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ERROR")))))))))))))))))))),10,TRUE))</f>
        <v/>
      </c>
      <c r="L90" s="48"/>
      <c r="M90" s="104"/>
      <c r="N90" s="48"/>
      <c r="O90" s="48"/>
      <c r="P90" s="69" t="str">
        <f>IF(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11,TRUE)=0,"",VLOOKUP($B90,IF($B90&lt;11,HOMEP0[],IF($B90&lt;21,HOMEP1[],IF($B90&lt;31,HOMEP2[],IF($B90&lt;41,HOMEP3[],IF($B90&lt;51,HOMEP4[],IF($B90&lt;61,HOMEP5[],IF($B90&lt;71,HOMEP6[],IF($B90&lt;81,HOMEP7[],IF($B90&lt;91,HOMEP8[],IF($B90&lt;101,HOMEP9[],IF($B90&lt;111,HOMEP10[],IF($B90&lt;121,HOMEP11[],IF($B90&lt;131,HOMEP12[],IF($B90&lt;141,HOMEP13[],IF($B90&lt;151,HOMEP14[],IF($B90&lt;161,HOMEP15[],IF($B90&lt;171,HOMEP16[],IF($B90&lt;181,HOMEP17[],IF($B90&lt;191,HOMEP18[],IF($B90&lt;201,HOMEP19[],"TABLE ERROR")))))))))))))))))))),11,TRUE))</f>
        <v/>
      </c>
    </row>
    <row r="91" spans="1:16" ht="15" customHeight="1" x14ac:dyDescent="0.25">
      <c r="A91" s="94">
        <v>10</v>
      </c>
      <c r="B91" s="70">
        <v>89</v>
      </c>
      <c r="C91" s="46" t="str">
        <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ERROR")))))))))))))))))))),2,TRUE)</f>
        <v>Housing Relocation and Stabilization Services</v>
      </c>
      <c r="D91" s="47"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3,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ERROR")))))))))))))))))))),3,TRUE))</f>
        <v/>
      </c>
      <c r="E91" s="47"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4,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ERROR")))))))))))))))))))),4,TRUE))</f>
        <v/>
      </c>
      <c r="F91" s="47"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5,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ERROR")))))))))))))))))))),5,TRUE))</f>
        <v/>
      </c>
      <c r="G91" s="46"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6,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ERROR")))))))))))))))))))),6,TRUE))</f>
        <v/>
      </c>
      <c r="H91" s="46"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7,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ERROR")))))))))))))))))))),7,TRUE))</f>
        <v/>
      </c>
      <c r="I91" s="48"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8,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ERROR")))))))))))))))))))),8,TRUE))</f>
        <v/>
      </c>
      <c r="J91" s="49"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9,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ERROR")))))))))))))))))))),9,TRUE))</f>
        <v/>
      </c>
      <c r="K91" s="48"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10,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ERROR")))))))))))))))))))),10,TRUE))</f>
        <v/>
      </c>
      <c r="L91" s="48"/>
      <c r="M91" s="104"/>
      <c r="N91" s="48"/>
      <c r="O91" s="48"/>
      <c r="P91" s="69" t="str">
        <f>IF(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11,TRUE)=0,"",VLOOKUP($B91,IF($B91&lt;11,HOMEP0[],IF($B91&lt;21,HOMEP1[],IF($B91&lt;31,HOMEP2[],IF($B91&lt;41,HOMEP3[],IF($B91&lt;51,HOMEP4[],IF($B91&lt;61,HOMEP5[],IF($B91&lt;71,HOMEP6[],IF($B91&lt;81,HOMEP7[],IF($B91&lt;91,HOMEP8[],IF($B91&lt;101,HOMEP9[],IF($B91&lt;111,HOMEP10[],IF($B91&lt;121,HOMEP11[],IF($B91&lt;131,HOMEP12[],IF($B91&lt;141,HOMEP13[],IF($B91&lt;151,HOMEP14[],IF($B91&lt;161,HOMEP15[],IF($B91&lt;171,HOMEP16[],IF($B91&lt;181,HOMEP17[],IF($B91&lt;191,HOMEP18[],IF($B91&lt;201,HOMEP19[],"TABLE ERROR")))))))))))))))))))),11,TRUE))</f>
        <v/>
      </c>
    </row>
    <row r="92" spans="1:16" ht="15.75" customHeight="1" x14ac:dyDescent="0.25">
      <c r="A92" s="94">
        <v>10</v>
      </c>
      <c r="B92" s="70">
        <v>90</v>
      </c>
      <c r="C92" s="46" t="str">
        <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ERROR")))))))))))))))))))),2,TRUE)</f>
        <v>Housing Relocation and Stabilization Services</v>
      </c>
      <c r="D92" s="47"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3,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ERROR")))))))))))))))))))),3,TRUE))</f>
        <v/>
      </c>
      <c r="E92" s="47"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4,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ERROR")))))))))))))))))))),4,TRUE))</f>
        <v/>
      </c>
      <c r="F92" s="47"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5,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ERROR")))))))))))))))))))),5,TRUE))</f>
        <v/>
      </c>
      <c r="G92" s="46"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6,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ERROR")))))))))))))))))))),6,TRUE))</f>
        <v/>
      </c>
      <c r="H92" s="46"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7,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ERROR")))))))))))))))))))),7,TRUE))</f>
        <v/>
      </c>
      <c r="I92" s="48"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8,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ERROR")))))))))))))))))))),8,TRUE))</f>
        <v/>
      </c>
      <c r="J92" s="49"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9,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ERROR")))))))))))))))))))),9,TRUE))</f>
        <v/>
      </c>
      <c r="K92" s="48"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10,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ERROR")))))))))))))))))))),10,TRUE))</f>
        <v/>
      </c>
      <c r="L92" s="48"/>
      <c r="M92" s="104"/>
      <c r="N92" s="48"/>
      <c r="O92" s="48"/>
      <c r="P92" s="69" t="str">
        <f>IF(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11,TRUE)=0,"",VLOOKUP($B92,IF($B92&lt;11,HOMEP0[],IF($B92&lt;21,HOMEP1[],IF($B92&lt;31,HOMEP2[],IF($B92&lt;41,HOMEP3[],IF($B92&lt;51,HOMEP4[],IF($B92&lt;61,HOMEP5[],IF($B92&lt;71,HOMEP6[],IF($B92&lt;81,HOMEP7[],IF($B92&lt;91,HOMEP8[],IF($B92&lt;101,HOMEP9[],IF($B92&lt;111,HOMEP10[],IF($B92&lt;121,HOMEP11[],IF($B92&lt;131,HOMEP12[],IF($B92&lt;141,HOMEP13[],IF($B92&lt;151,HOMEP14[],IF($B92&lt;161,HOMEP15[],IF($B92&lt;171,HOMEP16[],IF($B92&lt;181,HOMEP17[],IF($B92&lt;191,HOMEP18[],IF($B92&lt;201,HOMEP19[],"TABLE ERROR")))))))))))))))))))),11,TRUE))</f>
        <v/>
      </c>
    </row>
    <row r="93" spans="1:16" ht="15" customHeight="1" x14ac:dyDescent="0.25">
      <c r="A93" s="94">
        <v>11</v>
      </c>
      <c r="B93" s="70">
        <v>91</v>
      </c>
      <c r="C93" s="46" t="str">
        <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ERROR")))))))))))))))))))),2,TRUE)</f>
        <v>Housing Relocation and Stabilization Services</v>
      </c>
      <c r="D93" s="47"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3,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ERROR")))))))))))))))))))),3,TRUE))</f>
        <v/>
      </c>
      <c r="E93" s="47"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4,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ERROR")))))))))))))))))))),4,TRUE))</f>
        <v/>
      </c>
      <c r="F93" s="47"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5,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ERROR")))))))))))))))))))),5,TRUE))</f>
        <v/>
      </c>
      <c r="G93" s="46"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6,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ERROR")))))))))))))))))))),6,TRUE))</f>
        <v/>
      </c>
      <c r="H93" s="46"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7,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ERROR")))))))))))))))))))),7,TRUE))</f>
        <v/>
      </c>
      <c r="I93" s="48"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8,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ERROR")))))))))))))))))))),8,TRUE))</f>
        <v/>
      </c>
      <c r="J93" s="49"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9,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ERROR")))))))))))))))))))),9,TRUE))</f>
        <v/>
      </c>
      <c r="K93" s="48"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10,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ERROR")))))))))))))))))))),10,TRUE))</f>
        <v/>
      </c>
      <c r="L93" s="48"/>
      <c r="M93" s="104"/>
      <c r="N93" s="48"/>
      <c r="O93" s="48"/>
      <c r="P93" s="69" t="str">
        <f>IF(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11,TRUE)=0,"",VLOOKUP($B93,IF($B93&lt;11,HOMEP0[],IF($B93&lt;21,HOMEP1[],IF($B93&lt;31,HOMEP2[],IF($B93&lt;41,HOMEP3[],IF($B93&lt;51,HOMEP4[],IF($B93&lt;61,HOMEP5[],IF($B93&lt;71,HOMEP6[],IF($B93&lt;81,HOMEP7[],IF($B93&lt;91,HOMEP8[],IF($B93&lt;101,HOMEP9[],IF($B93&lt;111,HOMEP10[],IF($B93&lt;121,HOMEP11[],IF($B93&lt;131,HOMEP12[],IF($B93&lt;141,HOMEP13[],IF($B93&lt;151,HOMEP14[],IF($B93&lt;161,HOMEP15[],IF($B93&lt;171,HOMEP16[],IF($B93&lt;181,HOMEP17[],IF($B93&lt;191,HOMEP18[],IF($B93&lt;201,HOMEP19[],"TABLE ERROR")))))))))))))))))))),11,TRUE))</f>
        <v/>
      </c>
    </row>
    <row r="94" spans="1:16" ht="15" customHeight="1" x14ac:dyDescent="0.25">
      <c r="A94" s="94">
        <v>11</v>
      </c>
      <c r="B94" s="70">
        <v>92</v>
      </c>
      <c r="C94" s="46" t="str">
        <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ERROR")))))))))))))))))))),2,TRUE)</f>
        <v>Housing Relocation and Stabilization Services</v>
      </c>
      <c r="D94" s="47"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3,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ERROR")))))))))))))))))))),3,TRUE))</f>
        <v/>
      </c>
      <c r="E94" s="47"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4,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ERROR")))))))))))))))))))),4,TRUE))</f>
        <v/>
      </c>
      <c r="F94" s="47"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5,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ERROR")))))))))))))))))))),5,TRUE))</f>
        <v/>
      </c>
      <c r="G94" s="46"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6,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ERROR")))))))))))))))))))),6,TRUE))</f>
        <v/>
      </c>
      <c r="H94" s="46"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7,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ERROR")))))))))))))))))))),7,TRUE))</f>
        <v/>
      </c>
      <c r="I94" s="48"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8,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ERROR")))))))))))))))))))),8,TRUE))</f>
        <v/>
      </c>
      <c r="J94" s="49"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9,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ERROR")))))))))))))))))))),9,TRUE))</f>
        <v/>
      </c>
      <c r="K94" s="48"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10,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ERROR")))))))))))))))))))),10,TRUE))</f>
        <v/>
      </c>
      <c r="L94" s="48"/>
      <c r="M94" s="104"/>
      <c r="N94" s="48"/>
      <c r="O94" s="48"/>
      <c r="P94" s="69" t="str">
        <f>IF(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11,TRUE)=0,"",VLOOKUP($B94,IF($B94&lt;11,HOMEP0[],IF($B94&lt;21,HOMEP1[],IF($B94&lt;31,HOMEP2[],IF($B94&lt;41,HOMEP3[],IF($B94&lt;51,HOMEP4[],IF($B94&lt;61,HOMEP5[],IF($B94&lt;71,HOMEP6[],IF($B94&lt;81,HOMEP7[],IF($B94&lt;91,HOMEP8[],IF($B94&lt;101,HOMEP9[],IF($B94&lt;111,HOMEP10[],IF($B94&lt;121,HOMEP11[],IF($B94&lt;131,HOMEP12[],IF($B94&lt;141,HOMEP13[],IF($B94&lt;151,HOMEP14[],IF($B94&lt;161,HOMEP15[],IF($B94&lt;171,HOMEP16[],IF($B94&lt;181,HOMEP17[],IF($B94&lt;191,HOMEP18[],IF($B94&lt;201,HOMEP19[],"TABLE ERROR")))))))))))))))))))),11,TRUE))</f>
        <v/>
      </c>
    </row>
    <row r="95" spans="1:16" ht="15" customHeight="1" x14ac:dyDescent="0.25">
      <c r="A95" s="94">
        <v>11</v>
      </c>
      <c r="B95" s="70">
        <v>93</v>
      </c>
      <c r="C95" s="46" t="str">
        <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ERROR")))))))))))))))))))),2,TRUE)</f>
        <v>Housing Relocation and Stabilization Services</v>
      </c>
      <c r="D95" s="47"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3,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ERROR")))))))))))))))))))),3,TRUE))</f>
        <v/>
      </c>
      <c r="E95" s="47"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4,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ERROR")))))))))))))))))))),4,TRUE))</f>
        <v/>
      </c>
      <c r="F95" s="47"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5,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ERROR")))))))))))))))))))),5,TRUE))</f>
        <v/>
      </c>
      <c r="G95" s="46"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6,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ERROR")))))))))))))))))))),6,TRUE))</f>
        <v/>
      </c>
      <c r="H95" s="46"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7,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ERROR")))))))))))))))))))),7,TRUE))</f>
        <v/>
      </c>
      <c r="I95" s="48"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8,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ERROR")))))))))))))))))))),8,TRUE))</f>
        <v/>
      </c>
      <c r="J95" s="49"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9,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ERROR")))))))))))))))))))),9,TRUE))</f>
        <v/>
      </c>
      <c r="K95" s="48"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10,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ERROR")))))))))))))))))))),10,TRUE))</f>
        <v/>
      </c>
      <c r="L95" s="48"/>
      <c r="M95" s="104"/>
      <c r="N95" s="48"/>
      <c r="O95" s="48"/>
      <c r="P95" s="69" t="str">
        <f>IF(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11,TRUE)=0,"",VLOOKUP($B95,IF($B95&lt;11,HOMEP0[],IF($B95&lt;21,HOMEP1[],IF($B95&lt;31,HOMEP2[],IF($B95&lt;41,HOMEP3[],IF($B95&lt;51,HOMEP4[],IF($B95&lt;61,HOMEP5[],IF($B95&lt;71,HOMEP6[],IF($B95&lt;81,HOMEP7[],IF($B95&lt;91,HOMEP8[],IF($B95&lt;101,HOMEP9[],IF($B95&lt;111,HOMEP10[],IF($B95&lt;121,HOMEP11[],IF($B95&lt;131,HOMEP12[],IF($B95&lt;141,HOMEP13[],IF($B95&lt;151,HOMEP14[],IF($B95&lt;161,HOMEP15[],IF($B95&lt;171,HOMEP16[],IF($B95&lt;181,HOMEP17[],IF($B95&lt;191,HOMEP18[],IF($B95&lt;201,HOMEP19[],"TABLE ERROR")))))))))))))))))))),11,TRUE))</f>
        <v/>
      </c>
    </row>
    <row r="96" spans="1:16" ht="15" customHeight="1" x14ac:dyDescent="0.25">
      <c r="A96" s="94">
        <v>11</v>
      </c>
      <c r="B96" s="70">
        <v>94</v>
      </c>
      <c r="C96" s="46" t="str">
        <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ERROR")))))))))))))))))))),2,TRUE)</f>
        <v>Housing Relocation and Stabilization Services</v>
      </c>
      <c r="D96" s="47"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3,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ERROR")))))))))))))))))))),3,TRUE))</f>
        <v/>
      </c>
      <c r="E96" s="47"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4,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ERROR")))))))))))))))))))),4,TRUE))</f>
        <v/>
      </c>
      <c r="F96" s="47"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5,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ERROR")))))))))))))))))))),5,TRUE))</f>
        <v/>
      </c>
      <c r="G96" s="46"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6,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ERROR")))))))))))))))))))),6,TRUE))</f>
        <v/>
      </c>
      <c r="H96" s="46"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7,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ERROR")))))))))))))))))))),7,TRUE))</f>
        <v/>
      </c>
      <c r="I96" s="48"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8,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ERROR")))))))))))))))))))),8,TRUE))</f>
        <v/>
      </c>
      <c r="J96" s="49"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9,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ERROR")))))))))))))))))))),9,TRUE))</f>
        <v/>
      </c>
      <c r="K96" s="48"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10,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ERROR")))))))))))))))))))),10,TRUE))</f>
        <v/>
      </c>
      <c r="L96" s="48"/>
      <c r="M96" s="104"/>
      <c r="N96" s="48"/>
      <c r="O96" s="48"/>
      <c r="P96" s="69" t="str">
        <f>IF(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11,TRUE)=0,"",VLOOKUP($B96,IF($B96&lt;11,HOMEP0[],IF($B96&lt;21,HOMEP1[],IF($B96&lt;31,HOMEP2[],IF($B96&lt;41,HOMEP3[],IF($B96&lt;51,HOMEP4[],IF($B96&lt;61,HOMEP5[],IF($B96&lt;71,HOMEP6[],IF($B96&lt;81,HOMEP7[],IF($B96&lt;91,HOMEP8[],IF($B96&lt;101,HOMEP9[],IF($B96&lt;111,HOMEP10[],IF($B96&lt;121,HOMEP11[],IF($B96&lt;131,HOMEP12[],IF($B96&lt;141,HOMEP13[],IF($B96&lt;151,HOMEP14[],IF($B96&lt;161,HOMEP15[],IF($B96&lt;171,HOMEP16[],IF($B96&lt;181,HOMEP17[],IF($B96&lt;191,HOMEP18[],IF($B96&lt;201,HOMEP19[],"TABLE ERROR")))))))))))))))))))),11,TRUE))</f>
        <v/>
      </c>
    </row>
    <row r="97" spans="1:16" ht="15" customHeight="1" x14ac:dyDescent="0.25">
      <c r="A97" s="94">
        <v>11</v>
      </c>
      <c r="B97" s="70">
        <v>95</v>
      </c>
      <c r="C97" s="46" t="str">
        <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ERROR")))))))))))))))))))),2,TRUE)</f>
        <v>Housing Relocation and Stabilization Services</v>
      </c>
      <c r="D97" s="47"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3,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ERROR")))))))))))))))))))),3,TRUE))</f>
        <v/>
      </c>
      <c r="E97" s="47"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4,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ERROR")))))))))))))))))))),4,TRUE))</f>
        <v/>
      </c>
      <c r="F97" s="47"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5,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ERROR")))))))))))))))))))),5,TRUE))</f>
        <v/>
      </c>
      <c r="G97" s="46"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6,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ERROR")))))))))))))))))))),6,TRUE))</f>
        <v/>
      </c>
      <c r="H97" s="46"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7,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ERROR")))))))))))))))))))),7,TRUE))</f>
        <v/>
      </c>
      <c r="I97" s="48"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8,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ERROR")))))))))))))))))))),8,TRUE))</f>
        <v/>
      </c>
      <c r="J97" s="49"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9,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ERROR")))))))))))))))))))),9,TRUE))</f>
        <v/>
      </c>
      <c r="K97" s="48"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10,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ERROR")))))))))))))))))))),10,TRUE))</f>
        <v/>
      </c>
      <c r="L97" s="48"/>
      <c r="M97" s="104"/>
      <c r="N97" s="48"/>
      <c r="O97" s="48"/>
      <c r="P97" s="69" t="str">
        <f>IF(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11,TRUE)=0,"",VLOOKUP($B97,IF($B97&lt;11,HOMEP0[],IF($B97&lt;21,HOMEP1[],IF($B97&lt;31,HOMEP2[],IF($B97&lt;41,HOMEP3[],IF($B97&lt;51,HOMEP4[],IF($B97&lt;61,HOMEP5[],IF($B97&lt;71,HOMEP6[],IF($B97&lt;81,HOMEP7[],IF($B97&lt;91,HOMEP8[],IF($B97&lt;101,HOMEP9[],IF($B97&lt;111,HOMEP10[],IF($B97&lt;121,HOMEP11[],IF($B97&lt;131,HOMEP12[],IF($B97&lt;141,HOMEP13[],IF($B97&lt;151,HOMEP14[],IF($B97&lt;161,HOMEP15[],IF($B97&lt;171,HOMEP16[],IF($B97&lt;181,HOMEP17[],IF($B97&lt;191,HOMEP18[],IF($B97&lt;201,HOMEP19[],"TABLE ERROR")))))))))))))))))))),11,TRUE))</f>
        <v/>
      </c>
    </row>
    <row r="98" spans="1:16" ht="15" customHeight="1" x14ac:dyDescent="0.25">
      <c r="A98" s="94">
        <v>11</v>
      </c>
      <c r="B98" s="70">
        <v>96</v>
      </c>
      <c r="C98" s="46" t="str">
        <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ERROR")))))))))))))))))))),2,TRUE)</f>
        <v>Housing Relocation and Stabilization Services</v>
      </c>
      <c r="D98" s="47"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3,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ERROR")))))))))))))))))))),3,TRUE))</f>
        <v/>
      </c>
      <c r="E98" s="47"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4,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ERROR")))))))))))))))))))),4,TRUE))</f>
        <v/>
      </c>
      <c r="F98" s="47"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5,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ERROR")))))))))))))))))))),5,TRUE))</f>
        <v/>
      </c>
      <c r="G98" s="46"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6,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ERROR")))))))))))))))))))),6,TRUE))</f>
        <v/>
      </c>
      <c r="H98" s="46"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7,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ERROR")))))))))))))))))))),7,TRUE))</f>
        <v/>
      </c>
      <c r="I98" s="48"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8,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ERROR")))))))))))))))))))),8,TRUE))</f>
        <v/>
      </c>
      <c r="J98" s="49"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9,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ERROR")))))))))))))))))))),9,TRUE))</f>
        <v/>
      </c>
      <c r="K98" s="48"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10,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ERROR")))))))))))))))))))),10,TRUE))</f>
        <v/>
      </c>
      <c r="L98" s="48"/>
      <c r="M98" s="104"/>
      <c r="N98" s="48"/>
      <c r="O98" s="48"/>
      <c r="P98" s="69" t="str">
        <f>IF(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11,TRUE)=0,"",VLOOKUP($B98,IF($B98&lt;11,HOMEP0[],IF($B98&lt;21,HOMEP1[],IF($B98&lt;31,HOMEP2[],IF($B98&lt;41,HOMEP3[],IF($B98&lt;51,HOMEP4[],IF($B98&lt;61,HOMEP5[],IF($B98&lt;71,HOMEP6[],IF($B98&lt;81,HOMEP7[],IF($B98&lt;91,HOMEP8[],IF($B98&lt;101,HOMEP9[],IF($B98&lt;111,HOMEP10[],IF($B98&lt;121,HOMEP11[],IF($B98&lt;131,HOMEP12[],IF($B98&lt;141,HOMEP13[],IF($B98&lt;151,HOMEP14[],IF($B98&lt;161,HOMEP15[],IF($B98&lt;171,HOMEP16[],IF($B98&lt;181,HOMEP17[],IF($B98&lt;191,HOMEP18[],IF($B98&lt;201,HOMEP19[],"TABLE ERROR")))))))))))))))))))),11,TRUE))</f>
        <v/>
      </c>
    </row>
    <row r="99" spans="1:16" ht="15" customHeight="1" x14ac:dyDescent="0.25">
      <c r="A99" s="94">
        <v>11</v>
      </c>
      <c r="B99" s="70">
        <v>97</v>
      </c>
      <c r="C99" s="46" t="str">
        <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ERROR")))))))))))))))))))),2,TRUE)</f>
        <v>Housing Relocation and Stabilization Services</v>
      </c>
      <c r="D99" s="47"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3,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ERROR")))))))))))))))))))),3,TRUE))</f>
        <v/>
      </c>
      <c r="E99" s="47"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4,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ERROR")))))))))))))))))))),4,TRUE))</f>
        <v/>
      </c>
      <c r="F99" s="47"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5,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ERROR")))))))))))))))))))),5,TRUE))</f>
        <v/>
      </c>
      <c r="G99" s="46"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6,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ERROR")))))))))))))))))))),6,TRUE))</f>
        <v/>
      </c>
      <c r="H99" s="46"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7,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ERROR")))))))))))))))))))),7,TRUE))</f>
        <v/>
      </c>
      <c r="I99" s="48"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8,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ERROR")))))))))))))))))))),8,TRUE))</f>
        <v/>
      </c>
      <c r="J99" s="49"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9,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ERROR")))))))))))))))))))),9,TRUE))</f>
        <v/>
      </c>
      <c r="K99" s="48"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10,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ERROR")))))))))))))))))))),10,TRUE))</f>
        <v/>
      </c>
      <c r="L99" s="48"/>
      <c r="M99" s="104"/>
      <c r="N99" s="48"/>
      <c r="O99" s="48"/>
      <c r="P99" s="69" t="str">
        <f>IF(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11,TRUE)=0,"",VLOOKUP($B99,IF($B99&lt;11,HOMEP0[],IF($B99&lt;21,HOMEP1[],IF($B99&lt;31,HOMEP2[],IF($B99&lt;41,HOMEP3[],IF($B99&lt;51,HOMEP4[],IF($B99&lt;61,HOMEP5[],IF($B99&lt;71,HOMEP6[],IF($B99&lt;81,HOMEP7[],IF($B99&lt;91,HOMEP8[],IF($B99&lt;101,HOMEP9[],IF($B99&lt;111,HOMEP10[],IF($B99&lt;121,HOMEP11[],IF($B99&lt;131,HOMEP12[],IF($B99&lt;141,HOMEP13[],IF($B99&lt;151,HOMEP14[],IF($B99&lt;161,HOMEP15[],IF($B99&lt;171,HOMEP16[],IF($B99&lt;181,HOMEP17[],IF($B99&lt;191,HOMEP18[],IF($B99&lt;201,HOMEP19[],"TABLE ERROR")))))))))))))))))))),11,TRUE))</f>
        <v/>
      </c>
    </row>
    <row r="100" spans="1:16" ht="15" customHeight="1" x14ac:dyDescent="0.25">
      <c r="A100" s="94">
        <v>11</v>
      </c>
      <c r="B100" s="70">
        <v>98</v>
      </c>
      <c r="C100" s="46" t="str">
        <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ERROR")))))))))))))))))))),2,TRUE)</f>
        <v>Housing Relocation and Stabilization Services</v>
      </c>
      <c r="D100" s="47"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3,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ERROR")))))))))))))))))))),3,TRUE))</f>
        <v/>
      </c>
      <c r="E100" s="47"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4,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ERROR")))))))))))))))))))),4,TRUE))</f>
        <v/>
      </c>
      <c r="F100" s="47"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5,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ERROR")))))))))))))))))))),5,TRUE))</f>
        <v/>
      </c>
      <c r="G100" s="46"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6,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ERROR")))))))))))))))))))),6,TRUE))</f>
        <v/>
      </c>
      <c r="H100" s="46"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7,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ERROR")))))))))))))))))))),7,TRUE))</f>
        <v/>
      </c>
      <c r="I100" s="48"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8,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ERROR")))))))))))))))))))),8,TRUE))</f>
        <v/>
      </c>
      <c r="J100" s="49"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9,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ERROR")))))))))))))))))))),9,TRUE))</f>
        <v/>
      </c>
      <c r="K100" s="48"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10,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ERROR")))))))))))))))))))),10,TRUE))</f>
        <v/>
      </c>
      <c r="L100" s="48"/>
      <c r="M100" s="104"/>
      <c r="N100" s="48"/>
      <c r="O100" s="48"/>
      <c r="P100" s="69" t="str">
        <f>IF(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11,TRUE)=0,"",VLOOKUP($B100,IF($B100&lt;11,HOMEP0[],IF($B100&lt;21,HOMEP1[],IF($B100&lt;31,HOMEP2[],IF($B100&lt;41,HOMEP3[],IF($B100&lt;51,HOMEP4[],IF($B100&lt;61,HOMEP5[],IF($B100&lt;71,HOMEP6[],IF($B100&lt;81,HOMEP7[],IF($B100&lt;91,HOMEP8[],IF($B100&lt;101,HOMEP9[],IF($B100&lt;111,HOMEP10[],IF($B100&lt;121,HOMEP11[],IF($B100&lt;131,HOMEP12[],IF($B100&lt;141,HOMEP13[],IF($B100&lt;151,HOMEP14[],IF($B100&lt;161,HOMEP15[],IF($B100&lt;171,HOMEP16[],IF($B100&lt;181,HOMEP17[],IF($B100&lt;191,HOMEP18[],IF($B100&lt;201,HOMEP19[],"TABLE ERROR")))))))))))))))))))),11,TRUE))</f>
        <v/>
      </c>
    </row>
    <row r="101" spans="1:16" ht="15" customHeight="1" x14ac:dyDescent="0.25">
      <c r="A101" s="94">
        <v>11</v>
      </c>
      <c r="B101" s="70">
        <v>99</v>
      </c>
      <c r="C101" s="46" t="str">
        <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ERROR")))))))))))))))))))),2,TRUE)</f>
        <v>Housing Relocation and Stabilization Services</v>
      </c>
      <c r="D101" s="47"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3,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ERROR")))))))))))))))))))),3,TRUE))</f>
        <v/>
      </c>
      <c r="E101" s="47"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4,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ERROR")))))))))))))))))))),4,TRUE))</f>
        <v/>
      </c>
      <c r="F101" s="47"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5,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ERROR")))))))))))))))))))),5,TRUE))</f>
        <v/>
      </c>
      <c r="G101" s="46"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6,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ERROR")))))))))))))))))))),6,TRUE))</f>
        <v/>
      </c>
      <c r="H101" s="46"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7,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ERROR")))))))))))))))))))),7,TRUE))</f>
        <v/>
      </c>
      <c r="I101" s="48"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8,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ERROR")))))))))))))))))))),8,TRUE))</f>
        <v/>
      </c>
      <c r="J101" s="49"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9,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ERROR")))))))))))))))))))),9,TRUE))</f>
        <v/>
      </c>
      <c r="K101" s="48"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10,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ERROR")))))))))))))))))))),10,TRUE))</f>
        <v/>
      </c>
      <c r="L101" s="48"/>
      <c r="M101" s="104"/>
      <c r="N101" s="48"/>
      <c r="O101" s="48"/>
      <c r="P101" s="69" t="str">
        <f>IF(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11,TRUE)=0,"",VLOOKUP($B101,IF($B101&lt;11,HOMEP0[],IF($B101&lt;21,HOMEP1[],IF($B101&lt;31,HOMEP2[],IF($B101&lt;41,HOMEP3[],IF($B101&lt;51,HOMEP4[],IF($B101&lt;61,HOMEP5[],IF($B101&lt;71,HOMEP6[],IF($B101&lt;81,HOMEP7[],IF($B101&lt;91,HOMEP8[],IF($B101&lt;101,HOMEP9[],IF($B101&lt;111,HOMEP10[],IF($B101&lt;121,HOMEP11[],IF($B101&lt;131,HOMEP12[],IF($B101&lt;141,HOMEP13[],IF($B101&lt;151,HOMEP14[],IF($B101&lt;161,HOMEP15[],IF($B101&lt;171,HOMEP16[],IF($B101&lt;181,HOMEP17[],IF($B101&lt;191,HOMEP18[],IF($B101&lt;201,HOMEP19[],"TABLE ERROR")))))))))))))))))))),11,TRUE))</f>
        <v/>
      </c>
    </row>
    <row r="102" spans="1:16" ht="15.75" customHeight="1" x14ac:dyDescent="0.25">
      <c r="A102" s="94">
        <v>11</v>
      </c>
      <c r="B102" s="70">
        <v>100</v>
      </c>
      <c r="C102" s="46" t="str">
        <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ERROR")))))))))))))))))))),2,TRUE)</f>
        <v>Housing Relocation and Stabilization Services</v>
      </c>
      <c r="D102" s="47"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3,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ERROR")))))))))))))))))))),3,TRUE))</f>
        <v/>
      </c>
      <c r="E102" s="47"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4,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ERROR")))))))))))))))))))),4,TRUE))</f>
        <v/>
      </c>
      <c r="F102" s="47"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5,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ERROR")))))))))))))))))))),5,TRUE))</f>
        <v/>
      </c>
      <c r="G102" s="46"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6,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ERROR")))))))))))))))))))),6,TRUE))</f>
        <v/>
      </c>
      <c r="H102" s="46"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7,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ERROR")))))))))))))))))))),7,TRUE))</f>
        <v/>
      </c>
      <c r="I102" s="48"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8,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ERROR")))))))))))))))))))),8,TRUE))</f>
        <v/>
      </c>
      <c r="J102" s="49"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9,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ERROR")))))))))))))))))))),9,TRUE))</f>
        <v/>
      </c>
      <c r="K102" s="48"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10,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ERROR")))))))))))))))))))),10,TRUE))</f>
        <v/>
      </c>
      <c r="L102" s="48"/>
      <c r="M102" s="104"/>
      <c r="N102" s="48"/>
      <c r="O102" s="48"/>
      <c r="P102" s="69" t="str">
        <f>IF(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11,TRUE)=0,"",VLOOKUP($B102,IF($B102&lt;11,HOMEP0[],IF($B102&lt;21,HOMEP1[],IF($B102&lt;31,HOMEP2[],IF($B102&lt;41,HOMEP3[],IF($B102&lt;51,HOMEP4[],IF($B102&lt;61,HOMEP5[],IF($B102&lt;71,HOMEP6[],IF($B102&lt;81,HOMEP7[],IF($B102&lt;91,HOMEP8[],IF($B102&lt;101,HOMEP9[],IF($B102&lt;111,HOMEP10[],IF($B102&lt;121,HOMEP11[],IF($B102&lt;131,HOMEP12[],IF($B102&lt;141,HOMEP13[],IF($B102&lt;151,HOMEP14[],IF($B102&lt;161,HOMEP15[],IF($B102&lt;171,HOMEP16[],IF($B102&lt;181,HOMEP17[],IF($B102&lt;191,HOMEP18[],IF($B102&lt;201,HOMEP19[],"TABLE ERROR")))))))))))))))))))),11,TRUE))</f>
        <v/>
      </c>
    </row>
    <row r="103" spans="1:16" ht="15" customHeight="1" x14ac:dyDescent="0.25">
      <c r="A103" s="94">
        <v>12</v>
      </c>
      <c r="B103" s="70">
        <v>101</v>
      </c>
      <c r="C103" s="46" t="str">
        <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ERROR")))))))))))))))))))),2,TRUE)</f>
        <v>Housing Relocation and Stabilization Services</v>
      </c>
      <c r="D103" s="47"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3,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ERROR")))))))))))))))))))),3,TRUE))</f>
        <v/>
      </c>
      <c r="E103" s="47"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4,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ERROR")))))))))))))))))))),4,TRUE))</f>
        <v/>
      </c>
      <c r="F103" s="47"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5,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ERROR")))))))))))))))))))),5,TRUE))</f>
        <v/>
      </c>
      <c r="G103" s="46"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6,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ERROR")))))))))))))))))))),6,TRUE))</f>
        <v/>
      </c>
      <c r="H103" s="46"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7,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ERROR")))))))))))))))))))),7,TRUE))</f>
        <v/>
      </c>
      <c r="I103" s="48"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8,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ERROR")))))))))))))))))))),8,TRUE))</f>
        <v/>
      </c>
      <c r="J103" s="49"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9,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ERROR")))))))))))))))))))),9,TRUE))</f>
        <v/>
      </c>
      <c r="K103" s="48"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10,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ERROR")))))))))))))))))))),10,TRUE))</f>
        <v/>
      </c>
      <c r="L103" s="48"/>
      <c r="M103" s="104"/>
      <c r="N103" s="48"/>
      <c r="O103" s="48"/>
      <c r="P103" s="69" t="str">
        <f>IF(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11,TRUE)=0,"",VLOOKUP($B103,IF($B103&lt;11,HOMEP0[],IF($B103&lt;21,HOMEP1[],IF($B103&lt;31,HOMEP2[],IF($B103&lt;41,HOMEP3[],IF($B103&lt;51,HOMEP4[],IF($B103&lt;61,HOMEP5[],IF($B103&lt;71,HOMEP6[],IF($B103&lt;81,HOMEP7[],IF($B103&lt;91,HOMEP8[],IF($B103&lt;101,HOMEP9[],IF($B103&lt;111,HOMEP10[],IF($B103&lt;121,HOMEP11[],IF($B103&lt;131,HOMEP12[],IF($B103&lt;141,HOMEP13[],IF($B103&lt;151,HOMEP14[],IF($B103&lt;161,HOMEP15[],IF($B103&lt;171,HOMEP16[],IF($B103&lt;181,HOMEP17[],IF($B103&lt;191,HOMEP18[],IF($B103&lt;201,HOMEP19[],"TABLE ERROR")))))))))))))))))))),11,TRUE))</f>
        <v/>
      </c>
    </row>
    <row r="104" spans="1:16" ht="15" customHeight="1" x14ac:dyDescent="0.25">
      <c r="A104" s="94">
        <v>12</v>
      </c>
      <c r="B104" s="70">
        <v>102</v>
      </c>
      <c r="C104" s="46" t="str">
        <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ERROR")))))))))))))))))))),2,TRUE)</f>
        <v>Housing Relocation and Stabilization Services</v>
      </c>
      <c r="D104" s="47"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3,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ERROR")))))))))))))))))))),3,TRUE))</f>
        <v/>
      </c>
      <c r="E104" s="47"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4,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ERROR")))))))))))))))))))),4,TRUE))</f>
        <v/>
      </c>
      <c r="F104" s="47"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5,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ERROR")))))))))))))))))))),5,TRUE))</f>
        <v/>
      </c>
      <c r="G104" s="46"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6,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ERROR")))))))))))))))))))),6,TRUE))</f>
        <v/>
      </c>
      <c r="H104" s="46"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7,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ERROR")))))))))))))))))))),7,TRUE))</f>
        <v/>
      </c>
      <c r="I104" s="48"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8,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ERROR")))))))))))))))))))),8,TRUE))</f>
        <v/>
      </c>
      <c r="J104" s="49"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9,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ERROR")))))))))))))))))))),9,TRUE))</f>
        <v/>
      </c>
      <c r="K104" s="48"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10,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ERROR")))))))))))))))))))),10,TRUE))</f>
        <v/>
      </c>
      <c r="L104" s="48"/>
      <c r="M104" s="104"/>
      <c r="N104" s="48"/>
      <c r="O104" s="48"/>
      <c r="P104" s="69" t="str">
        <f>IF(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11,TRUE)=0,"",VLOOKUP($B104,IF($B104&lt;11,HOMEP0[],IF($B104&lt;21,HOMEP1[],IF($B104&lt;31,HOMEP2[],IF($B104&lt;41,HOMEP3[],IF($B104&lt;51,HOMEP4[],IF($B104&lt;61,HOMEP5[],IF($B104&lt;71,HOMEP6[],IF($B104&lt;81,HOMEP7[],IF($B104&lt;91,HOMEP8[],IF($B104&lt;101,HOMEP9[],IF($B104&lt;111,HOMEP10[],IF($B104&lt;121,HOMEP11[],IF($B104&lt;131,HOMEP12[],IF($B104&lt;141,HOMEP13[],IF($B104&lt;151,HOMEP14[],IF($B104&lt;161,HOMEP15[],IF($B104&lt;171,HOMEP16[],IF($B104&lt;181,HOMEP17[],IF($B104&lt;191,HOMEP18[],IF($B104&lt;201,HOMEP19[],"TABLE ERROR")))))))))))))))))))),11,TRUE))</f>
        <v/>
      </c>
    </row>
    <row r="105" spans="1:16" ht="15" customHeight="1" x14ac:dyDescent="0.25">
      <c r="A105" s="94">
        <v>12</v>
      </c>
      <c r="B105" s="70">
        <v>103</v>
      </c>
      <c r="C105" s="46" t="str">
        <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ERROR")))))))))))))))))))),2,TRUE)</f>
        <v>Housing Relocation and Stabilization Services</v>
      </c>
      <c r="D105" s="47"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3,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ERROR")))))))))))))))))))),3,TRUE))</f>
        <v/>
      </c>
      <c r="E105" s="47"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4,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ERROR")))))))))))))))))))),4,TRUE))</f>
        <v/>
      </c>
      <c r="F105" s="47"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5,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ERROR")))))))))))))))))))),5,TRUE))</f>
        <v/>
      </c>
      <c r="G105" s="46"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6,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ERROR")))))))))))))))))))),6,TRUE))</f>
        <v/>
      </c>
      <c r="H105" s="46"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7,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ERROR")))))))))))))))))))),7,TRUE))</f>
        <v/>
      </c>
      <c r="I105" s="48"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8,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ERROR")))))))))))))))))))),8,TRUE))</f>
        <v/>
      </c>
      <c r="J105" s="49"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9,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ERROR")))))))))))))))))))),9,TRUE))</f>
        <v/>
      </c>
      <c r="K105" s="48"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10,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ERROR")))))))))))))))))))),10,TRUE))</f>
        <v/>
      </c>
      <c r="L105" s="48"/>
      <c r="M105" s="104"/>
      <c r="N105" s="48"/>
      <c r="O105" s="48"/>
      <c r="P105" s="69" t="str">
        <f>IF(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11,TRUE)=0,"",VLOOKUP($B105,IF($B105&lt;11,HOMEP0[],IF($B105&lt;21,HOMEP1[],IF($B105&lt;31,HOMEP2[],IF($B105&lt;41,HOMEP3[],IF($B105&lt;51,HOMEP4[],IF($B105&lt;61,HOMEP5[],IF($B105&lt;71,HOMEP6[],IF($B105&lt;81,HOMEP7[],IF($B105&lt;91,HOMEP8[],IF($B105&lt;101,HOMEP9[],IF($B105&lt;111,HOMEP10[],IF($B105&lt;121,HOMEP11[],IF($B105&lt;131,HOMEP12[],IF($B105&lt;141,HOMEP13[],IF($B105&lt;151,HOMEP14[],IF($B105&lt;161,HOMEP15[],IF($B105&lt;171,HOMEP16[],IF($B105&lt;181,HOMEP17[],IF($B105&lt;191,HOMEP18[],IF($B105&lt;201,HOMEP19[],"TABLE ERROR")))))))))))))))))))),11,TRUE))</f>
        <v/>
      </c>
    </row>
    <row r="106" spans="1:16" ht="15" customHeight="1" x14ac:dyDescent="0.25">
      <c r="A106" s="94">
        <v>12</v>
      </c>
      <c r="B106" s="70">
        <v>104</v>
      </c>
      <c r="C106" s="46" t="str">
        <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ERROR")))))))))))))))))))),2,TRUE)</f>
        <v>Housing Relocation and Stabilization Services</v>
      </c>
      <c r="D106" s="47"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3,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ERROR")))))))))))))))))))),3,TRUE))</f>
        <v/>
      </c>
      <c r="E106" s="47"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4,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ERROR")))))))))))))))))))),4,TRUE))</f>
        <v/>
      </c>
      <c r="F106" s="47"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5,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ERROR")))))))))))))))))))),5,TRUE))</f>
        <v/>
      </c>
      <c r="G106" s="46"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6,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ERROR")))))))))))))))))))),6,TRUE))</f>
        <v/>
      </c>
      <c r="H106" s="46"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7,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ERROR")))))))))))))))))))),7,TRUE))</f>
        <v/>
      </c>
      <c r="I106" s="48"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8,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ERROR")))))))))))))))))))),8,TRUE))</f>
        <v/>
      </c>
      <c r="J106" s="49"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9,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ERROR")))))))))))))))))))),9,TRUE))</f>
        <v/>
      </c>
      <c r="K106" s="48"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10,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ERROR")))))))))))))))))))),10,TRUE))</f>
        <v/>
      </c>
      <c r="L106" s="48"/>
      <c r="M106" s="104"/>
      <c r="N106" s="48"/>
      <c r="O106" s="48"/>
      <c r="P106" s="69" t="str">
        <f>IF(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11,TRUE)=0,"",VLOOKUP($B106,IF($B106&lt;11,HOMEP0[],IF($B106&lt;21,HOMEP1[],IF($B106&lt;31,HOMEP2[],IF($B106&lt;41,HOMEP3[],IF($B106&lt;51,HOMEP4[],IF($B106&lt;61,HOMEP5[],IF($B106&lt;71,HOMEP6[],IF($B106&lt;81,HOMEP7[],IF($B106&lt;91,HOMEP8[],IF($B106&lt;101,HOMEP9[],IF($B106&lt;111,HOMEP10[],IF($B106&lt;121,HOMEP11[],IF($B106&lt;131,HOMEP12[],IF($B106&lt;141,HOMEP13[],IF($B106&lt;151,HOMEP14[],IF($B106&lt;161,HOMEP15[],IF($B106&lt;171,HOMEP16[],IF($B106&lt;181,HOMEP17[],IF($B106&lt;191,HOMEP18[],IF($B106&lt;201,HOMEP19[],"TABLE ERROR")))))))))))))))))))),11,TRUE))</f>
        <v/>
      </c>
    </row>
    <row r="107" spans="1:16" ht="15" customHeight="1" x14ac:dyDescent="0.25">
      <c r="A107" s="94">
        <v>12</v>
      </c>
      <c r="B107" s="70">
        <v>105</v>
      </c>
      <c r="C107" s="46" t="str">
        <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ERROR")))))))))))))))))))),2,TRUE)</f>
        <v>Housing Relocation and Stabilization Services</v>
      </c>
      <c r="D107" s="47"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3,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ERROR")))))))))))))))))))),3,TRUE))</f>
        <v/>
      </c>
      <c r="E107" s="47"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4,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ERROR")))))))))))))))))))),4,TRUE))</f>
        <v/>
      </c>
      <c r="F107" s="47"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5,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ERROR")))))))))))))))))))),5,TRUE))</f>
        <v/>
      </c>
      <c r="G107" s="46"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6,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ERROR")))))))))))))))))))),6,TRUE))</f>
        <v/>
      </c>
      <c r="H107" s="46"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7,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ERROR")))))))))))))))))))),7,TRUE))</f>
        <v/>
      </c>
      <c r="I107" s="48"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8,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ERROR")))))))))))))))))))),8,TRUE))</f>
        <v/>
      </c>
      <c r="J107" s="49"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9,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ERROR")))))))))))))))))))),9,TRUE))</f>
        <v/>
      </c>
      <c r="K107" s="48"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10,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ERROR")))))))))))))))))))),10,TRUE))</f>
        <v/>
      </c>
      <c r="L107" s="48"/>
      <c r="M107" s="104"/>
      <c r="N107" s="48"/>
      <c r="O107" s="48"/>
      <c r="P107" s="69" t="str">
        <f>IF(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11,TRUE)=0,"",VLOOKUP($B107,IF($B107&lt;11,HOMEP0[],IF($B107&lt;21,HOMEP1[],IF($B107&lt;31,HOMEP2[],IF($B107&lt;41,HOMEP3[],IF($B107&lt;51,HOMEP4[],IF($B107&lt;61,HOMEP5[],IF($B107&lt;71,HOMEP6[],IF($B107&lt;81,HOMEP7[],IF($B107&lt;91,HOMEP8[],IF($B107&lt;101,HOMEP9[],IF($B107&lt;111,HOMEP10[],IF($B107&lt;121,HOMEP11[],IF($B107&lt;131,HOMEP12[],IF($B107&lt;141,HOMEP13[],IF($B107&lt;151,HOMEP14[],IF($B107&lt;161,HOMEP15[],IF($B107&lt;171,HOMEP16[],IF($B107&lt;181,HOMEP17[],IF($B107&lt;191,HOMEP18[],IF($B107&lt;201,HOMEP19[],"TABLE ERROR")))))))))))))))))))),11,TRUE))</f>
        <v/>
      </c>
    </row>
    <row r="108" spans="1:16" ht="15" customHeight="1" x14ac:dyDescent="0.25">
      <c r="A108" s="94">
        <v>12</v>
      </c>
      <c r="B108" s="70">
        <v>106</v>
      </c>
      <c r="C108" s="46" t="str">
        <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ERROR")))))))))))))))))))),2,TRUE)</f>
        <v>Housing Relocation and Stabilization Services</v>
      </c>
      <c r="D108" s="47"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3,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ERROR")))))))))))))))))))),3,TRUE))</f>
        <v/>
      </c>
      <c r="E108" s="47"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4,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ERROR")))))))))))))))))))),4,TRUE))</f>
        <v/>
      </c>
      <c r="F108" s="47"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5,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ERROR")))))))))))))))))))),5,TRUE))</f>
        <v/>
      </c>
      <c r="G108" s="46"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6,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ERROR")))))))))))))))))))),6,TRUE))</f>
        <v/>
      </c>
      <c r="H108" s="46"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7,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ERROR")))))))))))))))))))),7,TRUE))</f>
        <v/>
      </c>
      <c r="I108" s="48"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8,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ERROR")))))))))))))))))))),8,TRUE))</f>
        <v/>
      </c>
      <c r="J108" s="49"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9,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ERROR")))))))))))))))))))),9,TRUE))</f>
        <v/>
      </c>
      <c r="K108" s="48"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10,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ERROR")))))))))))))))))))),10,TRUE))</f>
        <v/>
      </c>
      <c r="L108" s="48"/>
      <c r="M108" s="104"/>
      <c r="N108" s="48"/>
      <c r="O108" s="48"/>
      <c r="P108" s="69" t="str">
        <f>IF(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11,TRUE)=0,"",VLOOKUP($B108,IF($B108&lt;11,HOMEP0[],IF($B108&lt;21,HOMEP1[],IF($B108&lt;31,HOMEP2[],IF($B108&lt;41,HOMEP3[],IF($B108&lt;51,HOMEP4[],IF($B108&lt;61,HOMEP5[],IF($B108&lt;71,HOMEP6[],IF($B108&lt;81,HOMEP7[],IF($B108&lt;91,HOMEP8[],IF($B108&lt;101,HOMEP9[],IF($B108&lt;111,HOMEP10[],IF($B108&lt;121,HOMEP11[],IF($B108&lt;131,HOMEP12[],IF($B108&lt;141,HOMEP13[],IF($B108&lt;151,HOMEP14[],IF($B108&lt;161,HOMEP15[],IF($B108&lt;171,HOMEP16[],IF($B108&lt;181,HOMEP17[],IF($B108&lt;191,HOMEP18[],IF($B108&lt;201,HOMEP19[],"TABLE ERROR")))))))))))))))))))),11,TRUE))</f>
        <v/>
      </c>
    </row>
    <row r="109" spans="1:16" ht="15" customHeight="1" x14ac:dyDescent="0.25">
      <c r="A109" s="94">
        <v>12</v>
      </c>
      <c r="B109" s="70">
        <v>107</v>
      </c>
      <c r="C109" s="46" t="str">
        <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ERROR")))))))))))))))))))),2,TRUE)</f>
        <v>Housing Relocation and Stabilization Services</v>
      </c>
      <c r="D109" s="47"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3,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ERROR")))))))))))))))))))),3,TRUE))</f>
        <v/>
      </c>
      <c r="E109" s="47"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4,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ERROR")))))))))))))))))))),4,TRUE))</f>
        <v/>
      </c>
      <c r="F109" s="47"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5,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ERROR")))))))))))))))))))),5,TRUE))</f>
        <v/>
      </c>
      <c r="G109" s="46"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6,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ERROR")))))))))))))))))))),6,TRUE))</f>
        <v/>
      </c>
      <c r="H109" s="46"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7,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ERROR")))))))))))))))))))),7,TRUE))</f>
        <v/>
      </c>
      <c r="I109" s="48"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8,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ERROR")))))))))))))))))))),8,TRUE))</f>
        <v/>
      </c>
      <c r="J109" s="49"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9,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ERROR")))))))))))))))))))),9,TRUE))</f>
        <v/>
      </c>
      <c r="K109" s="48"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10,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ERROR")))))))))))))))))))),10,TRUE))</f>
        <v/>
      </c>
      <c r="L109" s="48"/>
      <c r="M109" s="104"/>
      <c r="N109" s="48"/>
      <c r="O109" s="48"/>
      <c r="P109" s="69" t="str">
        <f>IF(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11,TRUE)=0,"",VLOOKUP($B109,IF($B109&lt;11,HOMEP0[],IF($B109&lt;21,HOMEP1[],IF($B109&lt;31,HOMEP2[],IF($B109&lt;41,HOMEP3[],IF($B109&lt;51,HOMEP4[],IF($B109&lt;61,HOMEP5[],IF($B109&lt;71,HOMEP6[],IF($B109&lt;81,HOMEP7[],IF($B109&lt;91,HOMEP8[],IF($B109&lt;101,HOMEP9[],IF($B109&lt;111,HOMEP10[],IF($B109&lt;121,HOMEP11[],IF($B109&lt;131,HOMEP12[],IF($B109&lt;141,HOMEP13[],IF($B109&lt;151,HOMEP14[],IF($B109&lt;161,HOMEP15[],IF($B109&lt;171,HOMEP16[],IF($B109&lt;181,HOMEP17[],IF($B109&lt;191,HOMEP18[],IF($B109&lt;201,HOMEP19[],"TABLE ERROR")))))))))))))))))))),11,TRUE))</f>
        <v/>
      </c>
    </row>
    <row r="110" spans="1:16" ht="15" customHeight="1" x14ac:dyDescent="0.25">
      <c r="A110" s="94">
        <v>12</v>
      </c>
      <c r="B110" s="70">
        <v>108</v>
      </c>
      <c r="C110" s="46" t="str">
        <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ERROR")))))))))))))))))))),2,TRUE)</f>
        <v>Housing Relocation and Stabilization Services</v>
      </c>
      <c r="D110" s="47"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3,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ERROR")))))))))))))))))))),3,TRUE))</f>
        <v/>
      </c>
      <c r="E110" s="47"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4,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ERROR")))))))))))))))))))),4,TRUE))</f>
        <v/>
      </c>
      <c r="F110" s="47"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5,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ERROR")))))))))))))))))))),5,TRUE))</f>
        <v/>
      </c>
      <c r="G110" s="46"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6,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ERROR")))))))))))))))))))),6,TRUE))</f>
        <v/>
      </c>
      <c r="H110" s="46"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7,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ERROR")))))))))))))))))))),7,TRUE))</f>
        <v/>
      </c>
      <c r="I110" s="48"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8,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ERROR")))))))))))))))))))),8,TRUE))</f>
        <v/>
      </c>
      <c r="J110" s="49"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9,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ERROR")))))))))))))))))))),9,TRUE))</f>
        <v/>
      </c>
      <c r="K110" s="48"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10,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ERROR")))))))))))))))))))),10,TRUE))</f>
        <v/>
      </c>
      <c r="L110" s="48"/>
      <c r="M110" s="104"/>
      <c r="N110" s="48"/>
      <c r="O110" s="48"/>
      <c r="P110" s="69" t="str">
        <f>IF(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11,TRUE)=0,"",VLOOKUP($B110,IF($B110&lt;11,HOMEP0[],IF($B110&lt;21,HOMEP1[],IF($B110&lt;31,HOMEP2[],IF($B110&lt;41,HOMEP3[],IF($B110&lt;51,HOMEP4[],IF($B110&lt;61,HOMEP5[],IF($B110&lt;71,HOMEP6[],IF($B110&lt;81,HOMEP7[],IF($B110&lt;91,HOMEP8[],IF($B110&lt;101,HOMEP9[],IF($B110&lt;111,HOMEP10[],IF($B110&lt;121,HOMEP11[],IF($B110&lt;131,HOMEP12[],IF($B110&lt;141,HOMEP13[],IF($B110&lt;151,HOMEP14[],IF($B110&lt;161,HOMEP15[],IF($B110&lt;171,HOMEP16[],IF($B110&lt;181,HOMEP17[],IF($B110&lt;191,HOMEP18[],IF($B110&lt;201,HOMEP19[],"TABLE ERROR")))))))))))))))))))),11,TRUE))</f>
        <v/>
      </c>
    </row>
    <row r="111" spans="1:16" ht="15" customHeight="1" x14ac:dyDescent="0.25">
      <c r="A111" s="94">
        <v>12</v>
      </c>
      <c r="B111" s="70">
        <v>109</v>
      </c>
      <c r="C111" s="46" t="str">
        <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ERROR")))))))))))))))))))),2,TRUE)</f>
        <v>Housing Relocation and Stabilization Services</v>
      </c>
      <c r="D111" s="47"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3,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ERROR")))))))))))))))))))),3,TRUE))</f>
        <v/>
      </c>
      <c r="E111" s="47"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4,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ERROR")))))))))))))))))))),4,TRUE))</f>
        <v/>
      </c>
      <c r="F111" s="47"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5,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ERROR")))))))))))))))))))),5,TRUE))</f>
        <v/>
      </c>
      <c r="G111" s="46"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6,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ERROR")))))))))))))))))))),6,TRUE))</f>
        <v/>
      </c>
      <c r="H111" s="46"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7,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ERROR")))))))))))))))))))),7,TRUE))</f>
        <v/>
      </c>
      <c r="I111" s="48"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8,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ERROR")))))))))))))))))))),8,TRUE))</f>
        <v/>
      </c>
      <c r="J111" s="49"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9,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ERROR")))))))))))))))))))),9,TRUE))</f>
        <v/>
      </c>
      <c r="K111" s="48"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10,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ERROR")))))))))))))))))))),10,TRUE))</f>
        <v/>
      </c>
      <c r="L111" s="48"/>
      <c r="M111" s="104"/>
      <c r="N111" s="48"/>
      <c r="O111" s="48"/>
      <c r="P111" s="69" t="str">
        <f>IF(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11,TRUE)=0,"",VLOOKUP($B111,IF($B111&lt;11,HOMEP0[],IF($B111&lt;21,HOMEP1[],IF($B111&lt;31,HOMEP2[],IF($B111&lt;41,HOMEP3[],IF($B111&lt;51,HOMEP4[],IF($B111&lt;61,HOMEP5[],IF($B111&lt;71,HOMEP6[],IF($B111&lt;81,HOMEP7[],IF($B111&lt;91,HOMEP8[],IF($B111&lt;101,HOMEP9[],IF($B111&lt;111,HOMEP10[],IF($B111&lt;121,HOMEP11[],IF($B111&lt;131,HOMEP12[],IF($B111&lt;141,HOMEP13[],IF($B111&lt;151,HOMEP14[],IF($B111&lt;161,HOMEP15[],IF($B111&lt;171,HOMEP16[],IF($B111&lt;181,HOMEP17[],IF($B111&lt;191,HOMEP18[],IF($B111&lt;201,HOMEP19[],"TABLE ERROR")))))))))))))))))))),11,TRUE))</f>
        <v/>
      </c>
    </row>
    <row r="112" spans="1:16" ht="15.75" customHeight="1" x14ac:dyDescent="0.25">
      <c r="A112" s="94">
        <v>12</v>
      </c>
      <c r="B112" s="70">
        <v>110</v>
      </c>
      <c r="C112" s="46" t="str">
        <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ERROR")))))))))))))))))))),2,TRUE)</f>
        <v>Housing Relocation and Stabilization Services</v>
      </c>
      <c r="D112" s="47"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3,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ERROR")))))))))))))))))))),3,TRUE))</f>
        <v/>
      </c>
      <c r="E112" s="47"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4,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ERROR")))))))))))))))))))),4,TRUE))</f>
        <v/>
      </c>
      <c r="F112" s="47"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5,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ERROR")))))))))))))))))))),5,TRUE))</f>
        <v/>
      </c>
      <c r="G112" s="46"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6,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ERROR")))))))))))))))))))),6,TRUE))</f>
        <v/>
      </c>
      <c r="H112" s="46"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7,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ERROR")))))))))))))))))))),7,TRUE))</f>
        <v/>
      </c>
      <c r="I112" s="48"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8,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ERROR")))))))))))))))))))),8,TRUE))</f>
        <v/>
      </c>
      <c r="J112" s="49"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9,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ERROR")))))))))))))))))))),9,TRUE))</f>
        <v/>
      </c>
      <c r="K112" s="48"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10,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ERROR")))))))))))))))))))),10,TRUE))</f>
        <v/>
      </c>
      <c r="L112" s="48"/>
      <c r="M112" s="104"/>
      <c r="N112" s="48"/>
      <c r="O112" s="48"/>
      <c r="P112" s="69" t="str">
        <f>IF(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11,TRUE)=0,"",VLOOKUP($B112,IF($B112&lt;11,HOMEP0[],IF($B112&lt;21,HOMEP1[],IF($B112&lt;31,HOMEP2[],IF($B112&lt;41,HOMEP3[],IF($B112&lt;51,HOMEP4[],IF($B112&lt;61,HOMEP5[],IF($B112&lt;71,HOMEP6[],IF($B112&lt;81,HOMEP7[],IF($B112&lt;91,HOMEP8[],IF($B112&lt;101,HOMEP9[],IF($B112&lt;111,HOMEP10[],IF($B112&lt;121,HOMEP11[],IF($B112&lt;131,HOMEP12[],IF($B112&lt;141,HOMEP13[],IF($B112&lt;151,HOMEP14[],IF($B112&lt;161,HOMEP15[],IF($B112&lt;171,HOMEP16[],IF($B112&lt;181,HOMEP17[],IF($B112&lt;191,HOMEP18[],IF($B112&lt;201,HOMEP19[],"TABLE ERROR")))))))))))))))))))),11,TRUE))</f>
        <v/>
      </c>
    </row>
    <row r="113" spans="1:16" ht="15" customHeight="1" x14ac:dyDescent="0.25">
      <c r="A113" s="94">
        <v>13</v>
      </c>
      <c r="B113" s="70">
        <v>111</v>
      </c>
      <c r="C113" s="46" t="str">
        <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ERROR")))))))))))))))))))),2,TRUE)</f>
        <v>Housing Relocation and Stabilization Services</v>
      </c>
      <c r="D113" s="47"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3,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ERROR")))))))))))))))))))),3,TRUE))</f>
        <v/>
      </c>
      <c r="E113" s="47"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4,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ERROR")))))))))))))))))))),4,TRUE))</f>
        <v/>
      </c>
      <c r="F113" s="47"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5,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ERROR")))))))))))))))))))),5,TRUE))</f>
        <v/>
      </c>
      <c r="G113" s="46"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6,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ERROR")))))))))))))))))))),6,TRUE))</f>
        <v/>
      </c>
      <c r="H113" s="46"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7,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ERROR")))))))))))))))))))),7,TRUE))</f>
        <v/>
      </c>
      <c r="I113" s="48"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8,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ERROR")))))))))))))))))))),8,TRUE))</f>
        <v/>
      </c>
      <c r="J113" s="49"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9,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ERROR")))))))))))))))))))),9,TRUE))</f>
        <v/>
      </c>
      <c r="K113" s="48"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10,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ERROR")))))))))))))))))))),10,TRUE))</f>
        <v/>
      </c>
      <c r="L113" s="48"/>
      <c r="M113" s="104"/>
      <c r="N113" s="48"/>
      <c r="O113" s="48"/>
      <c r="P113" s="69" t="str">
        <f>IF(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11,TRUE)=0,"",VLOOKUP($B113,IF($B113&lt;11,HOMEP0[],IF($B113&lt;21,HOMEP1[],IF($B113&lt;31,HOMEP2[],IF($B113&lt;41,HOMEP3[],IF($B113&lt;51,HOMEP4[],IF($B113&lt;61,HOMEP5[],IF($B113&lt;71,HOMEP6[],IF($B113&lt;81,HOMEP7[],IF($B113&lt;91,HOMEP8[],IF($B113&lt;101,HOMEP9[],IF($B113&lt;111,HOMEP10[],IF($B113&lt;121,HOMEP11[],IF($B113&lt;131,HOMEP12[],IF($B113&lt;141,HOMEP13[],IF($B113&lt;151,HOMEP14[],IF($B113&lt;161,HOMEP15[],IF($B113&lt;171,HOMEP16[],IF($B113&lt;181,HOMEP17[],IF($B113&lt;191,HOMEP18[],IF($B113&lt;201,HOMEP19[],"TABLE ERROR")))))))))))))))))))),11,TRUE))</f>
        <v/>
      </c>
    </row>
    <row r="114" spans="1:16" ht="15" customHeight="1" x14ac:dyDescent="0.25">
      <c r="A114" s="94">
        <v>13</v>
      </c>
      <c r="B114" s="70">
        <v>112</v>
      </c>
      <c r="C114" s="46" t="str">
        <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ERROR")))))))))))))))))))),2,TRUE)</f>
        <v>Housing Relocation and Stabilization Services</v>
      </c>
      <c r="D114" s="47"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3,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ERROR")))))))))))))))))))),3,TRUE))</f>
        <v/>
      </c>
      <c r="E114" s="47"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4,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ERROR")))))))))))))))))))),4,TRUE))</f>
        <v/>
      </c>
      <c r="F114" s="47"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5,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ERROR")))))))))))))))))))),5,TRUE))</f>
        <v/>
      </c>
      <c r="G114" s="46"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6,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ERROR")))))))))))))))))))),6,TRUE))</f>
        <v/>
      </c>
      <c r="H114" s="46"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7,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ERROR")))))))))))))))))))),7,TRUE))</f>
        <v/>
      </c>
      <c r="I114" s="48"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8,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ERROR")))))))))))))))))))),8,TRUE))</f>
        <v/>
      </c>
      <c r="J114" s="49"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9,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ERROR")))))))))))))))))))),9,TRUE))</f>
        <v/>
      </c>
      <c r="K114" s="48"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10,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ERROR")))))))))))))))))))),10,TRUE))</f>
        <v/>
      </c>
      <c r="L114" s="48"/>
      <c r="M114" s="104"/>
      <c r="N114" s="48"/>
      <c r="O114" s="48"/>
      <c r="P114" s="69" t="str">
        <f>IF(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11,TRUE)=0,"",VLOOKUP($B114,IF($B114&lt;11,HOMEP0[],IF($B114&lt;21,HOMEP1[],IF($B114&lt;31,HOMEP2[],IF($B114&lt;41,HOMEP3[],IF($B114&lt;51,HOMEP4[],IF($B114&lt;61,HOMEP5[],IF($B114&lt;71,HOMEP6[],IF($B114&lt;81,HOMEP7[],IF($B114&lt;91,HOMEP8[],IF($B114&lt;101,HOMEP9[],IF($B114&lt;111,HOMEP10[],IF($B114&lt;121,HOMEP11[],IF($B114&lt;131,HOMEP12[],IF($B114&lt;141,HOMEP13[],IF($B114&lt;151,HOMEP14[],IF($B114&lt;161,HOMEP15[],IF($B114&lt;171,HOMEP16[],IF($B114&lt;181,HOMEP17[],IF($B114&lt;191,HOMEP18[],IF($B114&lt;201,HOMEP19[],"TABLE ERROR")))))))))))))))))))),11,TRUE))</f>
        <v/>
      </c>
    </row>
    <row r="115" spans="1:16" ht="15" customHeight="1" x14ac:dyDescent="0.25">
      <c r="A115" s="94">
        <v>13</v>
      </c>
      <c r="B115" s="70">
        <v>113</v>
      </c>
      <c r="C115" s="46" t="str">
        <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ERROR")))))))))))))))))))),2,TRUE)</f>
        <v>Housing Relocation and Stabilization Services</v>
      </c>
      <c r="D115" s="47"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3,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ERROR")))))))))))))))))))),3,TRUE))</f>
        <v/>
      </c>
      <c r="E115" s="47"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4,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ERROR")))))))))))))))))))),4,TRUE))</f>
        <v/>
      </c>
      <c r="F115" s="47"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5,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ERROR")))))))))))))))))))),5,TRUE))</f>
        <v/>
      </c>
      <c r="G115" s="46"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6,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ERROR")))))))))))))))))))),6,TRUE))</f>
        <v/>
      </c>
      <c r="H115" s="46"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7,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ERROR")))))))))))))))))))),7,TRUE))</f>
        <v/>
      </c>
      <c r="I115" s="48"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8,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ERROR")))))))))))))))))))),8,TRUE))</f>
        <v/>
      </c>
      <c r="J115" s="49"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9,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ERROR")))))))))))))))))))),9,TRUE))</f>
        <v/>
      </c>
      <c r="K115" s="48"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10,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ERROR")))))))))))))))))))),10,TRUE))</f>
        <v/>
      </c>
      <c r="L115" s="48"/>
      <c r="M115" s="104"/>
      <c r="N115" s="48"/>
      <c r="O115" s="48"/>
      <c r="P115" s="69" t="str">
        <f>IF(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11,TRUE)=0,"",VLOOKUP($B115,IF($B115&lt;11,HOMEP0[],IF($B115&lt;21,HOMEP1[],IF($B115&lt;31,HOMEP2[],IF($B115&lt;41,HOMEP3[],IF($B115&lt;51,HOMEP4[],IF($B115&lt;61,HOMEP5[],IF($B115&lt;71,HOMEP6[],IF($B115&lt;81,HOMEP7[],IF($B115&lt;91,HOMEP8[],IF($B115&lt;101,HOMEP9[],IF($B115&lt;111,HOMEP10[],IF($B115&lt;121,HOMEP11[],IF($B115&lt;131,HOMEP12[],IF($B115&lt;141,HOMEP13[],IF($B115&lt;151,HOMEP14[],IF($B115&lt;161,HOMEP15[],IF($B115&lt;171,HOMEP16[],IF($B115&lt;181,HOMEP17[],IF($B115&lt;191,HOMEP18[],IF($B115&lt;201,HOMEP19[],"TABLE ERROR")))))))))))))))))))),11,TRUE))</f>
        <v/>
      </c>
    </row>
    <row r="116" spans="1:16" ht="15" customHeight="1" x14ac:dyDescent="0.25">
      <c r="A116" s="94">
        <v>13</v>
      </c>
      <c r="B116" s="70">
        <v>114</v>
      </c>
      <c r="C116" s="46" t="str">
        <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ERROR")))))))))))))))))))),2,TRUE)</f>
        <v>Housing Relocation and Stabilization Services</v>
      </c>
      <c r="D116" s="47"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3,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ERROR")))))))))))))))))))),3,TRUE))</f>
        <v/>
      </c>
      <c r="E116" s="47"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4,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ERROR")))))))))))))))))))),4,TRUE))</f>
        <v/>
      </c>
      <c r="F116" s="47"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5,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ERROR")))))))))))))))))))),5,TRUE))</f>
        <v/>
      </c>
      <c r="G116" s="46"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6,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ERROR")))))))))))))))))))),6,TRUE))</f>
        <v/>
      </c>
      <c r="H116" s="46"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7,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ERROR")))))))))))))))))))),7,TRUE))</f>
        <v/>
      </c>
      <c r="I116" s="48"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8,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ERROR")))))))))))))))))))),8,TRUE))</f>
        <v/>
      </c>
      <c r="J116" s="49"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9,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ERROR")))))))))))))))))))),9,TRUE))</f>
        <v/>
      </c>
      <c r="K116" s="48"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10,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ERROR")))))))))))))))))))),10,TRUE))</f>
        <v/>
      </c>
      <c r="L116" s="48"/>
      <c r="M116" s="104"/>
      <c r="N116" s="48"/>
      <c r="O116" s="48"/>
      <c r="P116" s="69" t="str">
        <f>IF(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11,TRUE)=0,"",VLOOKUP($B116,IF($B116&lt;11,HOMEP0[],IF($B116&lt;21,HOMEP1[],IF($B116&lt;31,HOMEP2[],IF($B116&lt;41,HOMEP3[],IF($B116&lt;51,HOMEP4[],IF($B116&lt;61,HOMEP5[],IF($B116&lt;71,HOMEP6[],IF($B116&lt;81,HOMEP7[],IF($B116&lt;91,HOMEP8[],IF($B116&lt;101,HOMEP9[],IF($B116&lt;111,HOMEP10[],IF($B116&lt;121,HOMEP11[],IF($B116&lt;131,HOMEP12[],IF($B116&lt;141,HOMEP13[],IF($B116&lt;151,HOMEP14[],IF($B116&lt;161,HOMEP15[],IF($B116&lt;171,HOMEP16[],IF($B116&lt;181,HOMEP17[],IF($B116&lt;191,HOMEP18[],IF($B116&lt;201,HOMEP19[],"TABLE ERROR")))))))))))))))))))),11,TRUE))</f>
        <v/>
      </c>
    </row>
    <row r="117" spans="1:16" ht="15" customHeight="1" x14ac:dyDescent="0.25">
      <c r="A117" s="94">
        <v>13</v>
      </c>
      <c r="B117" s="70">
        <v>115</v>
      </c>
      <c r="C117" s="46" t="str">
        <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ERROR")))))))))))))))))))),2,TRUE)</f>
        <v>Housing Relocation and Stabilization Services</v>
      </c>
      <c r="D117" s="47"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3,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ERROR")))))))))))))))))))),3,TRUE))</f>
        <v/>
      </c>
      <c r="E117" s="47"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4,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ERROR")))))))))))))))))))),4,TRUE))</f>
        <v/>
      </c>
      <c r="F117" s="47"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5,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ERROR")))))))))))))))))))),5,TRUE))</f>
        <v/>
      </c>
      <c r="G117" s="46"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6,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ERROR")))))))))))))))))))),6,TRUE))</f>
        <v/>
      </c>
      <c r="H117" s="46"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7,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ERROR")))))))))))))))))))),7,TRUE))</f>
        <v/>
      </c>
      <c r="I117" s="48"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8,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ERROR")))))))))))))))))))),8,TRUE))</f>
        <v/>
      </c>
      <c r="J117" s="49"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9,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ERROR")))))))))))))))))))),9,TRUE))</f>
        <v/>
      </c>
      <c r="K117" s="48"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10,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ERROR")))))))))))))))))))),10,TRUE))</f>
        <v/>
      </c>
      <c r="L117" s="48"/>
      <c r="M117" s="104"/>
      <c r="N117" s="48"/>
      <c r="O117" s="48"/>
      <c r="P117" s="69" t="str">
        <f>IF(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11,TRUE)=0,"",VLOOKUP($B117,IF($B117&lt;11,HOMEP0[],IF($B117&lt;21,HOMEP1[],IF($B117&lt;31,HOMEP2[],IF($B117&lt;41,HOMEP3[],IF($B117&lt;51,HOMEP4[],IF($B117&lt;61,HOMEP5[],IF($B117&lt;71,HOMEP6[],IF($B117&lt;81,HOMEP7[],IF($B117&lt;91,HOMEP8[],IF($B117&lt;101,HOMEP9[],IF($B117&lt;111,HOMEP10[],IF($B117&lt;121,HOMEP11[],IF($B117&lt;131,HOMEP12[],IF($B117&lt;141,HOMEP13[],IF($B117&lt;151,HOMEP14[],IF($B117&lt;161,HOMEP15[],IF($B117&lt;171,HOMEP16[],IF($B117&lt;181,HOMEP17[],IF($B117&lt;191,HOMEP18[],IF($B117&lt;201,HOMEP19[],"TABLE ERROR")))))))))))))))))))),11,TRUE))</f>
        <v/>
      </c>
    </row>
    <row r="118" spans="1:16" ht="15" customHeight="1" x14ac:dyDescent="0.25">
      <c r="A118" s="94">
        <v>13</v>
      </c>
      <c r="B118" s="70">
        <v>116</v>
      </c>
      <c r="C118" s="46" t="str">
        <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ERROR")))))))))))))))))))),2,TRUE)</f>
        <v>Housing Relocation and Stabilization Services</v>
      </c>
      <c r="D118" s="47"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3,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ERROR")))))))))))))))))))),3,TRUE))</f>
        <v/>
      </c>
      <c r="E118" s="47"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4,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ERROR")))))))))))))))))))),4,TRUE))</f>
        <v/>
      </c>
      <c r="F118" s="47"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5,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ERROR")))))))))))))))))))),5,TRUE))</f>
        <v/>
      </c>
      <c r="G118" s="46"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6,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ERROR")))))))))))))))))))),6,TRUE))</f>
        <v/>
      </c>
      <c r="H118" s="46"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7,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ERROR")))))))))))))))))))),7,TRUE))</f>
        <v/>
      </c>
      <c r="I118" s="48"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8,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ERROR")))))))))))))))))))),8,TRUE))</f>
        <v/>
      </c>
      <c r="J118" s="49"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9,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ERROR")))))))))))))))))))),9,TRUE))</f>
        <v/>
      </c>
      <c r="K118" s="48"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10,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ERROR")))))))))))))))))))),10,TRUE))</f>
        <v/>
      </c>
      <c r="L118" s="48"/>
      <c r="M118" s="104"/>
      <c r="N118" s="48"/>
      <c r="O118" s="48"/>
      <c r="P118" s="69" t="str">
        <f>IF(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11,TRUE)=0,"",VLOOKUP($B118,IF($B118&lt;11,HOMEP0[],IF($B118&lt;21,HOMEP1[],IF($B118&lt;31,HOMEP2[],IF($B118&lt;41,HOMEP3[],IF($B118&lt;51,HOMEP4[],IF($B118&lt;61,HOMEP5[],IF($B118&lt;71,HOMEP6[],IF($B118&lt;81,HOMEP7[],IF($B118&lt;91,HOMEP8[],IF($B118&lt;101,HOMEP9[],IF($B118&lt;111,HOMEP10[],IF($B118&lt;121,HOMEP11[],IF($B118&lt;131,HOMEP12[],IF($B118&lt;141,HOMEP13[],IF($B118&lt;151,HOMEP14[],IF($B118&lt;161,HOMEP15[],IF($B118&lt;171,HOMEP16[],IF($B118&lt;181,HOMEP17[],IF($B118&lt;191,HOMEP18[],IF($B118&lt;201,HOMEP19[],"TABLE ERROR")))))))))))))))))))),11,TRUE))</f>
        <v/>
      </c>
    </row>
    <row r="119" spans="1:16" ht="15" customHeight="1" x14ac:dyDescent="0.25">
      <c r="A119" s="94">
        <v>13</v>
      </c>
      <c r="B119" s="70">
        <v>117</v>
      </c>
      <c r="C119" s="46" t="str">
        <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ERROR")))))))))))))))))))),2,TRUE)</f>
        <v>Housing Relocation and Stabilization Services</v>
      </c>
      <c r="D119" s="47"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3,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ERROR")))))))))))))))))))),3,TRUE))</f>
        <v/>
      </c>
      <c r="E119" s="47"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4,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ERROR")))))))))))))))))))),4,TRUE))</f>
        <v/>
      </c>
      <c r="F119" s="47"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5,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ERROR")))))))))))))))))))),5,TRUE))</f>
        <v/>
      </c>
      <c r="G119" s="46"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6,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ERROR")))))))))))))))))))),6,TRUE))</f>
        <v/>
      </c>
      <c r="H119" s="46"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7,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ERROR")))))))))))))))))))),7,TRUE))</f>
        <v/>
      </c>
      <c r="I119" s="48"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8,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ERROR")))))))))))))))))))),8,TRUE))</f>
        <v/>
      </c>
      <c r="J119" s="49"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9,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ERROR")))))))))))))))))))),9,TRUE))</f>
        <v/>
      </c>
      <c r="K119" s="48"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10,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ERROR")))))))))))))))))))),10,TRUE))</f>
        <v/>
      </c>
      <c r="L119" s="48"/>
      <c r="M119" s="104"/>
      <c r="N119" s="48"/>
      <c r="O119" s="48"/>
      <c r="P119" s="69" t="str">
        <f>IF(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11,TRUE)=0,"",VLOOKUP($B119,IF($B119&lt;11,HOMEP0[],IF($B119&lt;21,HOMEP1[],IF($B119&lt;31,HOMEP2[],IF($B119&lt;41,HOMEP3[],IF($B119&lt;51,HOMEP4[],IF($B119&lt;61,HOMEP5[],IF($B119&lt;71,HOMEP6[],IF($B119&lt;81,HOMEP7[],IF($B119&lt;91,HOMEP8[],IF($B119&lt;101,HOMEP9[],IF($B119&lt;111,HOMEP10[],IF($B119&lt;121,HOMEP11[],IF($B119&lt;131,HOMEP12[],IF($B119&lt;141,HOMEP13[],IF($B119&lt;151,HOMEP14[],IF($B119&lt;161,HOMEP15[],IF($B119&lt;171,HOMEP16[],IF($B119&lt;181,HOMEP17[],IF($B119&lt;191,HOMEP18[],IF($B119&lt;201,HOMEP19[],"TABLE ERROR")))))))))))))))))))),11,TRUE))</f>
        <v/>
      </c>
    </row>
    <row r="120" spans="1:16" ht="15" customHeight="1" x14ac:dyDescent="0.25">
      <c r="A120" s="94">
        <v>13</v>
      </c>
      <c r="B120" s="70">
        <v>118</v>
      </c>
      <c r="C120" s="46" t="str">
        <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ERROR")))))))))))))))))))),2,TRUE)</f>
        <v>Housing Relocation and Stabilization Services</v>
      </c>
      <c r="D120" s="47"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3,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ERROR")))))))))))))))))))),3,TRUE))</f>
        <v/>
      </c>
      <c r="E120" s="47"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4,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ERROR")))))))))))))))))))),4,TRUE))</f>
        <v/>
      </c>
      <c r="F120" s="47"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5,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ERROR")))))))))))))))))))),5,TRUE))</f>
        <v/>
      </c>
      <c r="G120" s="46"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6,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ERROR")))))))))))))))))))),6,TRUE))</f>
        <v/>
      </c>
      <c r="H120" s="46"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7,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ERROR")))))))))))))))))))),7,TRUE))</f>
        <v/>
      </c>
      <c r="I120" s="48"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8,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ERROR")))))))))))))))))))),8,TRUE))</f>
        <v/>
      </c>
      <c r="J120" s="49"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9,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ERROR")))))))))))))))))))),9,TRUE))</f>
        <v/>
      </c>
      <c r="K120" s="48"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10,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ERROR")))))))))))))))))))),10,TRUE))</f>
        <v/>
      </c>
      <c r="L120" s="48"/>
      <c r="M120" s="104"/>
      <c r="N120" s="48"/>
      <c r="O120" s="48"/>
      <c r="P120" s="69" t="str">
        <f>IF(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11,TRUE)=0,"",VLOOKUP($B120,IF($B120&lt;11,HOMEP0[],IF($B120&lt;21,HOMEP1[],IF($B120&lt;31,HOMEP2[],IF($B120&lt;41,HOMEP3[],IF($B120&lt;51,HOMEP4[],IF($B120&lt;61,HOMEP5[],IF($B120&lt;71,HOMEP6[],IF($B120&lt;81,HOMEP7[],IF($B120&lt;91,HOMEP8[],IF($B120&lt;101,HOMEP9[],IF($B120&lt;111,HOMEP10[],IF($B120&lt;121,HOMEP11[],IF($B120&lt;131,HOMEP12[],IF($B120&lt;141,HOMEP13[],IF($B120&lt;151,HOMEP14[],IF($B120&lt;161,HOMEP15[],IF($B120&lt;171,HOMEP16[],IF($B120&lt;181,HOMEP17[],IF($B120&lt;191,HOMEP18[],IF($B120&lt;201,HOMEP19[],"TABLE ERROR")))))))))))))))))))),11,TRUE))</f>
        <v/>
      </c>
    </row>
    <row r="121" spans="1:16" ht="15" customHeight="1" x14ac:dyDescent="0.25">
      <c r="A121" s="94">
        <v>13</v>
      </c>
      <c r="B121" s="70">
        <v>119</v>
      </c>
      <c r="C121" s="46" t="str">
        <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ERROR")))))))))))))))))))),2,TRUE)</f>
        <v>Housing Relocation and Stabilization Services</v>
      </c>
      <c r="D121" s="47"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3,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ERROR")))))))))))))))))))),3,TRUE))</f>
        <v/>
      </c>
      <c r="E121" s="47"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4,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ERROR")))))))))))))))))))),4,TRUE))</f>
        <v/>
      </c>
      <c r="F121" s="47"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5,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ERROR")))))))))))))))))))),5,TRUE))</f>
        <v/>
      </c>
      <c r="G121" s="46"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6,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ERROR")))))))))))))))))))),6,TRUE))</f>
        <v/>
      </c>
      <c r="H121" s="46"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7,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ERROR")))))))))))))))))))),7,TRUE))</f>
        <v/>
      </c>
      <c r="I121" s="48"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8,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ERROR")))))))))))))))))))),8,TRUE))</f>
        <v/>
      </c>
      <c r="J121" s="49"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9,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ERROR")))))))))))))))))))),9,TRUE))</f>
        <v/>
      </c>
      <c r="K121" s="48"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10,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ERROR")))))))))))))))))))),10,TRUE))</f>
        <v/>
      </c>
      <c r="L121" s="48"/>
      <c r="M121" s="104"/>
      <c r="N121" s="48"/>
      <c r="O121" s="48"/>
      <c r="P121" s="69" t="str">
        <f>IF(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11,TRUE)=0,"",VLOOKUP($B121,IF($B121&lt;11,HOMEP0[],IF($B121&lt;21,HOMEP1[],IF($B121&lt;31,HOMEP2[],IF($B121&lt;41,HOMEP3[],IF($B121&lt;51,HOMEP4[],IF($B121&lt;61,HOMEP5[],IF($B121&lt;71,HOMEP6[],IF($B121&lt;81,HOMEP7[],IF($B121&lt;91,HOMEP8[],IF($B121&lt;101,HOMEP9[],IF($B121&lt;111,HOMEP10[],IF($B121&lt;121,HOMEP11[],IF($B121&lt;131,HOMEP12[],IF($B121&lt;141,HOMEP13[],IF($B121&lt;151,HOMEP14[],IF($B121&lt;161,HOMEP15[],IF($B121&lt;171,HOMEP16[],IF($B121&lt;181,HOMEP17[],IF($B121&lt;191,HOMEP18[],IF($B121&lt;201,HOMEP19[],"TABLE ERROR")))))))))))))))))))),11,TRUE))</f>
        <v/>
      </c>
    </row>
    <row r="122" spans="1:16" ht="15.75" customHeight="1" x14ac:dyDescent="0.25">
      <c r="A122" s="94">
        <v>13</v>
      </c>
      <c r="B122" s="70">
        <v>120</v>
      </c>
      <c r="C122" s="46" t="str">
        <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ERROR")))))))))))))))))))),2,TRUE)</f>
        <v>Housing Relocation and Stabilization Services</v>
      </c>
      <c r="D122" s="47"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3,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ERROR")))))))))))))))))))),3,TRUE))</f>
        <v/>
      </c>
      <c r="E122" s="47"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4,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ERROR")))))))))))))))))))),4,TRUE))</f>
        <v/>
      </c>
      <c r="F122" s="47"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5,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ERROR")))))))))))))))))))),5,TRUE))</f>
        <v/>
      </c>
      <c r="G122" s="46"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6,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ERROR")))))))))))))))))))),6,TRUE))</f>
        <v/>
      </c>
      <c r="H122" s="46"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7,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ERROR")))))))))))))))))))),7,TRUE))</f>
        <v/>
      </c>
      <c r="I122" s="48"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8,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ERROR")))))))))))))))))))),8,TRUE))</f>
        <v/>
      </c>
      <c r="J122" s="49"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9,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ERROR")))))))))))))))))))),9,TRUE))</f>
        <v/>
      </c>
      <c r="K122" s="48"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10,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ERROR")))))))))))))))))))),10,TRUE))</f>
        <v/>
      </c>
      <c r="L122" s="48"/>
      <c r="M122" s="104"/>
      <c r="N122" s="48"/>
      <c r="O122" s="48"/>
      <c r="P122" s="69" t="str">
        <f>IF(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11,TRUE)=0,"",VLOOKUP($B122,IF($B122&lt;11,HOMEP0[],IF($B122&lt;21,HOMEP1[],IF($B122&lt;31,HOMEP2[],IF($B122&lt;41,HOMEP3[],IF($B122&lt;51,HOMEP4[],IF($B122&lt;61,HOMEP5[],IF($B122&lt;71,HOMEP6[],IF($B122&lt;81,HOMEP7[],IF($B122&lt;91,HOMEP8[],IF($B122&lt;101,HOMEP9[],IF($B122&lt;111,HOMEP10[],IF($B122&lt;121,HOMEP11[],IF($B122&lt;131,HOMEP12[],IF($B122&lt;141,HOMEP13[],IF($B122&lt;151,HOMEP14[],IF($B122&lt;161,HOMEP15[],IF($B122&lt;171,HOMEP16[],IF($B122&lt;181,HOMEP17[],IF($B122&lt;191,HOMEP18[],IF($B122&lt;201,HOMEP19[],"TABLE ERROR")))))))))))))))))))),11,TRUE))</f>
        <v/>
      </c>
    </row>
    <row r="123" spans="1:16" ht="15" customHeight="1" x14ac:dyDescent="0.25">
      <c r="A123" s="94">
        <v>14</v>
      </c>
      <c r="B123" s="70">
        <v>121</v>
      </c>
      <c r="C123" s="46" t="str">
        <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ERROR")))))))))))))))))))),2,TRUE)</f>
        <v>Housing Relocation and Stabilization Services</v>
      </c>
      <c r="D123" s="47"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3,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ERROR")))))))))))))))))))),3,TRUE))</f>
        <v/>
      </c>
      <c r="E123" s="47"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4,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ERROR")))))))))))))))))))),4,TRUE))</f>
        <v/>
      </c>
      <c r="F123" s="47"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5,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ERROR")))))))))))))))))))),5,TRUE))</f>
        <v/>
      </c>
      <c r="G123" s="46"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6,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ERROR")))))))))))))))))))),6,TRUE))</f>
        <v/>
      </c>
      <c r="H123" s="46"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7,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ERROR")))))))))))))))))))),7,TRUE))</f>
        <v/>
      </c>
      <c r="I123" s="48"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8,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ERROR")))))))))))))))))))),8,TRUE))</f>
        <v/>
      </c>
      <c r="J123" s="49"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9,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ERROR")))))))))))))))))))),9,TRUE))</f>
        <v/>
      </c>
      <c r="K123" s="48"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10,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ERROR")))))))))))))))))))),10,TRUE))</f>
        <v/>
      </c>
      <c r="L123" s="48"/>
      <c r="M123" s="104"/>
      <c r="N123" s="48"/>
      <c r="O123" s="48"/>
      <c r="P123" s="69" t="str">
        <f>IF(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11,TRUE)=0,"",VLOOKUP($B123,IF($B123&lt;11,HOMEP0[],IF($B123&lt;21,HOMEP1[],IF($B123&lt;31,HOMEP2[],IF($B123&lt;41,HOMEP3[],IF($B123&lt;51,HOMEP4[],IF($B123&lt;61,HOMEP5[],IF($B123&lt;71,HOMEP6[],IF($B123&lt;81,HOMEP7[],IF($B123&lt;91,HOMEP8[],IF($B123&lt;101,HOMEP9[],IF($B123&lt;111,HOMEP10[],IF($B123&lt;121,HOMEP11[],IF($B123&lt;131,HOMEP12[],IF($B123&lt;141,HOMEP13[],IF($B123&lt;151,HOMEP14[],IF($B123&lt;161,HOMEP15[],IF($B123&lt;171,HOMEP16[],IF($B123&lt;181,HOMEP17[],IF($B123&lt;191,HOMEP18[],IF($B123&lt;201,HOMEP19[],"TABLE ERROR")))))))))))))))))))),11,TRUE))</f>
        <v/>
      </c>
    </row>
    <row r="124" spans="1:16" ht="15" customHeight="1" x14ac:dyDescent="0.25">
      <c r="A124" s="94">
        <v>14</v>
      </c>
      <c r="B124" s="70">
        <v>122</v>
      </c>
      <c r="C124" s="46" t="str">
        <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ERROR")))))))))))))))))))),2,TRUE)</f>
        <v>Housing Relocation and Stabilization Services</v>
      </c>
      <c r="D124" s="47"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3,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ERROR")))))))))))))))))))),3,TRUE))</f>
        <v/>
      </c>
      <c r="E124" s="47"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4,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ERROR")))))))))))))))))))),4,TRUE))</f>
        <v/>
      </c>
      <c r="F124" s="47"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5,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ERROR")))))))))))))))))))),5,TRUE))</f>
        <v/>
      </c>
      <c r="G124" s="46"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6,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ERROR")))))))))))))))))))),6,TRUE))</f>
        <v/>
      </c>
      <c r="H124" s="46"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7,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ERROR")))))))))))))))))))),7,TRUE))</f>
        <v/>
      </c>
      <c r="I124" s="48"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8,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ERROR")))))))))))))))))))),8,TRUE))</f>
        <v/>
      </c>
      <c r="J124" s="49"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9,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ERROR")))))))))))))))))))),9,TRUE))</f>
        <v/>
      </c>
      <c r="K124" s="48"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10,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ERROR")))))))))))))))))))),10,TRUE))</f>
        <v/>
      </c>
      <c r="L124" s="48"/>
      <c r="M124" s="104"/>
      <c r="N124" s="48"/>
      <c r="O124" s="48"/>
      <c r="P124" s="69" t="str">
        <f>IF(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11,TRUE)=0,"",VLOOKUP($B124,IF($B124&lt;11,HOMEP0[],IF($B124&lt;21,HOMEP1[],IF($B124&lt;31,HOMEP2[],IF($B124&lt;41,HOMEP3[],IF($B124&lt;51,HOMEP4[],IF($B124&lt;61,HOMEP5[],IF($B124&lt;71,HOMEP6[],IF($B124&lt;81,HOMEP7[],IF($B124&lt;91,HOMEP8[],IF($B124&lt;101,HOMEP9[],IF($B124&lt;111,HOMEP10[],IF($B124&lt;121,HOMEP11[],IF($B124&lt;131,HOMEP12[],IF($B124&lt;141,HOMEP13[],IF($B124&lt;151,HOMEP14[],IF($B124&lt;161,HOMEP15[],IF($B124&lt;171,HOMEP16[],IF($B124&lt;181,HOMEP17[],IF($B124&lt;191,HOMEP18[],IF($B124&lt;201,HOMEP19[],"TABLE ERROR")))))))))))))))))))),11,TRUE))</f>
        <v/>
      </c>
    </row>
    <row r="125" spans="1:16" ht="15" customHeight="1" x14ac:dyDescent="0.25">
      <c r="A125" s="94">
        <v>14</v>
      </c>
      <c r="B125" s="70">
        <v>123</v>
      </c>
      <c r="C125" s="46" t="str">
        <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ERROR")))))))))))))))))))),2,TRUE)</f>
        <v>Housing Relocation and Stabilization Services</v>
      </c>
      <c r="D125" s="47"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3,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ERROR")))))))))))))))))))),3,TRUE))</f>
        <v/>
      </c>
      <c r="E125" s="47"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4,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ERROR")))))))))))))))))))),4,TRUE))</f>
        <v/>
      </c>
      <c r="F125" s="47"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5,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ERROR")))))))))))))))))))),5,TRUE))</f>
        <v/>
      </c>
      <c r="G125" s="46"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6,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ERROR")))))))))))))))))))),6,TRUE))</f>
        <v/>
      </c>
      <c r="H125" s="46"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7,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ERROR")))))))))))))))))))),7,TRUE))</f>
        <v/>
      </c>
      <c r="I125" s="48"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8,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ERROR")))))))))))))))))))),8,TRUE))</f>
        <v/>
      </c>
      <c r="J125" s="49"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9,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ERROR")))))))))))))))))))),9,TRUE))</f>
        <v/>
      </c>
      <c r="K125" s="48"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10,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ERROR")))))))))))))))))))),10,TRUE))</f>
        <v/>
      </c>
      <c r="L125" s="48"/>
      <c r="M125" s="104"/>
      <c r="N125" s="48"/>
      <c r="O125" s="48"/>
      <c r="P125" s="69" t="str">
        <f>IF(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11,TRUE)=0,"",VLOOKUP($B125,IF($B125&lt;11,HOMEP0[],IF($B125&lt;21,HOMEP1[],IF($B125&lt;31,HOMEP2[],IF($B125&lt;41,HOMEP3[],IF($B125&lt;51,HOMEP4[],IF($B125&lt;61,HOMEP5[],IF($B125&lt;71,HOMEP6[],IF($B125&lt;81,HOMEP7[],IF($B125&lt;91,HOMEP8[],IF($B125&lt;101,HOMEP9[],IF($B125&lt;111,HOMEP10[],IF($B125&lt;121,HOMEP11[],IF($B125&lt;131,HOMEP12[],IF($B125&lt;141,HOMEP13[],IF($B125&lt;151,HOMEP14[],IF($B125&lt;161,HOMEP15[],IF($B125&lt;171,HOMEP16[],IF($B125&lt;181,HOMEP17[],IF($B125&lt;191,HOMEP18[],IF($B125&lt;201,HOMEP19[],"TABLE ERROR")))))))))))))))))))),11,TRUE))</f>
        <v/>
      </c>
    </row>
    <row r="126" spans="1:16" ht="15" customHeight="1" x14ac:dyDescent="0.25">
      <c r="A126" s="94">
        <v>14</v>
      </c>
      <c r="B126" s="70">
        <v>124</v>
      </c>
      <c r="C126" s="46" t="str">
        <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ERROR")))))))))))))))))))),2,TRUE)</f>
        <v>Housing Relocation and Stabilization Services</v>
      </c>
      <c r="D126" s="47"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3,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ERROR")))))))))))))))))))),3,TRUE))</f>
        <v/>
      </c>
      <c r="E126" s="47"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4,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ERROR")))))))))))))))))))),4,TRUE))</f>
        <v/>
      </c>
      <c r="F126" s="47"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5,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ERROR")))))))))))))))))))),5,TRUE))</f>
        <v/>
      </c>
      <c r="G126" s="46"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6,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ERROR")))))))))))))))))))),6,TRUE))</f>
        <v/>
      </c>
      <c r="H126" s="46"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7,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ERROR")))))))))))))))))))),7,TRUE))</f>
        <v/>
      </c>
      <c r="I126" s="48"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8,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ERROR")))))))))))))))))))),8,TRUE))</f>
        <v/>
      </c>
      <c r="J126" s="49"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9,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ERROR")))))))))))))))))))),9,TRUE))</f>
        <v/>
      </c>
      <c r="K126" s="48"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10,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ERROR")))))))))))))))))))),10,TRUE))</f>
        <v/>
      </c>
      <c r="L126" s="48"/>
      <c r="M126" s="104"/>
      <c r="N126" s="48"/>
      <c r="O126" s="48"/>
      <c r="P126" s="69" t="str">
        <f>IF(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11,TRUE)=0,"",VLOOKUP($B126,IF($B126&lt;11,HOMEP0[],IF($B126&lt;21,HOMEP1[],IF($B126&lt;31,HOMEP2[],IF($B126&lt;41,HOMEP3[],IF($B126&lt;51,HOMEP4[],IF($B126&lt;61,HOMEP5[],IF($B126&lt;71,HOMEP6[],IF($B126&lt;81,HOMEP7[],IF($B126&lt;91,HOMEP8[],IF($B126&lt;101,HOMEP9[],IF($B126&lt;111,HOMEP10[],IF($B126&lt;121,HOMEP11[],IF($B126&lt;131,HOMEP12[],IF($B126&lt;141,HOMEP13[],IF($B126&lt;151,HOMEP14[],IF($B126&lt;161,HOMEP15[],IF($B126&lt;171,HOMEP16[],IF($B126&lt;181,HOMEP17[],IF($B126&lt;191,HOMEP18[],IF($B126&lt;201,HOMEP19[],"TABLE ERROR")))))))))))))))))))),11,TRUE))</f>
        <v/>
      </c>
    </row>
    <row r="127" spans="1:16" ht="15" customHeight="1" x14ac:dyDescent="0.25">
      <c r="A127" s="94">
        <v>14</v>
      </c>
      <c r="B127" s="70">
        <v>125</v>
      </c>
      <c r="C127" s="46" t="str">
        <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ERROR")))))))))))))))))))),2,TRUE)</f>
        <v>Housing Relocation and Stabilization Services</v>
      </c>
      <c r="D127" s="47"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3,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ERROR")))))))))))))))))))),3,TRUE))</f>
        <v/>
      </c>
      <c r="E127" s="47"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4,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ERROR")))))))))))))))))))),4,TRUE))</f>
        <v/>
      </c>
      <c r="F127" s="47"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5,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ERROR")))))))))))))))))))),5,TRUE))</f>
        <v/>
      </c>
      <c r="G127" s="46"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6,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ERROR")))))))))))))))))))),6,TRUE))</f>
        <v/>
      </c>
      <c r="H127" s="46"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7,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ERROR")))))))))))))))))))),7,TRUE))</f>
        <v/>
      </c>
      <c r="I127" s="48"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8,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ERROR")))))))))))))))))))),8,TRUE))</f>
        <v/>
      </c>
      <c r="J127" s="49"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9,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ERROR")))))))))))))))))))),9,TRUE))</f>
        <v/>
      </c>
      <c r="K127" s="48"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10,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ERROR")))))))))))))))))))),10,TRUE))</f>
        <v/>
      </c>
      <c r="L127" s="48"/>
      <c r="M127" s="104"/>
      <c r="N127" s="48"/>
      <c r="O127" s="48"/>
      <c r="P127" s="69" t="str">
        <f>IF(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11,TRUE)=0,"",VLOOKUP($B127,IF($B127&lt;11,HOMEP0[],IF($B127&lt;21,HOMEP1[],IF($B127&lt;31,HOMEP2[],IF($B127&lt;41,HOMEP3[],IF($B127&lt;51,HOMEP4[],IF($B127&lt;61,HOMEP5[],IF($B127&lt;71,HOMEP6[],IF($B127&lt;81,HOMEP7[],IF($B127&lt;91,HOMEP8[],IF($B127&lt;101,HOMEP9[],IF($B127&lt;111,HOMEP10[],IF($B127&lt;121,HOMEP11[],IF($B127&lt;131,HOMEP12[],IF($B127&lt;141,HOMEP13[],IF($B127&lt;151,HOMEP14[],IF($B127&lt;161,HOMEP15[],IF($B127&lt;171,HOMEP16[],IF($B127&lt;181,HOMEP17[],IF($B127&lt;191,HOMEP18[],IF($B127&lt;201,HOMEP19[],"TABLE ERROR")))))))))))))))))))),11,TRUE))</f>
        <v/>
      </c>
    </row>
    <row r="128" spans="1:16" ht="15" customHeight="1" x14ac:dyDescent="0.25">
      <c r="A128" s="94">
        <v>14</v>
      </c>
      <c r="B128" s="70">
        <v>126</v>
      </c>
      <c r="C128" s="46" t="str">
        <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ERROR")))))))))))))))))))),2,TRUE)</f>
        <v>Housing Relocation and Stabilization Services</v>
      </c>
      <c r="D128" s="47"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3,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ERROR")))))))))))))))))))),3,TRUE))</f>
        <v/>
      </c>
      <c r="E128" s="47"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4,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ERROR")))))))))))))))))))),4,TRUE))</f>
        <v/>
      </c>
      <c r="F128" s="47"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5,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ERROR")))))))))))))))))))),5,TRUE))</f>
        <v/>
      </c>
      <c r="G128" s="46"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6,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ERROR")))))))))))))))))))),6,TRUE))</f>
        <v/>
      </c>
      <c r="H128" s="46"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7,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ERROR")))))))))))))))))))),7,TRUE))</f>
        <v/>
      </c>
      <c r="I128" s="48"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8,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ERROR")))))))))))))))))))),8,TRUE))</f>
        <v/>
      </c>
      <c r="J128" s="49"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9,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ERROR")))))))))))))))))))),9,TRUE))</f>
        <v/>
      </c>
      <c r="K128" s="48"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10,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ERROR")))))))))))))))))))),10,TRUE))</f>
        <v/>
      </c>
      <c r="L128" s="48"/>
      <c r="M128" s="104"/>
      <c r="N128" s="48"/>
      <c r="O128" s="48"/>
      <c r="P128" s="69" t="str">
        <f>IF(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11,TRUE)=0,"",VLOOKUP($B128,IF($B128&lt;11,HOMEP0[],IF($B128&lt;21,HOMEP1[],IF($B128&lt;31,HOMEP2[],IF($B128&lt;41,HOMEP3[],IF($B128&lt;51,HOMEP4[],IF($B128&lt;61,HOMEP5[],IF($B128&lt;71,HOMEP6[],IF($B128&lt;81,HOMEP7[],IF($B128&lt;91,HOMEP8[],IF($B128&lt;101,HOMEP9[],IF($B128&lt;111,HOMEP10[],IF($B128&lt;121,HOMEP11[],IF($B128&lt;131,HOMEP12[],IF($B128&lt;141,HOMEP13[],IF($B128&lt;151,HOMEP14[],IF($B128&lt;161,HOMEP15[],IF($B128&lt;171,HOMEP16[],IF($B128&lt;181,HOMEP17[],IF($B128&lt;191,HOMEP18[],IF($B128&lt;201,HOMEP19[],"TABLE ERROR")))))))))))))))))))),11,TRUE))</f>
        <v/>
      </c>
    </row>
    <row r="129" spans="1:16" ht="15" customHeight="1" x14ac:dyDescent="0.25">
      <c r="A129" s="94">
        <v>14</v>
      </c>
      <c r="B129" s="70">
        <v>127</v>
      </c>
      <c r="C129" s="46" t="str">
        <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ERROR")))))))))))))))))))),2,TRUE)</f>
        <v>Housing Relocation and Stabilization Services</v>
      </c>
      <c r="D129" s="47"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3,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ERROR")))))))))))))))))))),3,TRUE))</f>
        <v/>
      </c>
      <c r="E129" s="47"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4,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ERROR")))))))))))))))))))),4,TRUE))</f>
        <v/>
      </c>
      <c r="F129" s="47"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5,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ERROR")))))))))))))))))))),5,TRUE))</f>
        <v/>
      </c>
      <c r="G129" s="46"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6,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ERROR")))))))))))))))))))),6,TRUE))</f>
        <v/>
      </c>
      <c r="H129" s="46"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7,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ERROR")))))))))))))))))))),7,TRUE))</f>
        <v/>
      </c>
      <c r="I129" s="48"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8,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ERROR")))))))))))))))))))),8,TRUE))</f>
        <v/>
      </c>
      <c r="J129" s="49"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9,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ERROR")))))))))))))))))))),9,TRUE))</f>
        <v/>
      </c>
      <c r="K129" s="48"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10,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ERROR")))))))))))))))))))),10,TRUE))</f>
        <v/>
      </c>
      <c r="L129" s="48"/>
      <c r="M129" s="104"/>
      <c r="N129" s="48"/>
      <c r="O129" s="48"/>
      <c r="P129" s="69" t="str">
        <f>IF(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11,TRUE)=0,"",VLOOKUP($B129,IF($B129&lt;11,HOMEP0[],IF($B129&lt;21,HOMEP1[],IF($B129&lt;31,HOMEP2[],IF($B129&lt;41,HOMEP3[],IF($B129&lt;51,HOMEP4[],IF($B129&lt;61,HOMEP5[],IF($B129&lt;71,HOMEP6[],IF($B129&lt;81,HOMEP7[],IF($B129&lt;91,HOMEP8[],IF($B129&lt;101,HOMEP9[],IF($B129&lt;111,HOMEP10[],IF($B129&lt;121,HOMEP11[],IF($B129&lt;131,HOMEP12[],IF($B129&lt;141,HOMEP13[],IF($B129&lt;151,HOMEP14[],IF($B129&lt;161,HOMEP15[],IF($B129&lt;171,HOMEP16[],IF($B129&lt;181,HOMEP17[],IF($B129&lt;191,HOMEP18[],IF($B129&lt;201,HOMEP19[],"TABLE ERROR")))))))))))))))))))),11,TRUE))</f>
        <v/>
      </c>
    </row>
    <row r="130" spans="1:16" ht="15" customHeight="1" x14ac:dyDescent="0.25">
      <c r="A130" s="94">
        <v>14</v>
      </c>
      <c r="B130" s="70">
        <v>128</v>
      </c>
      <c r="C130" s="46" t="str">
        <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ERROR")))))))))))))))))))),2,TRUE)</f>
        <v>Housing Relocation and Stabilization Services</v>
      </c>
      <c r="D130" s="47"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3,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ERROR")))))))))))))))))))),3,TRUE))</f>
        <v/>
      </c>
      <c r="E130" s="47"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4,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ERROR")))))))))))))))))))),4,TRUE))</f>
        <v/>
      </c>
      <c r="F130" s="47"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5,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ERROR")))))))))))))))))))),5,TRUE))</f>
        <v/>
      </c>
      <c r="G130" s="46"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6,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ERROR")))))))))))))))))))),6,TRUE))</f>
        <v/>
      </c>
      <c r="H130" s="46"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7,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ERROR")))))))))))))))))))),7,TRUE))</f>
        <v/>
      </c>
      <c r="I130" s="48"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8,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ERROR")))))))))))))))))))),8,TRUE))</f>
        <v/>
      </c>
      <c r="J130" s="49"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9,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ERROR")))))))))))))))))))),9,TRUE))</f>
        <v/>
      </c>
      <c r="K130" s="48"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10,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ERROR")))))))))))))))))))),10,TRUE))</f>
        <v/>
      </c>
      <c r="L130" s="48"/>
      <c r="M130" s="104"/>
      <c r="N130" s="48"/>
      <c r="O130" s="48"/>
      <c r="P130" s="69" t="str">
        <f>IF(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11,TRUE)=0,"",VLOOKUP($B130,IF($B130&lt;11,HOMEP0[],IF($B130&lt;21,HOMEP1[],IF($B130&lt;31,HOMEP2[],IF($B130&lt;41,HOMEP3[],IF($B130&lt;51,HOMEP4[],IF($B130&lt;61,HOMEP5[],IF($B130&lt;71,HOMEP6[],IF($B130&lt;81,HOMEP7[],IF($B130&lt;91,HOMEP8[],IF($B130&lt;101,HOMEP9[],IF($B130&lt;111,HOMEP10[],IF($B130&lt;121,HOMEP11[],IF($B130&lt;131,HOMEP12[],IF($B130&lt;141,HOMEP13[],IF($B130&lt;151,HOMEP14[],IF($B130&lt;161,HOMEP15[],IF($B130&lt;171,HOMEP16[],IF($B130&lt;181,HOMEP17[],IF($B130&lt;191,HOMEP18[],IF($B130&lt;201,HOMEP19[],"TABLE ERROR")))))))))))))))))))),11,TRUE))</f>
        <v/>
      </c>
    </row>
    <row r="131" spans="1:16" ht="15" customHeight="1" x14ac:dyDescent="0.25">
      <c r="A131" s="94">
        <v>14</v>
      </c>
      <c r="B131" s="70">
        <v>129</v>
      </c>
      <c r="C131" s="46" t="str">
        <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ERROR")))))))))))))))))))),2,TRUE)</f>
        <v>Housing Relocation and Stabilization Services</v>
      </c>
      <c r="D131" s="47"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3,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ERROR")))))))))))))))))))),3,TRUE))</f>
        <v/>
      </c>
      <c r="E131" s="47"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4,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ERROR")))))))))))))))))))),4,TRUE))</f>
        <v/>
      </c>
      <c r="F131" s="47"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5,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ERROR")))))))))))))))))))),5,TRUE))</f>
        <v/>
      </c>
      <c r="G131" s="46"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6,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ERROR")))))))))))))))))))),6,TRUE))</f>
        <v/>
      </c>
      <c r="H131" s="46"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7,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ERROR")))))))))))))))))))),7,TRUE))</f>
        <v/>
      </c>
      <c r="I131" s="48"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8,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ERROR")))))))))))))))))))),8,TRUE))</f>
        <v/>
      </c>
      <c r="J131" s="49"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9,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ERROR")))))))))))))))))))),9,TRUE))</f>
        <v/>
      </c>
      <c r="K131" s="48"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10,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ERROR")))))))))))))))))))),10,TRUE))</f>
        <v/>
      </c>
      <c r="L131" s="48"/>
      <c r="M131" s="104"/>
      <c r="N131" s="48"/>
      <c r="O131" s="48"/>
      <c r="P131" s="69" t="str">
        <f>IF(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11,TRUE)=0,"",VLOOKUP($B131,IF($B131&lt;11,HOMEP0[],IF($B131&lt;21,HOMEP1[],IF($B131&lt;31,HOMEP2[],IF($B131&lt;41,HOMEP3[],IF($B131&lt;51,HOMEP4[],IF($B131&lt;61,HOMEP5[],IF($B131&lt;71,HOMEP6[],IF($B131&lt;81,HOMEP7[],IF($B131&lt;91,HOMEP8[],IF($B131&lt;101,HOMEP9[],IF($B131&lt;111,HOMEP10[],IF($B131&lt;121,HOMEP11[],IF($B131&lt;131,HOMEP12[],IF($B131&lt;141,HOMEP13[],IF($B131&lt;151,HOMEP14[],IF($B131&lt;161,HOMEP15[],IF($B131&lt;171,HOMEP16[],IF($B131&lt;181,HOMEP17[],IF($B131&lt;191,HOMEP18[],IF($B131&lt;201,HOMEP19[],"TABLE ERROR")))))))))))))))))))),11,TRUE))</f>
        <v/>
      </c>
    </row>
    <row r="132" spans="1:16" ht="15.75" customHeight="1" x14ac:dyDescent="0.25">
      <c r="A132" s="94">
        <v>14</v>
      </c>
      <c r="B132" s="70">
        <v>130</v>
      </c>
      <c r="C132" s="46" t="str">
        <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ERROR")))))))))))))))))))),2,TRUE)</f>
        <v>Housing Relocation and Stabilization Services</v>
      </c>
      <c r="D132" s="47"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3,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ERROR")))))))))))))))))))),3,TRUE))</f>
        <v/>
      </c>
      <c r="E132" s="47"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4,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ERROR")))))))))))))))))))),4,TRUE))</f>
        <v/>
      </c>
      <c r="F132" s="47"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5,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ERROR")))))))))))))))))))),5,TRUE))</f>
        <v/>
      </c>
      <c r="G132" s="46"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6,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ERROR")))))))))))))))))))),6,TRUE))</f>
        <v/>
      </c>
      <c r="H132" s="46"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7,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ERROR")))))))))))))))))))),7,TRUE))</f>
        <v/>
      </c>
      <c r="I132" s="48"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8,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ERROR")))))))))))))))))))),8,TRUE))</f>
        <v/>
      </c>
      <c r="J132" s="49"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9,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ERROR")))))))))))))))))))),9,TRUE))</f>
        <v/>
      </c>
      <c r="K132" s="48"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10,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ERROR")))))))))))))))))))),10,TRUE))</f>
        <v/>
      </c>
      <c r="L132" s="48"/>
      <c r="M132" s="104"/>
      <c r="N132" s="48"/>
      <c r="O132" s="48"/>
      <c r="P132" s="69" t="str">
        <f>IF(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11,TRUE)=0,"",VLOOKUP($B132,IF($B132&lt;11,HOMEP0[],IF($B132&lt;21,HOMEP1[],IF($B132&lt;31,HOMEP2[],IF($B132&lt;41,HOMEP3[],IF($B132&lt;51,HOMEP4[],IF($B132&lt;61,HOMEP5[],IF($B132&lt;71,HOMEP6[],IF($B132&lt;81,HOMEP7[],IF($B132&lt;91,HOMEP8[],IF($B132&lt;101,HOMEP9[],IF($B132&lt;111,HOMEP10[],IF($B132&lt;121,HOMEP11[],IF($B132&lt;131,HOMEP12[],IF($B132&lt;141,HOMEP13[],IF($B132&lt;151,HOMEP14[],IF($B132&lt;161,HOMEP15[],IF($B132&lt;171,HOMEP16[],IF($B132&lt;181,HOMEP17[],IF($B132&lt;191,HOMEP18[],IF($B132&lt;201,HOMEP19[],"TABLE ERROR")))))))))))))))))))),11,TRUE))</f>
        <v/>
      </c>
    </row>
    <row r="133" spans="1:16" ht="15" customHeight="1" x14ac:dyDescent="0.25">
      <c r="A133" s="94">
        <v>15</v>
      </c>
      <c r="B133" s="70">
        <v>131</v>
      </c>
      <c r="C133" s="46" t="str">
        <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ERROR")))))))))))))))))))),2,TRUE)</f>
        <v>Housing Relocation and Stabilization Services</v>
      </c>
      <c r="D133" s="47"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3,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ERROR")))))))))))))))))))),3,TRUE))</f>
        <v/>
      </c>
      <c r="E133" s="47"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4,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ERROR")))))))))))))))))))),4,TRUE))</f>
        <v/>
      </c>
      <c r="F133" s="47"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5,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ERROR")))))))))))))))))))),5,TRUE))</f>
        <v/>
      </c>
      <c r="G133" s="46"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6,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ERROR")))))))))))))))))))),6,TRUE))</f>
        <v/>
      </c>
      <c r="H133" s="46"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7,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ERROR")))))))))))))))))))),7,TRUE))</f>
        <v/>
      </c>
      <c r="I133" s="48"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8,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ERROR")))))))))))))))))))),8,TRUE))</f>
        <v/>
      </c>
      <c r="J133" s="49"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9,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ERROR")))))))))))))))))))),9,TRUE))</f>
        <v/>
      </c>
      <c r="K133" s="48"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10,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ERROR")))))))))))))))))))),10,TRUE))</f>
        <v/>
      </c>
      <c r="L133" s="48"/>
      <c r="M133" s="104"/>
      <c r="N133" s="48"/>
      <c r="O133" s="48"/>
      <c r="P133" s="69" t="str">
        <f>IF(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11,TRUE)=0,"",VLOOKUP($B133,IF($B133&lt;11,HOMEP0[],IF($B133&lt;21,HOMEP1[],IF($B133&lt;31,HOMEP2[],IF($B133&lt;41,HOMEP3[],IF($B133&lt;51,HOMEP4[],IF($B133&lt;61,HOMEP5[],IF($B133&lt;71,HOMEP6[],IF($B133&lt;81,HOMEP7[],IF($B133&lt;91,HOMEP8[],IF($B133&lt;101,HOMEP9[],IF($B133&lt;111,HOMEP10[],IF($B133&lt;121,HOMEP11[],IF($B133&lt;131,HOMEP12[],IF($B133&lt;141,HOMEP13[],IF($B133&lt;151,HOMEP14[],IF($B133&lt;161,HOMEP15[],IF($B133&lt;171,HOMEP16[],IF($B133&lt;181,HOMEP17[],IF($B133&lt;191,HOMEP18[],IF($B133&lt;201,HOMEP19[],"TABLE ERROR")))))))))))))))))))),11,TRUE))</f>
        <v/>
      </c>
    </row>
    <row r="134" spans="1:16" ht="15" customHeight="1" x14ac:dyDescent="0.25">
      <c r="A134" s="94">
        <v>15</v>
      </c>
      <c r="B134" s="70">
        <v>132</v>
      </c>
      <c r="C134" s="46" t="str">
        <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ERROR")))))))))))))))))))),2,TRUE)</f>
        <v>Housing Relocation and Stabilization Services</v>
      </c>
      <c r="D134" s="47"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3,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ERROR")))))))))))))))))))),3,TRUE))</f>
        <v/>
      </c>
      <c r="E134" s="47"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4,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ERROR")))))))))))))))))))),4,TRUE))</f>
        <v/>
      </c>
      <c r="F134" s="47"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5,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ERROR")))))))))))))))))))),5,TRUE))</f>
        <v/>
      </c>
      <c r="G134" s="46"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6,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ERROR")))))))))))))))))))),6,TRUE))</f>
        <v/>
      </c>
      <c r="H134" s="46"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7,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ERROR")))))))))))))))))))),7,TRUE))</f>
        <v/>
      </c>
      <c r="I134" s="48"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8,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ERROR")))))))))))))))))))),8,TRUE))</f>
        <v/>
      </c>
      <c r="J134" s="49"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9,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ERROR")))))))))))))))))))),9,TRUE))</f>
        <v/>
      </c>
      <c r="K134" s="48"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10,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ERROR")))))))))))))))))))),10,TRUE))</f>
        <v/>
      </c>
      <c r="L134" s="48"/>
      <c r="M134" s="104"/>
      <c r="N134" s="48"/>
      <c r="O134" s="48"/>
      <c r="P134" s="69" t="str">
        <f>IF(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11,TRUE)=0,"",VLOOKUP($B134,IF($B134&lt;11,HOMEP0[],IF($B134&lt;21,HOMEP1[],IF($B134&lt;31,HOMEP2[],IF($B134&lt;41,HOMEP3[],IF($B134&lt;51,HOMEP4[],IF($B134&lt;61,HOMEP5[],IF($B134&lt;71,HOMEP6[],IF($B134&lt;81,HOMEP7[],IF($B134&lt;91,HOMEP8[],IF($B134&lt;101,HOMEP9[],IF($B134&lt;111,HOMEP10[],IF($B134&lt;121,HOMEP11[],IF($B134&lt;131,HOMEP12[],IF($B134&lt;141,HOMEP13[],IF($B134&lt;151,HOMEP14[],IF($B134&lt;161,HOMEP15[],IF($B134&lt;171,HOMEP16[],IF($B134&lt;181,HOMEP17[],IF($B134&lt;191,HOMEP18[],IF($B134&lt;201,HOMEP19[],"TABLE ERROR")))))))))))))))))))),11,TRUE))</f>
        <v/>
      </c>
    </row>
    <row r="135" spans="1:16" ht="15" customHeight="1" x14ac:dyDescent="0.25">
      <c r="A135" s="94">
        <v>15</v>
      </c>
      <c r="B135" s="70">
        <v>133</v>
      </c>
      <c r="C135" s="46" t="str">
        <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ERROR")))))))))))))))))))),2,TRUE)</f>
        <v>Housing Relocation and Stabilization Services</v>
      </c>
      <c r="D135" s="47"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3,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ERROR")))))))))))))))))))),3,TRUE))</f>
        <v/>
      </c>
      <c r="E135" s="47"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4,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ERROR")))))))))))))))))))),4,TRUE))</f>
        <v/>
      </c>
      <c r="F135" s="47"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5,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ERROR")))))))))))))))))))),5,TRUE))</f>
        <v/>
      </c>
      <c r="G135" s="46"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6,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ERROR")))))))))))))))))))),6,TRUE))</f>
        <v/>
      </c>
      <c r="H135" s="46"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7,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ERROR")))))))))))))))))))),7,TRUE))</f>
        <v/>
      </c>
      <c r="I135" s="48"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8,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ERROR")))))))))))))))))))),8,TRUE))</f>
        <v/>
      </c>
      <c r="J135" s="49"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9,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ERROR")))))))))))))))))))),9,TRUE))</f>
        <v/>
      </c>
      <c r="K135" s="48"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10,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ERROR")))))))))))))))))))),10,TRUE))</f>
        <v/>
      </c>
      <c r="L135" s="48"/>
      <c r="M135" s="104"/>
      <c r="N135" s="48"/>
      <c r="O135" s="48"/>
      <c r="P135" s="69" t="str">
        <f>IF(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11,TRUE)=0,"",VLOOKUP($B135,IF($B135&lt;11,HOMEP0[],IF($B135&lt;21,HOMEP1[],IF($B135&lt;31,HOMEP2[],IF($B135&lt;41,HOMEP3[],IF($B135&lt;51,HOMEP4[],IF($B135&lt;61,HOMEP5[],IF($B135&lt;71,HOMEP6[],IF($B135&lt;81,HOMEP7[],IF($B135&lt;91,HOMEP8[],IF($B135&lt;101,HOMEP9[],IF($B135&lt;111,HOMEP10[],IF($B135&lt;121,HOMEP11[],IF($B135&lt;131,HOMEP12[],IF($B135&lt;141,HOMEP13[],IF($B135&lt;151,HOMEP14[],IF($B135&lt;161,HOMEP15[],IF($B135&lt;171,HOMEP16[],IF($B135&lt;181,HOMEP17[],IF($B135&lt;191,HOMEP18[],IF($B135&lt;201,HOMEP19[],"TABLE ERROR")))))))))))))))))))),11,TRUE))</f>
        <v/>
      </c>
    </row>
    <row r="136" spans="1:16" ht="15" customHeight="1" x14ac:dyDescent="0.25">
      <c r="A136" s="94">
        <v>15</v>
      </c>
      <c r="B136" s="70">
        <v>134</v>
      </c>
      <c r="C136" s="46" t="str">
        <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ERROR")))))))))))))))))))),2,TRUE)</f>
        <v>Housing Relocation and Stabilization Services</v>
      </c>
      <c r="D136" s="47"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3,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ERROR")))))))))))))))))))),3,TRUE))</f>
        <v/>
      </c>
      <c r="E136" s="47"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4,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ERROR")))))))))))))))))))),4,TRUE))</f>
        <v/>
      </c>
      <c r="F136" s="47"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5,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ERROR")))))))))))))))))))),5,TRUE))</f>
        <v/>
      </c>
      <c r="G136" s="46"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6,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ERROR")))))))))))))))))))),6,TRUE))</f>
        <v/>
      </c>
      <c r="H136" s="46"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7,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ERROR")))))))))))))))))))),7,TRUE))</f>
        <v/>
      </c>
      <c r="I136" s="48"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8,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ERROR")))))))))))))))))))),8,TRUE))</f>
        <v/>
      </c>
      <c r="J136" s="49"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9,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ERROR")))))))))))))))))))),9,TRUE))</f>
        <v/>
      </c>
      <c r="K136" s="48"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10,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ERROR")))))))))))))))))))),10,TRUE))</f>
        <v/>
      </c>
      <c r="L136" s="48"/>
      <c r="M136" s="104"/>
      <c r="N136" s="48"/>
      <c r="O136" s="48"/>
      <c r="P136" s="69" t="str">
        <f>IF(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11,TRUE)=0,"",VLOOKUP($B136,IF($B136&lt;11,HOMEP0[],IF($B136&lt;21,HOMEP1[],IF($B136&lt;31,HOMEP2[],IF($B136&lt;41,HOMEP3[],IF($B136&lt;51,HOMEP4[],IF($B136&lt;61,HOMEP5[],IF($B136&lt;71,HOMEP6[],IF($B136&lt;81,HOMEP7[],IF($B136&lt;91,HOMEP8[],IF($B136&lt;101,HOMEP9[],IF($B136&lt;111,HOMEP10[],IF($B136&lt;121,HOMEP11[],IF($B136&lt;131,HOMEP12[],IF($B136&lt;141,HOMEP13[],IF($B136&lt;151,HOMEP14[],IF($B136&lt;161,HOMEP15[],IF($B136&lt;171,HOMEP16[],IF($B136&lt;181,HOMEP17[],IF($B136&lt;191,HOMEP18[],IF($B136&lt;201,HOMEP19[],"TABLE ERROR")))))))))))))))))))),11,TRUE))</f>
        <v/>
      </c>
    </row>
    <row r="137" spans="1:16" ht="15" customHeight="1" x14ac:dyDescent="0.25">
      <c r="A137" s="94">
        <v>15</v>
      </c>
      <c r="B137" s="70">
        <v>135</v>
      </c>
      <c r="C137" s="46" t="str">
        <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ERROR")))))))))))))))))))),2,TRUE)</f>
        <v>Housing Relocation and Stabilization Services</v>
      </c>
      <c r="D137" s="47"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3,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ERROR")))))))))))))))))))),3,TRUE))</f>
        <v/>
      </c>
      <c r="E137" s="47"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4,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ERROR")))))))))))))))))))),4,TRUE))</f>
        <v/>
      </c>
      <c r="F137" s="47"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5,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ERROR")))))))))))))))))))),5,TRUE))</f>
        <v/>
      </c>
      <c r="G137" s="46"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6,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ERROR")))))))))))))))))))),6,TRUE))</f>
        <v/>
      </c>
      <c r="H137" s="46"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7,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ERROR")))))))))))))))))))),7,TRUE))</f>
        <v/>
      </c>
      <c r="I137" s="48"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8,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ERROR")))))))))))))))))))),8,TRUE))</f>
        <v/>
      </c>
      <c r="J137" s="49"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9,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ERROR")))))))))))))))))))),9,TRUE))</f>
        <v/>
      </c>
      <c r="K137" s="48"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10,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ERROR")))))))))))))))))))),10,TRUE))</f>
        <v/>
      </c>
      <c r="L137" s="48"/>
      <c r="M137" s="104"/>
      <c r="N137" s="48"/>
      <c r="O137" s="48"/>
      <c r="P137" s="69" t="str">
        <f>IF(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11,TRUE)=0,"",VLOOKUP($B137,IF($B137&lt;11,HOMEP0[],IF($B137&lt;21,HOMEP1[],IF($B137&lt;31,HOMEP2[],IF($B137&lt;41,HOMEP3[],IF($B137&lt;51,HOMEP4[],IF($B137&lt;61,HOMEP5[],IF($B137&lt;71,HOMEP6[],IF($B137&lt;81,HOMEP7[],IF($B137&lt;91,HOMEP8[],IF($B137&lt;101,HOMEP9[],IF($B137&lt;111,HOMEP10[],IF($B137&lt;121,HOMEP11[],IF($B137&lt;131,HOMEP12[],IF($B137&lt;141,HOMEP13[],IF($B137&lt;151,HOMEP14[],IF($B137&lt;161,HOMEP15[],IF($B137&lt;171,HOMEP16[],IF($B137&lt;181,HOMEP17[],IF($B137&lt;191,HOMEP18[],IF($B137&lt;201,HOMEP19[],"TABLE ERROR")))))))))))))))))))),11,TRUE))</f>
        <v/>
      </c>
    </row>
    <row r="138" spans="1:16" ht="15" customHeight="1" x14ac:dyDescent="0.25">
      <c r="A138" s="94">
        <v>15</v>
      </c>
      <c r="B138" s="70">
        <v>136</v>
      </c>
      <c r="C138" s="46" t="str">
        <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ERROR")))))))))))))))))))),2,TRUE)</f>
        <v>Housing Relocation and Stabilization Services</v>
      </c>
      <c r="D138" s="47"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3,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ERROR")))))))))))))))))))),3,TRUE))</f>
        <v/>
      </c>
      <c r="E138" s="47"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4,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ERROR")))))))))))))))))))),4,TRUE))</f>
        <v/>
      </c>
      <c r="F138" s="47"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5,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ERROR")))))))))))))))))))),5,TRUE))</f>
        <v/>
      </c>
      <c r="G138" s="46"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6,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ERROR")))))))))))))))))))),6,TRUE))</f>
        <v/>
      </c>
      <c r="H138" s="46"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7,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ERROR")))))))))))))))))))),7,TRUE))</f>
        <v/>
      </c>
      <c r="I138" s="48"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8,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ERROR")))))))))))))))))))),8,TRUE))</f>
        <v/>
      </c>
      <c r="J138" s="49"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9,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ERROR")))))))))))))))))))),9,TRUE))</f>
        <v/>
      </c>
      <c r="K138" s="48"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10,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ERROR")))))))))))))))))))),10,TRUE))</f>
        <v/>
      </c>
      <c r="L138" s="48"/>
      <c r="M138" s="104"/>
      <c r="N138" s="48"/>
      <c r="O138" s="48"/>
      <c r="P138" s="69" t="str">
        <f>IF(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11,TRUE)=0,"",VLOOKUP($B138,IF($B138&lt;11,HOMEP0[],IF($B138&lt;21,HOMEP1[],IF($B138&lt;31,HOMEP2[],IF($B138&lt;41,HOMEP3[],IF($B138&lt;51,HOMEP4[],IF($B138&lt;61,HOMEP5[],IF($B138&lt;71,HOMEP6[],IF($B138&lt;81,HOMEP7[],IF($B138&lt;91,HOMEP8[],IF($B138&lt;101,HOMEP9[],IF($B138&lt;111,HOMEP10[],IF($B138&lt;121,HOMEP11[],IF($B138&lt;131,HOMEP12[],IF($B138&lt;141,HOMEP13[],IF($B138&lt;151,HOMEP14[],IF($B138&lt;161,HOMEP15[],IF($B138&lt;171,HOMEP16[],IF($B138&lt;181,HOMEP17[],IF($B138&lt;191,HOMEP18[],IF($B138&lt;201,HOMEP19[],"TABLE ERROR")))))))))))))))))))),11,TRUE))</f>
        <v/>
      </c>
    </row>
    <row r="139" spans="1:16" ht="15" customHeight="1" x14ac:dyDescent="0.25">
      <c r="A139" s="94">
        <v>15</v>
      </c>
      <c r="B139" s="70">
        <v>137</v>
      </c>
      <c r="C139" s="46" t="str">
        <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ERROR")))))))))))))))))))),2,TRUE)</f>
        <v>Housing Relocation and Stabilization Services</v>
      </c>
      <c r="D139" s="47"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3,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ERROR")))))))))))))))))))),3,TRUE))</f>
        <v/>
      </c>
      <c r="E139" s="47"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4,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ERROR")))))))))))))))))))),4,TRUE))</f>
        <v/>
      </c>
      <c r="F139" s="47"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5,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ERROR")))))))))))))))))))),5,TRUE))</f>
        <v/>
      </c>
      <c r="G139" s="46"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6,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ERROR")))))))))))))))))))),6,TRUE))</f>
        <v/>
      </c>
      <c r="H139" s="46"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7,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ERROR")))))))))))))))))))),7,TRUE))</f>
        <v/>
      </c>
      <c r="I139" s="48"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8,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ERROR")))))))))))))))))))),8,TRUE))</f>
        <v/>
      </c>
      <c r="J139" s="49"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9,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ERROR")))))))))))))))))))),9,TRUE))</f>
        <v/>
      </c>
      <c r="K139" s="48"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10,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ERROR")))))))))))))))))))),10,TRUE))</f>
        <v/>
      </c>
      <c r="L139" s="48"/>
      <c r="M139" s="104"/>
      <c r="N139" s="48"/>
      <c r="O139" s="48"/>
      <c r="P139" s="69" t="str">
        <f>IF(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11,TRUE)=0,"",VLOOKUP($B139,IF($B139&lt;11,HOMEP0[],IF($B139&lt;21,HOMEP1[],IF($B139&lt;31,HOMEP2[],IF($B139&lt;41,HOMEP3[],IF($B139&lt;51,HOMEP4[],IF($B139&lt;61,HOMEP5[],IF($B139&lt;71,HOMEP6[],IF($B139&lt;81,HOMEP7[],IF($B139&lt;91,HOMEP8[],IF($B139&lt;101,HOMEP9[],IF($B139&lt;111,HOMEP10[],IF($B139&lt;121,HOMEP11[],IF($B139&lt;131,HOMEP12[],IF($B139&lt;141,HOMEP13[],IF($B139&lt;151,HOMEP14[],IF($B139&lt;161,HOMEP15[],IF($B139&lt;171,HOMEP16[],IF($B139&lt;181,HOMEP17[],IF($B139&lt;191,HOMEP18[],IF($B139&lt;201,HOMEP19[],"TABLE ERROR")))))))))))))))))))),11,TRUE))</f>
        <v/>
      </c>
    </row>
    <row r="140" spans="1:16" ht="15" customHeight="1" x14ac:dyDescent="0.25">
      <c r="A140" s="94">
        <v>15</v>
      </c>
      <c r="B140" s="70">
        <v>138</v>
      </c>
      <c r="C140" s="46" t="str">
        <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ERROR")))))))))))))))))))),2,TRUE)</f>
        <v>Housing Relocation and Stabilization Services</v>
      </c>
      <c r="D140" s="47"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3,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ERROR")))))))))))))))))))),3,TRUE))</f>
        <v/>
      </c>
      <c r="E140" s="47"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4,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ERROR")))))))))))))))))))),4,TRUE))</f>
        <v/>
      </c>
      <c r="F140" s="47"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5,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ERROR")))))))))))))))))))),5,TRUE))</f>
        <v/>
      </c>
      <c r="G140" s="46"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6,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ERROR")))))))))))))))))))),6,TRUE))</f>
        <v/>
      </c>
      <c r="H140" s="46"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7,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ERROR")))))))))))))))))))),7,TRUE))</f>
        <v/>
      </c>
      <c r="I140" s="48"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8,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ERROR")))))))))))))))))))),8,TRUE))</f>
        <v/>
      </c>
      <c r="J140" s="49"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9,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ERROR")))))))))))))))))))),9,TRUE))</f>
        <v/>
      </c>
      <c r="K140" s="48"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10,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ERROR")))))))))))))))))))),10,TRUE))</f>
        <v/>
      </c>
      <c r="L140" s="48"/>
      <c r="M140" s="104"/>
      <c r="N140" s="48"/>
      <c r="O140" s="48"/>
      <c r="P140" s="69" t="str">
        <f>IF(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11,TRUE)=0,"",VLOOKUP($B140,IF($B140&lt;11,HOMEP0[],IF($B140&lt;21,HOMEP1[],IF($B140&lt;31,HOMEP2[],IF($B140&lt;41,HOMEP3[],IF($B140&lt;51,HOMEP4[],IF($B140&lt;61,HOMEP5[],IF($B140&lt;71,HOMEP6[],IF($B140&lt;81,HOMEP7[],IF($B140&lt;91,HOMEP8[],IF($B140&lt;101,HOMEP9[],IF($B140&lt;111,HOMEP10[],IF($B140&lt;121,HOMEP11[],IF($B140&lt;131,HOMEP12[],IF($B140&lt;141,HOMEP13[],IF($B140&lt;151,HOMEP14[],IF($B140&lt;161,HOMEP15[],IF($B140&lt;171,HOMEP16[],IF($B140&lt;181,HOMEP17[],IF($B140&lt;191,HOMEP18[],IF($B140&lt;201,HOMEP19[],"TABLE ERROR")))))))))))))))))))),11,TRUE))</f>
        <v/>
      </c>
    </row>
    <row r="141" spans="1:16" ht="15" customHeight="1" x14ac:dyDescent="0.25">
      <c r="A141" s="94">
        <v>15</v>
      </c>
      <c r="B141" s="70">
        <v>139</v>
      </c>
      <c r="C141" s="46" t="str">
        <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ERROR")))))))))))))))))))),2,TRUE)</f>
        <v>Housing Relocation and Stabilization Services</v>
      </c>
      <c r="D141" s="47"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3,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ERROR")))))))))))))))))))),3,TRUE))</f>
        <v/>
      </c>
      <c r="E141" s="47"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4,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ERROR")))))))))))))))))))),4,TRUE))</f>
        <v/>
      </c>
      <c r="F141" s="47"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5,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ERROR")))))))))))))))))))),5,TRUE))</f>
        <v/>
      </c>
      <c r="G141" s="46"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6,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ERROR")))))))))))))))))))),6,TRUE))</f>
        <v/>
      </c>
      <c r="H141" s="46"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7,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ERROR")))))))))))))))))))),7,TRUE))</f>
        <v/>
      </c>
      <c r="I141" s="48"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8,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ERROR")))))))))))))))))))),8,TRUE))</f>
        <v/>
      </c>
      <c r="J141" s="49"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9,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ERROR")))))))))))))))))))),9,TRUE))</f>
        <v/>
      </c>
      <c r="K141" s="48"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10,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ERROR")))))))))))))))))))),10,TRUE))</f>
        <v/>
      </c>
      <c r="L141" s="48"/>
      <c r="M141" s="104"/>
      <c r="N141" s="48"/>
      <c r="O141" s="48"/>
      <c r="P141" s="69" t="str">
        <f>IF(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11,TRUE)=0,"",VLOOKUP($B141,IF($B141&lt;11,HOMEP0[],IF($B141&lt;21,HOMEP1[],IF($B141&lt;31,HOMEP2[],IF($B141&lt;41,HOMEP3[],IF($B141&lt;51,HOMEP4[],IF($B141&lt;61,HOMEP5[],IF($B141&lt;71,HOMEP6[],IF($B141&lt;81,HOMEP7[],IF($B141&lt;91,HOMEP8[],IF($B141&lt;101,HOMEP9[],IF($B141&lt;111,HOMEP10[],IF($B141&lt;121,HOMEP11[],IF($B141&lt;131,HOMEP12[],IF($B141&lt;141,HOMEP13[],IF($B141&lt;151,HOMEP14[],IF($B141&lt;161,HOMEP15[],IF($B141&lt;171,HOMEP16[],IF($B141&lt;181,HOMEP17[],IF($B141&lt;191,HOMEP18[],IF($B141&lt;201,HOMEP19[],"TABLE ERROR")))))))))))))))))))),11,TRUE))</f>
        <v/>
      </c>
    </row>
    <row r="142" spans="1:16" ht="15.75" customHeight="1" x14ac:dyDescent="0.25">
      <c r="A142" s="94">
        <v>15</v>
      </c>
      <c r="B142" s="70">
        <v>140</v>
      </c>
      <c r="C142" s="46" t="str">
        <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ERROR")))))))))))))))))))),2,TRUE)</f>
        <v>Housing Relocation and Stabilization Services</v>
      </c>
      <c r="D142" s="47"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3,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ERROR")))))))))))))))))))),3,TRUE))</f>
        <v/>
      </c>
      <c r="E142" s="47"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4,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ERROR")))))))))))))))))))),4,TRUE))</f>
        <v/>
      </c>
      <c r="F142" s="47"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5,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ERROR")))))))))))))))))))),5,TRUE))</f>
        <v/>
      </c>
      <c r="G142" s="46"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6,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ERROR")))))))))))))))))))),6,TRUE))</f>
        <v/>
      </c>
      <c r="H142" s="46"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7,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ERROR")))))))))))))))))))),7,TRUE))</f>
        <v/>
      </c>
      <c r="I142" s="48"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8,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ERROR")))))))))))))))))))),8,TRUE))</f>
        <v/>
      </c>
      <c r="J142" s="49"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9,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ERROR")))))))))))))))))))),9,TRUE))</f>
        <v/>
      </c>
      <c r="K142" s="48"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10,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ERROR")))))))))))))))))))),10,TRUE))</f>
        <v/>
      </c>
      <c r="L142" s="48"/>
      <c r="M142" s="104"/>
      <c r="N142" s="48"/>
      <c r="O142" s="48"/>
      <c r="P142" s="69" t="str">
        <f>IF(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11,TRUE)=0,"",VLOOKUP($B142,IF($B142&lt;11,HOMEP0[],IF($B142&lt;21,HOMEP1[],IF($B142&lt;31,HOMEP2[],IF($B142&lt;41,HOMEP3[],IF($B142&lt;51,HOMEP4[],IF($B142&lt;61,HOMEP5[],IF($B142&lt;71,HOMEP6[],IF($B142&lt;81,HOMEP7[],IF($B142&lt;91,HOMEP8[],IF($B142&lt;101,HOMEP9[],IF($B142&lt;111,HOMEP10[],IF($B142&lt;121,HOMEP11[],IF($B142&lt;131,HOMEP12[],IF($B142&lt;141,HOMEP13[],IF($B142&lt;151,HOMEP14[],IF($B142&lt;161,HOMEP15[],IF($B142&lt;171,HOMEP16[],IF($B142&lt;181,HOMEP17[],IF($B142&lt;191,HOMEP18[],IF($B142&lt;201,HOMEP19[],"TABLE ERROR")))))))))))))))))))),11,TRUE))</f>
        <v/>
      </c>
    </row>
    <row r="143" spans="1:16" ht="15" customHeight="1" x14ac:dyDescent="0.25">
      <c r="A143" s="94">
        <v>16</v>
      </c>
      <c r="B143" s="70">
        <v>141</v>
      </c>
      <c r="C143" s="46" t="str">
        <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ERROR")))))))))))))))))))),2,TRUE)</f>
        <v>Housing Relocation and Stabilization Services</v>
      </c>
      <c r="D143" s="47"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3,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ERROR")))))))))))))))))))),3,TRUE))</f>
        <v/>
      </c>
      <c r="E143" s="47"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4,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ERROR")))))))))))))))))))),4,TRUE))</f>
        <v/>
      </c>
      <c r="F143" s="47"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5,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ERROR")))))))))))))))))))),5,TRUE))</f>
        <v/>
      </c>
      <c r="G143" s="46"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6,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ERROR")))))))))))))))))))),6,TRUE))</f>
        <v/>
      </c>
      <c r="H143" s="46"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7,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ERROR")))))))))))))))))))),7,TRUE))</f>
        <v/>
      </c>
      <c r="I143" s="48"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8,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ERROR")))))))))))))))))))),8,TRUE))</f>
        <v/>
      </c>
      <c r="J143" s="49"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9,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ERROR")))))))))))))))))))),9,TRUE))</f>
        <v/>
      </c>
      <c r="K143" s="48"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10,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ERROR")))))))))))))))))))),10,TRUE))</f>
        <v/>
      </c>
      <c r="L143" s="48"/>
      <c r="M143" s="104"/>
      <c r="N143" s="48"/>
      <c r="O143" s="48"/>
      <c r="P143" s="69" t="str">
        <f>IF(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11,TRUE)=0,"",VLOOKUP($B143,IF($B143&lt;11,HOMEP0[],IF($B143&lt;21,HOMEP1[],IF($B143&lt;31,HOMEP2[],IF($B143&lt;41,HOMEP3[],IF($B143&lt;51,HOMEP4[],IF($B143&lt;61,HOMEP5[],IF($B143&lt;71,HOMEP6[],IF($B143&lt;81,HOMEP7[],IF($B143&lt;91,HOMEP8[],IF($B143&lt;101,HOMEP9[],IF($B143&lt;111,HOMEP10[],IF($B143&lt;121,HOMEP11[],IF($B143&lt;131,HOMEP12[],IF($B143&lt;141,HOMEP13[],IF($B143&lt;151,HOMEP14[],IF($B143&lt;161,HOMEP15[],IF($B143&lt;171,HOMEP16[],IF($B143&lt;181,HOMEP17[],IF($B143&lt;191,HOMEP18[],IF($B143&lt;201,HOMEP19[],"TABLE ERROR")))))))))))))))))))),11,TRUE))</f>
        <v/>
      </c>
    </row>
    <row r="144" spans="1:16" ht="15" customHeight="1" x14ac:dyDescent="0.25">
      <c r="A144" s="94">
        <v>16</v>
      </c>
      <c r="B144" s="70">
        <v>142</v>
      </c>
      <c r="C144" s="46" t="str">
        <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ERROR")))))))))))))))))))),2,TRUE)</f>
        <v>Housing Relocation and Stabilization Services</v>
      </c>
      <c r="D144" s="47"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3,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ERROR")))))))))))))))))))),3,TRUE))</f>
        <v/>
      </c>
      <c r="E144" s="47"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4,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ERROR")))))))))))))))))))),4,TRUE))</f>
        <v/>
      </c>
      <c r="F144" s="47"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5,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ERROR")))))))))))))))))))),5,TRUE))</f>
        <v/>
      </c>
      <c r="G144" s="46"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6,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ERROR")))))))))))))))))))),6,TRUE))</f>
        <v/>
      </c>
      <c r="H144" s="46"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7,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ERROR")))))))))))))))))))),7,TRUE))</f>
        <v/>
      </c>
      <c r="I144" s="48"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8,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ERROR")))))))))))))))))))),8,TRUE))</f>
        <v/>
      </c>
      <c r="J144" s="49"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9,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ERROR")))))))))))))))))))),9,TRUE))</f>
        <v/>
      </c>
      <c r="K144" s="48"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10,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ERROR")))))))))))))))))))),10,TRUE))</f>
        <v/>
      </c>
      <c r="L144" s="48"/>
      <c r="M144" s="104"/>
      <c r="N144" s="48"/>
      <c r="O144" s="48"/>
      <c r="P144" s="69" t="str">
        <f>IF(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11,TRUE)=0,"",VLOOKUP($B144,IF($B144&lt;11,HOMEP0[],IF($B144&lt;21,HOMEP1[],IF($B144&lt;31,HOMEP2[],IF($B144&lt;41,HOMEP3[],IF($B144&lt;51,HOMEP4[],IF($B144&lt;61,HOMEP5[],IF($B144&lt;71,HOMEP6[],IF($B144&lt;81,HOMEP7[],IF($B144&lt;91,HOMEP8[],IF($B144&lt;101,HOMEP9[],IF($B144&lt;111,HOMEP10[],IF($B144&lt;121,HOMEP11[],IF($B144&lt;131,HOMEP12[],IF($B144&lt;141,HOMEP13[],IF($B144&lt;151,HOMEP14[],IF($B144&lt;161,HOMEP15[],IF($B144&lt;171,HOMEP16[],IF($B144&lt;181,HOMEP17[],IF($B144&lt;191,HOMEP18[],IF($B144&lt;201,HOMEP19[],"TABLE ERROR")))))))))))))))))))),11,TRUE))</f>
        <v/>
      </c>
    </row>
    <row r="145" spans="1:16" ht="15" customHeight="1" x14ac:dyDescent="0.25">
      <c r="A145" s="94">
        <v>16</v>
      </c>
      <c r="B145" s="70">
        <v>143</v>
      </c>
      <c r="C145" s="46" t="str">
        <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ERROR")))))))))))))))))))),2,TRUE)</f>
        <v>Housing Relocation and Stabilization Services</v>
      </c>
      <c r="D145" s="47"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3,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ERROR")))))))))))))))))))),3,TRUE))</f>
        <v/>
      </c>
      <c r="E145" s="47"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4,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ERROR")))))))))))))))))))),4,TRUE))</f>
        <v/>
      </c>
      <c r="F145" s="47"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5,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ERROR")))))))))))))))))))),5,TRUE))</f>
        <v/>
      </c>
      <c r="G145" s="46"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6,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ERROR")))))))))))))))))))),6,TRUE))</f>
        <v/>
      </c>
      <c r="H145" s="46"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7,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ERROR")))))))))))))))))))),7,TRUE))</f>
        <v/>
      </c>
      <c r="I145" s="48"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8,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ERROR")))))))))))))))))))),8,TRUE))</f>
        <v/>
      </c>
      <c r="J145" s="49"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9,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ERROR")))))))))))))))))))),9,TRUE))</f>
        <v/>
      </c>
      <c r="K145" s="48"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10,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ERROR")))))))))))))))))))),10,TRUE))</f>
        <v/>
      </c>
      <c r="L145" s="48"/>
      <c r="M145" s="104"/>
      <c r="N145" s="48"/>
      <c r="O145" s="48"/>
      <c r="P145" s="69" t="str">
        <f>IF(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11,TRUE)=0,"",VLOOKUP($B145,IF($B145&lt;11,HOMEP0[],IF($B145&lt;21,HOMEP1[],IF($B145&lt;31,HOMEP2[],IF($B145&lt;41,HOMEP3[],IF($B145&lt;51,HOMEP4[],IF($B145&lt;61,HOMEP5[],IF($B145&lt;71,HOMEP6[],IF($B145&lt;81,HOMEP7[],IF($B145&lt;91,HOMEP8[],IF($B145&lt;101,HOMEP9[],IF($B145&lt;111,HOMEP10[],IF($B145&lt;121,HOMEP11[],IF($B145&lt;131,HOMEP12[],IF($B145&lt;141,HOMEP13[],IF($B145&lt;151,HOMEP14[],IF($B145&lt;161,HOMEP15[],IF($B145&lt;171,HOMEP16[],IF($B145&lt;181,HOMEP17[],IF($B145&lt;191,HOMEP18[],IF($B145&lt;201,HOMEP19[],"TABLE ERROR")))))))))))))))))))),11,TRUE))</f>
        <v/>
      </c>
    </row>
    <row r="146" spans="1:16" ht="15" customHeight="1" x14ac:dyDescent="0.25">
      <c r="A146" s="94">
        <v>16</v>
      </c>
      <c r="B146" s="70">
        <v>144</v>
      </c>
      <c r="C146" s="46" t="str">
        <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ERROR")))))))))))))))))))),2,TRUE)</f>
        <v>Housing Relocation and Stabilization Services</v>
      </c>
      <c r="D146" s="47"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3,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ERROR")))))))))))))))))))),3,TRUE))</f>
        <v/>
      </c>
      <c r="E146" s="47"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4,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ERROR")))))))))))))))))))),4,TRUE))</f>
        <v/>
      </c>
      <c r="F146" s="47"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5,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ERROR")))))))))))))))))))),5,TRUE))</f>
        <v/>
      </c>
      <c r="G146" s="46"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6,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ERROR")))))))))))))))))))),6,TRUE))</f>
        <v/>
      </c>
      <c r="H146" s="46"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7,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ERROR")))))))))))))))))))),7,TRUE))</f>
        <v/>
      </c>
      <c r="I146" s="48"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8,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ERROR")))))))))))))))))))),8,TRUE))</f>
        <v/>
      </c>
      <c r="J146" s="49"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9,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ERROR")))))))))))))))))))),9,TRUE))</f>
        <v/>
      </c>
      <c r="K146" s="48"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10,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ERROR")))))))))))))))))))),10,TRUE))</f>
        <v/>
      </c>
      <c r="L146" s="48"/>
      <c r="M146" s="104"/>
      <c r="N146" s="48"/>
      <c r="O146" s="48"/>
      <c r="P146" s="69" t="str">
        <f>IF(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11,TRUE)=0,"",VLOOKUP($B146,IF($B146&lt;11,HOMEP0[],IF($B146&lt;21,HOMEP1[],IF($B146&lt;31,HOMEP2[],IF($B146&lt;41,HOMEP3[],IF($B146&lt;51,HOMEP4[],IF($B146&lt;61,HOMEP5[],IF($B146&lt;71,HOMEP6[],IF($B146&lt;81,HOMEP7[],IF($B146&lt;91,HOMEP8[],IF($B146&lt;101,HOMEP9[],IF($B146&lt;111,HOMEP10[],IF($B146&lt;121,HOMEP11[],IF($B146&lt;131,HOMEP12[],IF($B146&lt;141,HOMEP13[],IF($B146&lt;151,HOMEP14[],IF($B146&lt;161,HOMEP15[],IF($B146&lt;171,HOMEP16[],IF($B146&lt;181,HOMEP17[],IF($B146&lt;191,HOMEP18[],IF($B146&lt;201,HOMEP19[],"TABLE ERROR")))))))))))))))))))),11,TRUE))</f>
        <v/>
      </c>
    </row>
    <row r="147" spans="1:16" ht="15" customHeight="1" x14ac:dyDescent="0.25">
      <c r="A147" s="94">
        <v>16</v>
      </c>
      <c r="B147" s="70">
        <v>145</v>
      </c>
      <c r="C147" s="46" t="str">
        <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ERROR")))))))))))))))))))),2,TRUE)</f>
        <v>Housing Relocation and Stabilization Services</v>
      </c>
      <c r="D147" s="47"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3,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ERROR")))))))))))))))))))),3,TRUE))</f>
        <v/>
      </c>
      <c r="E147" s="47"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4,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ERROR")))))))))))))))))))),4,TRUE))</f>
        <v/>
      </c>
      <c r="F147" s="47"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5,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ERROR")))))))))))))))))))),5,TRUE))</f>
        <v/>
      </c>
      <c r="G147" s="46"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6,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ERROR")))))))))))))))))))),6,TRUE))</f>
        <v/>
      </c>
      <c r="H147" s="46"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7,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ERROR")))))))))))))))))))),7,TRUE))</f>
        <v/>
      </c>
      <c r="I147" s="48"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8,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ERROR")))))))))))))))))))),8,TRUE))</f>
        <v/>
      </c>
      <c r="J147" s="49"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9,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ERROR")))))))))))))))))))),9,TRUE))</f>
        <v/>
      </c>
      <c r="K147" s="48"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10,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ERROR")))))))))))))))))))),10,TRUE))</f>
        <v/>
      </c>
      <c r="L147" s="48"/>
      <c r="M147" s="104"/>
      <c r="N147" s="48"/>
      <c r="O147" s="48"/>
      <c r="P147" s="69" t="str">
        <f>IF(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11,TRUE)=0,"",VLOOKUP($B147,IF($B147&lt;11,HOMEP0[],IF($B147&lt;21,HOMEP1[],IF($B147&lt;31,HOMEP2[],IF($B147&lt;41,HOMEP3[],IF($B147&lt;51,HOMEP4[],IF($B147&lt;61,HOMEP5[],IF($B147&lt;71,HOMEP6[],IF($B147&lt;81,HOMEP7[],IF($B147&lt;91,HOMEP8[],IF($B147&lt;101,HOMEP9[],IF($B147&lt;111,HOMEP10[],IF($B147&lt;121,HOMEP11[],IF($B147&lt;131,HOMEP12[],IF($B147&lt;141,HOMEP13[],IF($B147&lt;151,HOMEP14[],IF($B147&lt;161,HOMEP15[],IF($B147&lt;171,HOMEP16[],IF($B147&lt;181,HOMEP17[],IF($B147&lt;191,HOMEP18[],IF($B147&lt;201,HOMEP19[],"TABLE ERROR")))))))))))))))))))),11,TRUE))</f>
        <v/>
      </c>
    </row>
    <row r="148" spans="1:16" ht="15" customHeight="1" x14ac:dyDescent="0.25">
      <c r="A148" s="94">
        <v>16</v>
      </c>
      <c r="B148" s="70">
        <v>146</v>
      </c>
      <c r="C148" s="46" t="str">
        <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ERROR")))))))))))))))))))),2,TRUE)</f>
        <v>Housing Relocation and Stabilization Services</v>
      </c>
      <c r="D148" s="47"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3,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ERROR")))))))))))))))))))),3,TRUE))</f>
        <v/>
      </c>
      <c r="E148" s="47"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4,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ERROR")))))))))))))))))))),4,TRUE))</f>
        <v/>
      </c>
      <c r="F148" s="47"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5,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ERROR")))))))))))))))))))),5,TRUE))</f>
        <v/>
      </c>
      <c r="G148" s="46"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6,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ERROR")))))))))))))))))))),6,TRUE))</f>
        <v/>
      </c>
      <c r="H148" s="46"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7,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ERROR")))))))))))))))))))),7,TRUE))</f>
        <v/>
      </c>
      <c r="I148" s="48"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8,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ERROR")))))))))))))))))))),8,TRUE))</f>
        <v/>
      </c>
      <c r="J148" s="49"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9,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ERROR")))))))))))))))))))),9,TRUE))</f>
        <v/>
      </c>
      <c r="K148" s="48"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10,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ERROR")))))))))))))))))))),10,TRUE))</f>
        <v/>
      </c>
      <c r="L148" s="48"/>
      <c r="M148" s="104"/>
      <c r="N148" s="48"/>
      <c r="O148" s="48"/>
      <c r="P148" s="69" t="str">
        <f>IF(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11,TRUE)=0,"",VLOOKUP($B148,IF($B148&lt;11,HOMEP0[],IF($B148&lt;21,HOMEP1[],IF($B148&lt;31,HOMEP2[],IF($B148&lt;41,HOMEP3[],IF($B148&lt;51,HOMEP4[],IF($B148&lt;61,HOMEP5[],IF($B148&lt;71,HOMEP6[],IF($B148&lt;81,HOMEP7[],IF($B148&lt;91,HOMEP8[],IF($B148&lt;101,HOMEP9[],IF($B148&lt;111,HOMEP10[],IF($B148&lt;121,HOMEP11[],IF($B148&lt;131,HOMEP12[],IF($B148&lt;141,HOMEP13[],IF($B148&lt;151,HOMEP14[],IF($B148&lt;161,HOMEP15[],IF($B148&lt;171,HOMEP16[],IF($B148&lt;181,HOMEP17[],IF($B148&lt;191,HOMEP18[],IF($B148&lt;201,HOMEP19[],"TABLE ERROR")))))))))))))))))))),11,TRUE))</f>
        <v/>
      </c>
    </row>
    <row r="149" spans="1:16" ht="15" customHeight="1" x14ac:dyDescent="0.25">
      <c r="A149" s="94">
        <v>16</v>
      </c>
      <c r="B149" s="70">
        <v>147</v>
      </c>
      <c r="C149" s="46" t="str">
        <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ERROR")))))))))))))))))))),2,TRUE)</f>
        <v>Housing Relocation and Stabilization Services</v>
      </c>
      <c r="D149" s="47"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3,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ERROR")))))))))))))))))))),3,TRUE))</f>
        <v/>
      </c>
      <c r="E149" s="47"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4,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ERROR")))))))))))))))))))),4,TRUE))</f>
        <v/>
      </c>
      <c r="F149" s="47"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5,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ERROR")))))))))))))))))))),5,TRUE))</f>
        <v/>
      </c>
      <c r="G149" s="46"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6,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ERROR")))))))))))))))))))),6,TRUE))</f>
        <v/>
      </c>
      <c r="H149" s="46"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7,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ERROR")))))))))))))))))))),7,TRUE))</f>
        <v/>
      </c>
      <c r="I149" s="48"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8,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ERROR")))))))))))))))))))),8,TRUE))</f>
        <v/>
      </c>
      <c r="J149" s="49"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9,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ERROR")))))))))))))))))))),9,TRUE))</f>
        <v/>
      </c>
      <c r="K149" s="48"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10,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ERROR")))))))))))))))))))),10,TRUE))</f>
        <v/>
      </c>
      <c r="L149" s="48"/>
      <c r="M149" s="104"/>
      <c r="N149" s="48"/>
      <c r="O149" s="48"/>
      <c r="P149" s="69" t="str">
        <f>IF(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11,TRUE)=0,"",VLOOKUP($B149,IF($B149&lt;11,HOMEP0[],IF($B149&lt;21,HOMEP1[],IF($B149&lt;31,HOMEP2[],IF($B149&lt;41,HOMEP3[],IF($B149&lt;51,HOMEP4[],IF($B149&lt;61,HOMEP5[],IF($B149&lt;71,HOMEP6[],IF($B149&lt;81,HOMEP7[],IF($B149&lt;91,HOMEP8[],IF($B149&lt;101,HOMEP9[],IF($B149&lt;111,HOMEP10[],IF($B149&lt;121,HOMEP11[],IF($B149&lt;131,HOMEP12[],IF($B149&lt;141,HOMEP13[],IF($B149&lt;151,HOMEP14[],IF($B149&lt;161,HOMEP15[],IF($B149&lt;171,HOMEP16[],IF($B149&lt;181,HOMEP17[],IF($B149&lt;191,HOMEP18[],IF($B149&lt;201,HOMEP19[],"TABLE ERROR")))))))))))))))))))),11,TRUE))</f>
        <v/>
      </c>
    </row>
    <row r="150" spans="1:16" ht="15" customHeight="1" x14ac:dyDescent="0.25">
      <c r="A150" s="94">
        <v>16</v>
      </c>
      <c r="B150" s="70">
        <v>148</v>
      </c>
      <c r="C150" s="46" t="str">
        <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ERROR")))))))))))))))))))),2,TRUE)</f>
        <v>Housing Relocation and Stabilization Services</v>
      </c>
      <c r="D150" s="47"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3,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ERROR")))))))))))))))))))),3,TRUE))</f>
        <v/>
      </c>
      <c r="E150" s="47"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4,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ERROR")))))))))))))))))))),4,TRUE))</f>
        <v/>
      </c>
      <c r="F150" s="47"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5,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ERROR")))))))))))))))))))),5,TRUE))</f>
        <v/>
      </c>
      <c r="G150" s="46"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6,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ERROR")))))))))))))))))))),6,TRUE))</f>
        <v/>
      </c>
      <c r="H150" s="46"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7,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ERROR")))))))))))))))))))),7,TRUE))</f>
        <v/>
      </c>
      <c r="I150" s="48"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8,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ERROR")))))))))))))))))))),8,TRUE))</f>
        <v/>
      </c>
      <c r="J150" s="49"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9,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ERROR")))))))))))))))))))),9,TRUE))</f>
        <v/>
      </c>
      <c r="K150" s="48"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10,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ERROR")))))))))))))))))))),10,TRUE))</f>
        <v/>
      </c>
      <c r="L150" s="48"/>
      <c r="M150" s="104"/>
      <c r="N150" s="48"/>
      <c r="O150" s="48"/>
      <c r="P150" s="69" t="str">
        <f>IF(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11,TRUE)=0,"",VLOOKUP($B150,IF($B150&lt;11,HOMEP0[],IF($B150&lt;21,HOMEP1[],IF($B150&lt;31,HOMEP2[],IF($B150&lt;41,HOMEP3[],IF($B150&lt;51,HOMEP4[],IF($B150&lt;61,HOMEP5[],IF($B150&lt;71,HOMEP6[],IF($B150&lt;81,HOMEP7[],IF($B150&lt;91,HOMEP8[],IF($B150&lt;101,HOMEP9[],IF($B150&lt;111,HOMEP10[],IF($B150&lt;121,HOMEP11[],IF($B150&lt;131,HOMEP12[],IF($B150&lt;141,HOMEP13[],IF($B150&lt;151,HOMEP14[],IF($B150&lt;161,HOMEP15[],IF($B150&lt;171,HOMEP16[],IF($B150&lt;181,HOMEP17[],IF($B150&lt;191,HOMEP18[],IF($B150&lt;201,HOMEP19[],"TABLE ERROR")))))))))))))))))))),11,TRUE))</f>
        <v/>
      </c>
    </row>
    <row r="151" spans="1:16" ht="15" customHeight="1" x14ac:dyDescent="0.25">
      <c r="A151" s="94">
        <v>16</v>
      </c>
      <c r="B151" s="70">
        <v>149</v>
      </c>
      <c r="C151" s="46" t="str">
        <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ERROR")))))))))))))))))))),2,TRUE)</f>
        <v>Housing Relocation and Stabilization Services</v>
      </c>
      <c r="D151" s="47"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3,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ERROR")))))))))))))))))))),3,TRUE))</f>
        <v/>
      </c>
      <c r="E151" s="47"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4,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ERROR")))))))))))))))))))),4,TRUE))</f>
        <v/>
      </c>
      <c r="F151" s="47"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5,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ERROR")))))))))))))))))))),5,TRUE))</f>
        <v/>
      </c>
      <c r="G151" s="46"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6,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ERROR")))))))))))))))))))),6,TRUE))</f>
        <v/>
      </c>
      <c r="H151" s="46"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7,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ERROR")))))))))))))))))))),7,TRUE))</f>
        <v/>
      </c>
      <c r="I151" s="48"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8,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ERROR")))))))))))))))))))),8,TRUE))</f>
        <v/>
      </c>
      <c r="J151" s="49"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9,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ERROR")))))))))))))))))))),9,TRUE))</f>
        <v/>
      </c>
      <c r="K151" s="48"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10,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ERROR")))))))))))))))))))),10,TRUE))</f>
        <v/>
      </c>
      <c r="L151" s="48"/>
      <c r="M151" s="104"/>
      <c r="N151" s="48"/>
      <c r="O151" s="48"/>
      <c r="P151" s="69" t="str">
        <f>IF(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11,TRUE)=0,"",VLOOKUP($B151,IF($B151&lt;11,HOMEP0[],IF($B151&lt;21,HOMEP1[],IF($B151&lt;31,HOMEP2[],IF($B151&lt;41,HOMEP3[],IF($B151&lt;51,HOMEP4[],IF($B151&lt;61,HOMEP5[],IF($B151&lt;71,HOMEP6[],IF($B151&lt;81,HOMEP7[],IF($B151&lt;91,HOMEP8[],IF($B151&lt;101,HOMEP9[],IF($B151&lt;111,HOMEP10[],IF($B151&lt;121,HOMEP11[],IF($B151&lt;131,HOMEP12[],IF($B151&lt;141,HOMEP13[],IF($B151&lt;151,HOMEP14[],IF($B151&lt;161,HOMEP15[],IF($B151&lt;171,HOMEP16[],IF($B151&lt;181,HOMEP17[],IF($B151&lt;191,HOMEP18[],IF($B151&lt;201,HOMEP19[],"TABLE ERROR")))))))))))))))))))),11,TRUE))</f>
        <v/>
      </c>
    </row>
    <row r="152" spans="1:16" ht="15.75" customHeight="1" x14ac:dyDescent="0.25">
      <c r="A152" s="94">
        <v>16</v>
      </c>
      <c r="B152" s="70">
        <v>150</v>
      </c>
      <c r="C152" s="46" t="str">
        <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ERROR")))))))))))))))))))),2,TRUE)</f>
        <v>Housing Relocation and Stabilization Services</v>
      </c>
      <c r="D152" s="47"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3,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ERROR")))))))))))))))))))),3,TRUE))</f>
        <v/>
      </c>
      <c r="E152" s="47"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4,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ERROR")))))))))))))))))))),4,TRUE))</f>
        <v/>
      </c>
      <c r="F152" s="47"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5,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ERROR")))))))))))))))))))),5,TRUE))</f>
        <v/>
      </c>
      <c r="G152" s="46"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6,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ERROR")))))))))))))))))))),6,TRUE))</f>
        <v/>
      </c>
      <c r="H152" s="46"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7,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ERROR")))))))))))))))))))),7,TRUE))</f>
        <v/>
      </c>
      <c r="I152" s="48"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8,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ERROR")))))))))))))))))))),8,TRUE))</f>
        <v/>
      </c>
      <c r="J152" s="49"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9,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ERROR")))))))))))))))))))),9,TRUE))</f>
        <v/>
      </c>
      <c r="K152" s="48"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10,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ERROR")))))))))))))))))))),10,TRUE))</f>
        <v/>
      </c>
      <c r="L152" s="48"/>
      <c r="M152" s="104"/>
      <c r="N152" s="48"/>
      <c r="O152" s="48"/>
      <c r="P152" s="69" t="str">
        <f>IF(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11,TRUE)=0,"",VLOOKUP($B152,IF($B152&lt;11,HOMEP0[],IF($B152&lt;21,HOMEP1[],IF($B152&lt;31,HOMEP2[],IF($B152&lt;41,HOMEP3[],IF($B152&lt;51,HOMEP4[],IF($B152&lt;61,HOMEP5[],IF($B152&lt;71,HOMEP6[],IF($B152&lt;81,HOMEP7[],IF($B152&lt;91,HOMEP8[],IF($B152&lt;101,HOMEP9[],IF($B152&lt;111,HOMEP10[],IF($B152&lt;121,HOMEP11[],IF($B152&lt;131,HOMEP12[],IF($B152&lt;141,HOMEP13[],IF($B152&lt;151,HOMEP14[],IF($B152&lt;161,HOMEP15[],IF($B152&lt;171,HOMEP16[],IF($B152&lt;181,HOMEP17[],IF($B152&lt;191,HOMEP18[],IF($B152&lt;201,HOMEP19[],"TABLE ERROR")))))))))))))))))))),11,TRUE))</f>
        <v/>
      </c>
    </row>
    <row r="153" spans="1:16" ht="15" customHeight="1" x14ac:dyDescent="0.25">
      <c r="A153" s="94">
        <v>17</v>
      </c>
      <c r="B153" s="70">
        <v>151</v>
      </c>
      <c r="C153" s="46" t="str">
        <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ERROR")))))))))))))))))))),2,TRUE)</f>
        <v>Housing Relocation and Stabilization Services</v>
      </c>
      <c r="D153" s="47"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3,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ERROR")))))))))))))))))))),3,TRUE))</f>
        <v/>
      </c>
      <c r="E153" s="47"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4,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ERROR")))))))))))))))))))),4,TRUE))</f>
        <v/>
      </c>
      <c r="F153" s="47"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5,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ERROR")))))))))))))))))))),5,TRUE))</f>
        <v/>
      </c>
      <c r="G153" s="46"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6,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ERROR")))))))))))))))))))),6,TRUE))</f>
        <v/>
      </c>
      <c r="H153" s="46"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7,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ERROR")))))))))))))))))))),7,TRUE))</f>
        <v/>
      </c>
      <c r="I153" s="48"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8,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ERROR")))))))))))))))))))),8,TRUE))</f>
        <v/>
      </c>
      <c r="J153" s="49"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9,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ERROR")))))))))))))))))))),9,TRUE))</f>
        <v/>
      </c>
      <c r="K153" s="48"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10,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ERROR")))))))))))))))))))),10,TRUE))</f>
        <v/>
      </c>
      <c r="L153" s="48"/>
      <c r="M153" s="104"/>
      <c r="N153" s="48"/>
      <c r="O153" s="48"/>
      <c r="P153" s="69" t="str">
        <f>IF(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11,TRUE)=0,"",VLOOKUP($B153,IF($B153&lt;11,HOMEP0[],IF($B153&lt;21,HOMEP1[],IF($B153&lt;31,HOMEP2[],IF($B153&lt;41,HOMEP3[],IF($B153&lt;51,HOMEP4[],IF($B153&lt;61,HOMEP5[],IF($B153&lt;71,HOMEP6[],IF($B153&lt;81,HOMEP7[],IF($B153&lt;91,HOMEP8[],IF($B153&lt;101,HOMEP9[],IF($B153&lt;111,HOMEP10[],IF($B153&lt;121,HOMEP11[],IF($B153&lt;131,HOMEP12[],IF($B153&lt;141,HOMEP13[],IF($B153&lt;151,HOMEP14[],IF($B153&lt;161,HOMEP15[],IF($B153&lt;171,HOMEP16[],IF($B153&lt;181,HOMEP17[],IF($B153&lt;191,HOMEP18[],IF($B153&lt;201,HOMEP19[],"TABLE ERROR")))))))))))))))))))),11,TRUE))</f>
        <v/>
      </c>
    </row>
    <row r="154" spans="1:16" ht="15" customHeight="1" x14ac:dyDescent="0.25">
      <c r="A154" s="94">
        <v>17</v>
      </c>
      <c r="B154" s="70">
        <v>152</v>
      </c>
      <c r="C154" s="46" t="str">
        <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ERROR")))))))))))))))))))),2,TRUE)</f>
        <v>Housing Relocation and Stabilization Services</v>
      </c>
      <c r="D154" s="47"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3,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ERROR")))))))))))))))))))),3,TRUE))</f>
        <v/>
      </c>
      <c r="E154" s="47"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4,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ERROR")))))))))))))))))))),4,TRUE))</f>
        <v/>
      </c>
      <c r="F154" s="47"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5,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ERROR")))))))))))))))))))),5,TRUE))</f>
        <v/>
      </c>
      <c r="G154" s="46"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6,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ERROR")))))))))))))))))))),6,TRUE))</f>
        <v/>
      </c>
      <c r="H154" s="46"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7,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ERROR")))))))))))))))))))),7,TRUE))</f>
        <v/>
      </c>
      <c r="I154" s="48"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8,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ERROR")))))))))))))))))))),8,TRUE))</f>
        <v/>
      </c>
      <c r="J154" s="49"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9,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ERROR")))))))))))))))))))),9,TRUE))</f>
        <v/>
      </c>
      <c r="K154" s="48"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10,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ERROR")))))))))))))))))))),10,TRUE))</f>
        <v/>
      </c>
      <c r="L154" s="48"/>
      <c r="M154" s="104"/>
      <c r="N154" s="48"/>
      <c r="O154" s="48"/>
      <c r="P154" s="69" t="str">
        <f>IF(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11,TRUE)=0,"",VLOOKUP($B154,IF($B154&lt;11,HOMEP0[],IF($B154&lt;21,HOMEP1[],IF($B154&lt;31,HOMEP2[],IF($B154&lt;41,HOMEP3[],IF($B154&lt;51,HOMEP4[],IF($B154&lt;61,HOMEP5[],IF($B154&lt;71,HOMEP6[],IF($B154&lt;81,HOMEP7[],IF($B154&lt;91,HOMEP8[],IF($B154&lt;101,HOMEP9[],IF($B154&lt;111,HOMEP10[],IF($B154&lt;121,HOMEP11[],IF($B154&lt;131,HOMEP12[],IF($B154&lt;141,HOMEP13[],IF($B154&lt;151,HOMEP14[],IF($B154&lt;161,HOMEP15[],IF($B154&lt;171,HOMEP16[],IF($B154&lt;181,HOMEP17[],IF($B154&lt;191,HOMEP18[],IF($B154&lt;201,HOMEP19[],"TABLE ERROR")))))))))))))))))))),11,TRUE))</f>
        <v/>
      </c>
    </row>
    <row r="155" spans="1:16" ht="15" customHeight="1" x14ac:dyDescent="0.25">
      <c r="A155" s="94">
        <v>17</v>
      </c>
      <c r="B155" s="70">
        <v>153</v>
      </c>
      <c r="C155" s="46" t="str">
        <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ERROR")))))))))))))))))))),2,TRUE)</f>
        <v>Housing Relocation and Stabilization Services</v>
      </c>
      <c r="D155" s="47"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3,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ERROR")))))))))))))))))))),3,TRUE))</f>
        <v/>
      </c>
      <c r="E155" s="47"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4,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ERROR")))))))))))))))))))),4,TRUE))</f>
        <v/>
      </c>
      <c r="F155" s="47"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5,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ERROR")))))))))))))))))))),5,TRUE))</f>
        <v/>
      </c>
      <c r="G155" s="46"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6,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ERROR")))))))))))))))))))),6,TRUE))</f>
        <v/>
      </c>
      <c r="H155" s="46"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7,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ERROR")))))))))))))))))))),7,TRUE))</f>
        <v/>
      </c>
      <c r="I155" s="48"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8,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ERROR")))))))))))))))))))),8,TRUE))</f>
        <v/>
      </c>
      <c r="J155" s="49"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9,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ERROR")))))))))))))))))))),9,TRUE))</f>
        <v/>
      </c>
      <c r="K155" s="48"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10,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ERROR")))))))))))))))))))),10,TRUE))</f>
        <v/>
      </c>
      <c r="L155" s="48"/>
      <c r="M155" s="104"/>
      <c r="N155" s="48"/>
      <c r="O155" s="48"/>
      <c r="P155" s="69" t="str">
        <f>IF(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11,TRUE)=0,"",VLOOKUP($B155,IF($B155&lt;11,HOMEP0[],IF($B155&lt;21,HOMEP1[],IF($B155&lt;31,HOMEP2[],IF($B155&lt;41,HOMEP3[],IF($B155&lt;51,HOMEP4[],IF($B155&lt;61,HOMEP5[],IF($B155&lt;71,HOMEP6[],IF($B155&lt;81,HOMEP7[],IF($B155&lt;91,HOMEP8[],IF($B155&lt;101,HOMEP9[],IF($B155&lt;111,HOMEP10[],IF($B155&lt;121,HOMEP11[],IF($B155&lt;131,HOMEP12[],IF($B155&lt;141,HOMEP13[],IF($B155&lt;151,HOMEP14[],IF($B155&lt;161,HOMEP15[],IF($B155&lt;171,HOMEP16[],IF($B155&lt;181,HOMEP17[],IF($B155&lt;191,HOMEP18[],IF($B155&lt;201,HOMEP19[],"TABLE ERROR")))))))))))))))))))),11,TRUE))</f>
        <v/>
      </c>
    </row>
    <row r="156" spans="1:16" ht="15" customHeight="1" x14ac:dyDescent="0.25">
      <c r="A156" s="94">
        <v>17</v>
      </c>
      <c r="B156" s="70">
        <v>154</v>
      </c>
      <c r="C156" s="46" t="str">
        <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ERROR")))))))))))))))))))),2,TRUE)</f>
        <v>Housing Relocation and Stabilization Services</v>
      </c>
      <c r="D156" s="47"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3,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ERROR")))))))))))))))))))),3,TRUE))</f>
        <v/>
      </c>
      <c r="E156" s="47"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4,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ERROR")))))))))))))))))))),4,TRUE))</f>
        <v/>
      </c>
      <c r="F156" s="47"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5,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ERROR")))))))))))))))))))),5,TRUE))</f>
        <v/>
      </c>
      <c r="G156" s="46"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6,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ERROR")))))))))))))))))))),6,TRUE))</f>
        <v/>
      </c>
      <c r="H156" s="46"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7,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ERROR")))))))))))))))))))),7,TRUE))</f>
        <v/>
      </c>
      <c r="I156" s="48"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8,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ERROR")))))))))))))))))))),8,TRUE))</f>
        <v/>
      </c>
      <c r="J156" s="49"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9,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ERROR")))))))))))))))))))),9,TRUE))</f>
        <v/>
      </c>
      <c r="K156" s="48"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10,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ERROR")))))))))))))))))))),10,TRUE))</f>
        <v/>
      </c>
      <c r="L156" s="48"/>
      <c r="M156" s="104"/>
      <c r="N156" s="48"/>
      <c r="O156" s="48"/>
      <c r="P156" s="69" t="str">
        <f>IF(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11,TRUE)=0,"",VLOOKUP($B156,IF($B156&lt;11,HOMEP0[],IF($B156&lt;21,HOMEP1[],IF($B156&lt;31,HOMEP2[],IF($B156&lt;41,HOMEP3[],IF($B156&lt;51,HOMEP4[],IF($B156&lt;61,HOMEP5[],IF($B156&lt;71,HOMEP6[],IF($B156&lt;81,HOMEP7[],IF($B156&lt;91,HOMEP8[],IF($B156&lt;101,HOMEP9[],IF($B156&lt;111,HOMEP10[],IF($B156&lt;121,HOMEP11[],IF($B156&lt;131,HOMEP12[],IF($B156&lt;141,HOMEP13[],IF($B156&lt;151,HOMEP14[],IF($B156&lt;161,HOMEP15[],IF($B156&lt;171,HOMEP16[],IF($B156&lt;181,HOMEP17[],IF($B156&lt;191,HOMEP18[],IF($B156&lt;201,HOMEP19[],"TABLE ERROR")))))))))))))))))))),11,TRUE))</f>
        <v/>
      </c>
    </row>
    <row r="157" spans="1:16" ht="15" customHeight="1" x14ac:dyDescent="0.25">
      <c r="A157" s="94">
        <v>17</v>
      </c>
      <c r="B157" s="70">
        <v>155</v>
      </c>
      <c r="C157" s="46" t="str">
        <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ERROR")))))))))))))))))))),2,TRUE)</f>
        <v>Housing Relocation and Stabilization Services</v>
      </c>
      <c r="D157" s="47"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3,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ERROR")))))))))))))))))))),3,TRUE))</f>
        <v/>
      </c>
      <c r="E157" s="47"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4,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ERROR")))))))))))))))))))),4,TRUE))</f>
        <v/>
      </c>
      <c r="F157" s="47"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5,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ERROR")))))))))))))))))))),5,TRUE))</f>
        <v/>
      </c>
      <c r="G157" s="46"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6,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ERROR")))))))))))))))))))),6,TRUE))</f>
        <v/>
      </c>
      <c r="H157" s="46"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7,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ERROR")))))))))))))))))))),7,TRUE))</f>
        <v/>
      </c>
      <c r="I157" s="48"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8,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ERROR")))))))))))))))))))),8,TRUE))</f>
        <v/>
      </c>
      <c r="J157" s="49"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9,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ERROR")))))))))))))))))))),9,TRUE))</f>
        <v/>
      </c>
      <c r="K157" s="48"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10,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ERROR")))))))))))))))))))),10,TRUE))</f>
        <v/>
      </c>
      <c r="L157" s="48"/>
      <c r="M157" s="104"/>
      <c r="N157" s="48"/>
      <c r="O157" s="48"/>
      <c r="P157" s="69" t="str">
        <f>IF(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11,TRUE)=0,"",VLOOKUP($B157,IF($B157&lt;11,HOMEP0[],IF($B157&lt;21,HOMEP1[],IF($B157&lt;31,HOMEP2[],IF($B157&lt;41,HOMEP3[],IF($B157&lt;51,HOMEP4[],IF($B157&lt;61,HOMEP5[],IF($B157&lt;71,HOMEP6[],IF($B157&lt;81,HOMEP7[],IF($B157&lt;91,HOMEP8[],IF($B157&lt;101,HOMEP9[],IF($B157&lt;111,HOMEP10[],IF($B157&lt;121,HOMEP11[],IF($B157&lt;131,HOMEP12[],IF($B157&lt;141,HOMEP13[],IF($B157&lt;151,HOMEP14[],IF($B157&lt;161,HOMEP15[],IF($B157&lt;171,HOMEP16[],IF($B157&lt;181,HOMEP17[],IF($B157&lt;191,HOMEP18[],IF($B157&lt;201,HOMEP19[],"TABLE ERROR")))))))))))))))))))),11,TRUE))</f>
        <v/>
      </c>
    </row>
    <row r="158" spans="1:16" ht="15" customHeight="1" x14ac:dyDescent="0.25">
      <c r="A158" s="94">
        <v>17</v>
      </c>
      <c r="B158" s="70">
        <v>156</v>
      </c>
      <c r="C158" s="46" t="str">
        <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ERROR")))))))))))))))))))),2,TRUE)</f>
        <v>Housing Relocation and Stabilization Services</v>
      </c>
      <c r="D158" s="47"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3,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ERROR")))))))))))))))))))),3,TRUE))</f>
        <v/>
      </c>
      <c r="E158" s="47"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4,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ERROR")))))))))))))))))))),4,TRUE))</f>
        <v/>
      </c>
      <c r="F158" s="47"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5,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ERROR")))))))))))))))))))),5,TRUE))</f>
        <v/>
      </c>
      <c r="G158" s="46"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6,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ERROR")))))))))))))))))))),6,TRUE))</f>
        <v/>
      </c>
      <c r="H158" s="46"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7,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ERROR")))))))))))))))))))),7,TRUE))</f>
        <v/>
      </c>
      <c r="I158" s="48"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8,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ERROR")))))))))))))))))))),8,TRUE))</f>
        <v/>
      </c>
      <c r="J158" s="49"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9,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ERROR")))))))))))))))))))),9,TRUE))</f>
        <v/>
      </c>
      <c r="K158" s="48"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10,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ERROR")))))))))))))))))))),10,TRUE))</f>
        <v/>
      </c>
      <c r="L158" s="48"/>
      <c r="M158" s="104"/>
      <c r="N158" s="48"/>
      <c r="O158" s="48"/>
      <c r="P158" s="69" t="str">
        <f>IF(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11,TRUE)=0,"",VLOOKUP($B158,IF($B158&lt;11,HOMEP0[],IF($B158&lt;21,HOMEP1[],IF($B158&lt;31,HOMEP2[],IF($B158&lt;41,HOMEP3[],IF($B158&lt;51,HOMEP4[],IF($B158&lt;61,HOMEP5[],IF($B158&lt;71,HOMEP6[],IF($B158&lt;81,HOMEP7[],IF($B158&lt;91,HOMEP8[],IF($B158&lt;101,HOMEP9[],IF($B158&lt;111,HOMEP10[],IF($B158&lt;121,HOMEP11[],IF($B158&lt;131,HOMEP12[],IF($B158&lt;141,HOMEP13[],IF($B158&lt;151,HOMEP14[],IF($B158&lt;161,HOMEP15[],IF($B158&lt;171,HOMEP16[],IF($B158&lt;181,HOMEP17[],IF($B158&lt;191,HOMEP18[],IF($B158&lt;201,HOMEP19[],"TABLE ERROR")))))))))))))))))))),11,TRUE))</f>
        <v/>
      </c>
    </row>
    <row r="159" spans="1:16" ht="15" customHeight="1" x14ac:dyDescent="0.25">
      <c r="A159" s="94">
        <v>17</v>
      </c>
      <c r="B159" s="70">
        <v>157</v>
      </c>
      <c r="C159" s="46" t="str">
        <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ERROR")))))))))))))))))))),2,TRUE)</f>
        <v>Housing Relocation and Stabilization Services</v>
      </c>
      <c r="D159" s="47"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3,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ERROR")))))))))))))))))))),3,TRUE))</f>
        <v/>
      </c>
      <c r="E159" s="47"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4,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ERROR")))))))))))))))))))),4,TRUE))</f>
        <v/>
      </c>
      <c r="F159" s="47"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5,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ERROR")))))))))))))))))))),5,TRUE))</f>
        <v/>
      </c>
      <c r="G159" s="46"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6,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ERROR")))))))))))))))))))),6,TRUE))</f>
        <v/>
      </c>
      <c r="H159" s="46"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7,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ERROR")))))))))))))))))))),7,TRUE))</f>
        <v/>
      </c>
      <c r="I159" s="48"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8,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ERROR")))))))))))))))))))),8,TRUE))</f>
        <v/>
      </c>
      <c r="J159" s="49"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9,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ERROR")))))))))))))))))))),9,TRUE))</f>
        <v/>
      </c>
      <c r="K159" s="48"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10,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ERROR")))))))))))))))))))),10,TRUE))</f>
        <v/>
      </c>
      <c r="L159" s="48"/>
      <c r="M159" s="104"/>
      <c r="N159" s="48"/>
      <c r="O159" s="48"/>
      <c r="P159" s="69" t="str">
        <f>IF(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11,TRUE)=0,"",VLOOKUP($B159,IF($B159&lt;11,HOMEP0[],IF($B159&lt;21,HOMEP1[],IF($B159&lt;31,HOMEP2[],IF($B159&lt;41,HOMEP3[],IF($B159&lt;51,HOMEP4[],IF($B159&lt;61,HOMEP5[],IF($B159&lt;71,HOMEP6[],IF($B159&lt;81,HOMEP7[],IF($B159&lt;91,HOMEP8[],IF($B159&lt;101,HOMEP9[],IF($B159&lt;111,HOMEP10[],IF($B159&lt;121,HOMEP11[],IF($B159&lt;131,HOMEP12[],IF($B159&lt;141,HOMEP13[],IF($B159&lt;151,HOMEP14[],IF($B159&lt;161,HOMEP15[],IF($B159&lt;171,HOMEP16[],IF($B159&lt;181,HOMEP17[],IF($B159&lt;191,HOMEP18[],IF($B159&lt;201,HOMEP19[],"TABLE ERROR")))))))))))))))))))),11,TRUE))</f>
        <v/>
      </c>
    </row>
    <row r="160" spans="1:16" ht="15" customHeight="1" x14ac:dyDescent="0.25">
      <c r="A160" s="94">
        <v>17</v>
      </c>
      <c r="B160" s="70">
        <v>158</v>
      </c>
      <c r="C160" s="46" t="str">
        <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ERROR")))))))))))))))))))),2,TRUE)</f>
        <v>Housing Relocation and Stabilization Services</v>
      </c>
      <c r="D160" s="47"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3,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ERROR")))))))))))))))))))),3,TRUE))</f>
        <v/>
      </c>
      <c r="E160" s="47"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4,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ERROR")))))))))))))))))))),4,TRUE))</f>
        <v/>
      </c>
      <c r="F160" s="47"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5,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ERROR")))))))))))))))))))),5,TRUE))</f>
        <v/>
      </c>
      <c r="G160" s="46"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6,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ERROR")))))))))))))))))))),6,TRUE))</f>
        <v/>
      </c>
      <c r="H160" s="46"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7,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ERROR")))))))))))))))))))),7,TRUE))</f>
        <v/>
      </c>
      <c r="I160" s="48"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8,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ERROR")))))))))))))))))))),8,TRUE))</f>
        <v/>
      </c>
      <c r="J160" s="49"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9,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ERROR")))))))))))))))))))),9,TRUE))</f>
        <v/>
      </c>
      <c r="K160" s="48"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10,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ERROR")))))))))))))))))))),10,TRUE))</f>
        <v/>
      </c>
      <c r="L160" s="48"/>
      <c r="M160" s="104"/>
      <c r="N160" s="48"/>
      <c r="O160" s="48"/>
      <c r="P160" s="69" t="str">
        <f>IF(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11,TRUE)=0,"",VLOOKUP($B160,IF($B160&lt;11,HOMEP0[],IF($B160&lt;21,HOMEP1[],IF($B160&lt;31,HOMEP2[],IF($B160&lt;41,HOMEP3[],IF($B160&lt;51,HOMEP4[],IF($B160&lt;61,HOMEP5[],IF($B160&lt;71,HOMEP6[],IF($B160&lt;81,HOMEP7[],IF($B160&lt;91,HOMEP8[],IF($B160&lt;101,HOMEP9[],IF($B160&lt;111,HOMEP10[],IF($B160&lt;121,HOMEP11[],IF($B160&lt;131,HOMEP12[],IF($B160&lt;141,HOMEP13[],IF($B160&lt;151,HOMEP14[],IF($B160&lt;161,HOMEP15[],IF($B160&lt;171,HOMEP16[],IF($B160&lt;181,HOMEP17[],IF($B160&lt;191,HOMEP18[],IF($B160&lt;201,HOMEP19[],"TABLE ERROR")))))))))))))))))))),11,TRUE))</f>
        <v/>
      </c>
    </row>
    <row r="161" spans="1:16" ht="15" customHeight="1" x14ac:dyDescent="0.25">
      <c r="A161" s="94">
        <v>17</v>
      </c>
      <c r="B161" s="70">
        <v>159</v>
      </c>
      <c r="C161" s="46" t="str">
        <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ERROR")))))))))))))))))))),2,TRUE)</f>
        <v>Housing Relocation and Stabilization Services</v>
      </c>
      <c r="D161" s="47"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3,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ERROR")))))))))))))))))))),3,TRUE))</f>
        <v/>
      </c>
      <c r="E161" s="47"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4,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ERROR")))))))))))))))))))),4,TRUE))</f>
        <v/>
      </c>
      <c r="F161" s="47"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5,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ERROR")))))))))))))))))))),5,TRUE))</f>
        <v/>
      </c>
      <c r="G161" s="46"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6,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ERROR")))))))))))))))))))),6,TRUE))</f>
        <v/>
      </c>
      <c r="H161" s="46"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7,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ERROR")))))))))))))))))))),7,TRUE))</f>
        <v/>
      </c>
      <c r="I161" s="48"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8,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ERROR")))))))))))))))))))),8,TRUE))</f>
        <v/>
      </c>
      <c r="J161" s="49"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9,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ERROR")))))))))))))))))))),9,TRUE))</f>
        <v/>
      </c>
      <c r="K161" s="48"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10,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ERROR")))))))))))))))))))),10,TRUE))</f>
        <v/>
      </c>
      <c r="L161" s="48"/>
      <c r="M161" s="104"/>
      <c r="N161" s="48"/>
      <c r="O161" s="48"/>
      <c r="P161" s="69" t="str">
        <f>IF(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11,TRUE)=0,"",VLOOKUP($B161,IF($B161&lt;11,HOMEP0[],IF($B161&lt;21,HOMEP1[],IF($B161&lt;31,HOMEP2[],IF($B161&lt;41,HOMEP3[],IF($B161&lt;51,HOMEP4[],IF($B161&lt;61,HOMEP5[],IF($B161&lt;71,HOMEP6[],IF($B161&lt;81,HOMEP7[],IF($B161&lt;91,HOMEP8[],IF($B161&lt;101,HOMEP9[],IF($B161&lt;111,HOMEP10[],IF($B161&lt;121,HOMEP11[],IF($B161&lt;131,HOMEP12[],IF($B161&lt;141,HOMEP13[],IF($B161&lt;151,HOMEP14[],IF($B161&lt;161,HOMEP15[],IF($B161&lt;171,HOMEP16[],IF($B161&lt;181,HOMEP17[],IF($B161&lt;191,HOMEP18[],IF($B161&lt;201,HOMEP19[],"TABLE ERROR")))))))))))))))))))),11,TRUE))</f>
        <v/>
      </c>
    </row>
    <row r="162" spans="1:16" ht="15.75" customHeight="1" x14ac:dyDescent="0.25">
      <c r="A162" s="94">
        <v>17</v>
      </c>
      <c r="B162" s="70">
        <v>160</v>
      </c>
      <c r="C162" s="46" t="str">
        <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ERROR")))))))))))))))))))),2,TRUE)</f>
        <v>Housing Relocation and Stabilization Services</v>
      </c>
      <c r="D162" s="47"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3,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ERROR")))))))))))))))))))),3,TRUE))</f>
        <v/>
      </c>
      <c r="E162" s="47"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4,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ERROR")))))))))))))))))))),4,TRUE))</f>
        <v/>
      </c>
      <c r="F162" s="47"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5,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ERROR")))))))))))))))))))),5,TRUE))</f>
        <v/>
      </c>
      <c r="G162" s="46"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6,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ERROR")))))))))))))))))))),6,TRUE))</f>
        <v/>
      </c>
      <c r="H162" s="46"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7,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ERROR")))))))))))))))))))),7,TRUE))</f>
        <v/>
      </c>
      <c r="I162" s="48"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8,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ERROR")))))))))))))))))))),8,TRUE))</f>
        <v/>
      </c>
      <c r="J162" s="49"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9,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ERROR")))))))))))))))))))),9,TRUE))</f>
        <v/>
      </c>
      <c r="K162" s="48"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10,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ERROR")))))))))))))))))))),10,TRUE))</f>
        <v/>
      </c>
      <c r="L162" s="48"/>
      <c r="M162" s="104"/>
      <c r="N162" s="48"/>
      <c r="O162" s="48"/>
      <c r="P162" s="69" t="str">
        <f>IF(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11,TRUE)=0,"",VLOOKUP($B162,IF($B162&lt;11,HOMEP0[],IF($B162&lt;21,HOMEP1[],IF($B162&lt;31,HOMEP2[],IF($B162&lt;41,HOMEP3[],IF($B162&lt;51,HOMEP4[],IF($B162&lt;61,HOMEP5[],IF($B162&lt;71,HOMEP6[],IF($B162&lt;81,HOMEP7[],IF($B162&lt;91,HOMEP8[],IF($B162&lt;101,HOMEP9[],IF($B162&lt;111,HOMEP10[],IF($B162&lt;121,HOMEP11[],IF($B162&lt;131,HOMEP12[],IF($B162&lt;141,HOMEP13[],IF($B162&lt;151,HOMEP14[],IF($B162&lt;161,HOMEP15[],IF($B162&lt;171,HOMEP16[],IF($B162&lt;181,HOMEP17[],IF($B162&lt;191,HOMEP18[],IF($B162&lt;201,HOMEP19[],"TABLE ERROR")))))))))))))))))))),11,TRUE))</f>
        <v/>
      </c>
    </row>
    <row r="163" spans="1:16" ht="15" customHeight="1" x14ac:dyDescent="0.25">
      <c r="A163" s="94">
        <v>18</v>
      </c>
      <c r="B163" s="70">
        <v>161</v>
      </c>
      <c r="C163" s="46" t="str">
        <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ERROR")))))))))))))))))))),2,TRUE)</f>
        <v>Housing Relocation and Stabilization Services</v>
      </c>
      <c r="D163" s="47"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3,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ERROR")))))))))))))))))))),3,TRUE))</f>
        <v/>
      </c>
      <c r="E163" s="47"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4,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ERROR")))))))))))))))))))),4,TRUE))</f>
        <v/>
      </c>
      <c r="F163" s="47"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5,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ERROR")))))))))))))))))))),5,TRUE))</f>
        <v/>
      </c>
      <c r="G163" s="46"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6,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ERROR")))))))))))))))))))),6,TRUE))</f>
        <v/>
      </c>
      <c r="H163" s="46"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7,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ERROR")))))))))))))))))))),7,TRUE))</f>
        <v/>
      </c>
      <c r="I163" s="48"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8,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ERROR")))))))))))))))))))),8,TRUE))</f>
        <v/>
      </c>
      <c r="J163" s="49"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9,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ERROR")))))))))))))))))))),9,TRUE))</f>
        <v/>
      </c>
      <c r="K163" s="48"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10,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ERROR")))))))))))))))))))),10,TRUE))</f>
        <v/>
      </c>
      <c r="L163" s="48"/>
      <c r="M163" s="104"/>
      <c r="N163" s="48"/>
      <c r="O163" s="48"/>
      <c r="P163" s="69" t="str">
        <f>IF(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11,TRUE)=0,"",VLOOKUP($B163,IF($B163&lt;11,HOMEP0[],IF($B163&lt;21,HOMEP1[],IF($B163&lt;31,HOMEP2[],IF($B163&lt;41,HOMEP3[],IF($B163&lt;51,HOMEP4[],IF($B163&lt;61,HOMEP5[],IF($B163&lt;71,HOMEP6[],IF($B163&lt;81,HOMEP7[],IF($B163&lt;91,HOMEP8[],IF($B163&lt;101,HOMEP9[],IF($B163&lt;111,HOMEP10[],IF($B163&lt;121,HOMEP11[],IF($B163&lt;131,HOMEP12[],IF($B163&lt;141,HOMEP13[],IF($B163&lt;151,HOMEP14[],IF($B163&lt;161,HOMEP15[],IF($B163&lt;171,HOMEP16[],IF($B163&lt;181,HOMEP17[],IF($B163&lt;191,HOMEP18[],IF($B163&lt;201,HOMEP19[],"TABLE ERROR")))))))))))))))))))),11,TRUE))</f>
        <v/>
      </c>
    </row>
    <row r="164" spans="1:16" ht="15" customHeight="1" x14ac:dyDescent="0.25">
      <c r="A164" s="94">
        <v>18</v>
      </c>
      <c r="B164" s="70">
        <v>162</v>
      </c>
      <c r="C164" s="46" t="str">
        <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ERROR")))))))))))))))))))),2,TRUE)</f>
        <v>Housing Relocation and Stabilization Services</v>
      </c>
      <c r="D164" s="47"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3,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ERROR")))))))))))))))))))),3,TRUE))</f>
        <v/>
      </c>
      <c r="E164" s="47"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4,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ERROR")))))))))))))))))))),4,TRUE))</f>
        <v/>
      </c>
      <c r="F164" s="47"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5,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ERROR")))))))))))))))))))),5,TRUE))</f>
        <v/>
      </c>
      <c r="G164" s="46"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6,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ERROR")))))))))))))))))))),6,TRUE))</f>
        <v/>
      </c>
      <c r="H164" s="46"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7,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ERROR")))))))))))))))))))),7,TRUE))</f>
        <v/>
      </c>
      <c r="I164" s="48"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8,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ERROR")))))))))))))))))))),8,TRUE))</f>
        <v/>
      </c>
      <c r="J164" s="49"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9,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ERROR")))))))))))))))))))),9,TRUE))</f>
        <v/>
      </c>
      <c r="K164" s="48"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10,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ERROR")))))))))))))))))))),10,TRUE))</f>
        <v/>
      </c>
      <c r="L164" s="48"/>
      <c r="M164" s="104"/>
      <c r="N164" s="48"/>
      <c r="O164" s="48"/>
      <c r="P164" s="69" t="str">
        <f>IF(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11,TRUE)=0,"",VLOOKUP($B164,IF($B164&lt;11,HOMEP0[],IF($B164&lt;21,HOMEP1[],IF($B164&lt;31,HOMEP2[],IF($B164&lt;41,HOMEP3[],IF($B164&lt;51,HOMEP4[],IF($B164&lt;61,HOMEP5[],IF($B164&lt;71,HOMEP6[],IF($B164&lt;81,HOMEP7[],IF($B164&lt;91,HOMEP8[],IF($B164&lt;101,HOMEP9[],IF($B164&lt;111,HOMEP10[],IF($B164&lt;121,HOMEP11[],IF($B164&lt;131,HOMEP12[],IF($B164&lt;141,HOMEP13[],IF($B164&lt;151,HOMEP14[],IF($B164&lt;161,HOMEP15[],IF($B164&lt;171,HOMEP16[],IF($B164&lt;181,HOMEP17[],IF($B164&lt;191,HOMEP18[],IF($B164&lt;201,HOMEP19[],"TABLE ERROR")))))))))))))))))))),11,TRUE))</f>
        <v/>
      </c>
    </row>
    <row r="165" spans="1:16" ht="15" customHeight="1" x14ac:dyDescent="0.25">
      <c r="A165" s="94">
        <v>18</v>
      </c>
      <c r="B165" s="70">
        <v>163</v>
      </c>
      <c r="C165" s="46" t="str">
        <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ERROR")))))))))))))))))))),2,TRUE)</f>
        <v>Housing Relocation and Stabilization Services</v>
      </c>
      <c r="D165" s="47"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3,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ERROR")))))))))))))))))))),3,TRUE))</f>
        <v/>
      </c>
      <c r="E165" s="47"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4,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ERROR")))))))))))))))))))),4,TRUE))</f>
        <v/>
      </c>
      <c r="F165" s="47"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5,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ERROR")))))))))))))))))))),5,TRUE))</f>
        <v/>
      </c>
      <c r="G165" s="46"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6,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ERROR")))))))))))))))))))),6,TRUE))</f>
        <v/>
      </c>
      <c r="H165" s="46"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7,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ERROR")))))))))))))))))))),7,TRUE))</f>
        <v/>
      </c>
      <c r="I165" s="48"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8,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ERROR")))))))))))))))))))),8,TRUE))</f>
        <v/>
      </c>
      <c r="J165" s="49"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9,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ERROR")))))))))))))))))))),9,TRUE))</f>
        <v/>
      </c>
      <c r="K165" s="48"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10,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ERROR")))))))))))))))))))),10,TRUE))</f>
        <v/>
      </c>
      <c r="L165" s="48"/>
      <c r="M165" s="104"/>
      <c r="N165" s="48"/>
      <c r="O165" s="48"/>
      <c r="P165" s="69" t="str">
        <f>IF(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11,TRUE)=0,"",VLOOKUP($B165,IF($B165&lt;11,HOMEP0[],IF($B165&lt;21,HOMEP1[],IF($B165&lt;31,HOMEP2[],IF($B165&lt;41,HOMEP3[],IF($B165&lt;51,HOMEP4[],IF($B165&lt;61,HOMEP5[],IF($B165&lt;71,HOMEP6[],IF($B165&lt;81,HOMEP7[],IF($B165&lt;91,HOMEP8[],IF($B165&lt;101,HOMEP9[],IF($B165&lt;111,HOMEP10[],IF($B165&lt;121,HOMEP11[],IF($B165&lt;131,HOMEP12[],IF($B165&lt;141,HOMEP13[],IF($B165&lt;151,HOMEP14[],IF($B165&lt;161,HOMEP15[],IF($B165&lt;171,HOMEP16[],IF($B165&lt;181,HOMEP17[],IF($B165&lt;191,HOMEP18[],IF($B165&lt;201,HOMEP19[],"TABLE ERROR")))))))))))))))))))),11,TRUE))</f>
        <v/>
      </c>
    </row>
    <row r="166" spans="1:16" ht="15" customHeight="1" x14ac:dyDescent="0.25">
      <c r="A166" s="94">
        <v>18</v>
      </c>
      <c r="B166" s="70">
        <v>164</v>
      </c>
      <c r="C166" s="46" t="str">
        <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ERROR")))))))))))))))))))),2,TRUE)</f>
        <v>Housing Relocation and Stabilization Services</v>
      </c>
      <c r="D166" s="47"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3,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ERROR")))))))))))))))))))),3,TRUE))</f>
        <v/>
      </c>
      <c r="E166" s="47"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4,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ERROR")))))))))))))))))))),4,TRUE))</f>
        <v/>
      </c>
      <c r="F166" s="47"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5,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ERROR")))))))))))))))))))),5,TRUE))</f>
        <v/>
      </c>
      <c r="G166" s="46"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6,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ERROR")))))))))))))))))))),6,TRUE))</f>
        <v/>
      </c>
      <c r="H166" s="46"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7,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ERROR")))))))))))))))))))),7,TRUE))</f>
        <v/>
      </c>
      <c r="I166" s="48"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8,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ERROR")))))))))))))))))))),8,TRUE))</f>
        <v/>
      </c>
      <c r="J166" s="49"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9,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ERROR")))))))))))))))))))),9,TRUE))</f>
        <v/>
      </c>
      <c r="K166" s="48"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10,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ERROR")))))))))))))))))))),10,TRUE))</f>
        <v/>
      </c>
      <c r="L166" s="48"/>
      <c r="M166" s="104"/>
      <c r="N166" s="48"/>
      <c r="O166" s="48"/>
      <c r="P166" s="69" t="str">
        <f>IF(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11,TRUE)=0,"",VLOOKUP($B166,IF($B166&lt;11,HOMEP0[],IF($B166&lt;21,HOMEP1[],IF($B166&lt;31,HOMEP2[],IF($B166&lt;41,HOMEP3[],IF($B166&lt;51,HOMEP4[],IF($B166&lt;61,HOMEP5[],IF($B166&lt;71,HOMEP6[],IF($B166&lt;81,HOMEP7[],IF($B166&lt;91,HOMEP8[],IF($B166&lt;101,HOMEP9[],IF($B166&lt;111,HOMEP10[],IF($B166&lt;121,HOMEP11[],IF($B166&lt;131,HOMEP12[],IF($B166&lt;141,HOMEP13[],IF($B166&lt;151,HOMEP14[],IF($B166&lt;161,HOMEP15[],IF($B166&lt;171,HOMEP16[],IF($B166&lt;181,HOMEP17[],IF($B166&lt;191,HOMEP18[],IF($B166&lt;201,HOMEP19[],"TABLE ERROR")))))))))))))))))))),11,TRUE))</f>
        <v/>
      </c>
    </row>
    <row r="167" spans="1:16" ht="15" customHeight="1" x14ac:dyDescent="0.25">
      <c r="A167" s="94">
        <v>18</v>
      </c>
      <c r="B167" s="70">
        <v>165</v>
      </c>
      <c r="C167" s="46" t="str">
        <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ERROR")))))))))))))))))))),2,TRUE)</f>
        <v>Housing Relocation and Stabilization Services</v>
      </c>
      <c r="D167" s="47"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3,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ERROR")))))))))))))))))))),3,TRUE))</f>
        <v/>
      </c>
      <c r="E167" s="47"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4,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ERROR")))))))))))))))))))),4,TRUE))</f>
        <v/>
      </c>
      <c r="F167" s="47"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5,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ERROR")))))))))))))))))))),5,TRUE))</f>
        <v/>
      </c>
      <c r="G167" s="46"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6,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ERROR")))))))))))))))))))),6,TRUE))</f>
        <v/>
      </c>
      <c r="H167" s="46"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7,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ERROR")))))))))))))))))))),7,TRUE))</f>
        <v/>
      </c>
      <c r="I167" s="48"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8,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ERROR")))))))))))))))))))),8,TRUE))</f>
        <v/>
      </c>
      <c r="J167" s="49"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9,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ERROR")))))))))))))))))))),9,TRUE))</f>
        <v/>
      </c>
      <c r="K167" s="48"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10,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ERROR")))))))))))))))))))),10,TRUE))</f>
        <v/>
      </c>
      <c r="L167" s="48"/>
      <c r="M167" s="104"/>
      <c r="N167" s="48"/>
      <c r="O167" s="48"/>
      <c r="P167" s="69" t="str">
        <f>IF(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11,TRUE)=0,"",VLOOKUP($B167,IF($B167&lt;11,HOMEP0[],IF($B167&lt;21,HOMEP1[],IF($B167&lt;31,HOMEP2[],IF($B167&lt;41,HOMEP3[],IF($B167&lt;51,HOMEP4[],IF($B167&lt;61,HOMEP5[],IF($B167&lt;71,HOMEP6[],IF($B167&lt;81,HOMEP7[],IF($B167&lt;91,HOMEP8[],IF($B167&lt;101,HOMEP9[],IF($B167&lt;111,HOMEP10[],IF($B167&lt;121,HOMEP11[],IF($B167&lt;131,HOMEP12[],IF($B167&lt;141,HOMEP13[],IF($B167&lt;151,HOMEP14[],IF($B167&lt;161,HOMEP15[],IF($B167&lt;171,HOMEP16[],IF($B167&lt;181,HOMEP17[],IF($B167&lt;191,HOMEP18[],IF($B167&lt;201,HOMEP19[],"TABLE ERROR")))))))))))))))))))),11,TRUE))</f>
        <v/>
      </c>
    </row>
    <row r="168" spans="1:16" ht="15" customHeight="1" x14ac:dyDescent="0.25">
      <c r="A168" s="94">
        <v>18</v>
      </c>
      <c r="B168" s="70">
        <v>166</v>
      </c>
      <c r="C168" s="46" t="str">
        <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ERROR")))))))))))))))))))),2,TRUE)</f>
        <v>Housing Relocation and Stabilization Services</v>
      </c>
      <c r="D168" s="47"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3,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ERROR")))))))))))))))))))),3,TRUE))</f>
        <v/>
      </c>
      <c r="E168" s="47"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4,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ERROR")))))))))))))))))))),4,TRUE))</f>
        <v/>
      </c>
      <c r="F168" s="47"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5,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ERROR")))))))))))))))))))),5,TRUE))</f>
        <v/>
      </c>
      <c r="G168" s="46"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6,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ERROR")))))))))))))))))))),6,TRUE))</f>
        <v/>
      </c>
      <c r="H168" s="46"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7,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ERROR")))))))))))))))))))),7,TRUE))</f>
        <v/>
      </c>
      <c r="I168" s="48"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8,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ERROR")))))))))))))))))))),8,TRUE))</f>
        <v/>
      </c>
      <c r="J168" s="49"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9,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ERROR")))))))))))))))))))),9,TRUE))</f>
        <v/>
      </c>
      <c r="K168" s="48"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10,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ERROR")))))))))))))))))))),10,TRUE))</f>
        <v/>
      </c>
      <c r="L168" s="48"/>
      <c r="M168" s="104"/>
      <c r="N168" s="48"/>
      <c r="O168" s="48"/>
      <c r="P168" s="69" t="str">
        <f>IF(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11,TRUE)=0,"",VLOOKUP($B168,IF($B168&lt;11,HOMEP0[],IF($B168&lt;21,HOMEP1[],IF($B168&lt;31,HOMEP2[],IF($B168&lt;41,HOMEP3[],IF($B168&lt;51,HOMEP4[],IF($B168&lt;61,HOMEP5[],IF($B168&lt;71,HOMEP6[],IF($B168&lt;81,HOMEP7[],IF($B168&lt;91,HOMEP8[],IF($B168&lt;101,HOMEP9[],IF($B168&lt;111,HOMEP10[],IF($B168&lt;121,HOMEP11[],IF($B168&lt;131,HOMEP12[],IF($B168&lt;141,HOMEP13[],IF($B168&lt;151,HOMEP14[],IF($B168&lt;161,HOMEP15[],IF($B168&lt;171,HOMEP16[],IF($B168&lt;181,HOMEP17[],IF($B168&lt;191,HOMEP18[],IF($B168&lt;201,HOMEP19[],"TABLE ERROR")))))))))))))))))))),11,TRUE))</f>
        <v/>
      </c>
    </row>
    <row r="169" spans="1:16" ht="15" customHeight="1" x14ac:dyDescent="0.25">
      <c r="A169" s="94">
        <v>18</v>
      </c>
      <c r="B169" s="70">
        <v>167</v>
      </c>
      <c r="C169" s="46" t="str">
        <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ERROR")))))))))))))))))))),2,TRUE)</f>
        <v>Housing Relocation and Stabilization Services</v>
      </c>
      <c r="D169" s="47"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3,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ERROR")))))))))))))))))))),3,TRUE))</f>
        <v/>
      </c>
      <c r="E169" s="47"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4,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ERROR")))))))))))))))))))),4,TRUE))</f>
        <v/>
      </c>
      <c r="F169" s="47"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5,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ERROR")))))))))))))))))))),5,TRUE))</f>
        <v/>
      </c>
      <c r="G169" s="46"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6,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ERROR")))))))))))))))))))),6,TRUE))</f>
        <v/>
      </c>
      <c r="H169" s="46"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7,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ERROR")))))))))))))))))))),7,TRUE))</f>
        <v/>
      </c>
      <c r="I169" s="48"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8,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ERROR")))))))))))))))))))),8,TRUE))</f>
        <v/>
      </c>
      <c r="J169" s="49"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9,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ERROR")))))))))))))))))))),9,TRUE))</f>
        <v/>
      </c>
      <c r="K169" s="48"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10,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ERROR")))))))))))))))))))),10,TRUE))</f>
        <v/>
      </c>
      <c r="L169" s="48"/>
      <c r="M169" s="104"/>
      <c r="N169" s="48"/>
      <c r="O169" s="48"/>
      <c r="P169" s="69" t="str">
        <f>IF(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11,TRUE)=0,"",VLOOKUP($B169,IF($B169&lt;11,HOMEP0[],IF($B169&lt;21,HOMEP1[],IF($B169&lt;31,HOMEP2[],IF($B169&lt;41,HOMEP3[],IF($B169&lt;51,HOMEP4[],IF($B169&lt;61,HOMEP5[],IF($B169&lt;71,HOMEP6[],IF($B169&lt;81,HOMEP7[],IF($B169&lt;91,HOMEP8[],IF($B169&lt;101,HOMEP9[],IF($B169&lt;111,HOMEP10[],IF($B169&lt;121,HOMEP11[],IF($B169&lt;131,HOMEP12[],IF($B169&lt;141,HOMEP13[],IF($B169&lt;151,HOMEP14[],IF($B169&lt;161,HOMEP15[],IF($B169&lt;171,HOMEP16[],IF($B169&lt;181,HOMEP17[],IF($B169&lt;191,HOMEP18[],IF($B169&lt;201,HOMEP19[],"TABLE ERROR")))))))))))))))))))),11,TRUE))</f>
        <v/>
      </c>
    </row>
    <row r="170" spans="1:16" ht="15" customHeight="1" x14ac:dyDescent="0.25">
      <c r="A170" s="94">
        <v>18</v>
      </c>
      <c r="B170" s="70">
        <v>168</v>
      </c>
      <c r="C170" s="46" t="str">
        <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ERROR")))))))))))))))))))),2,TRUE)</f>
        <v>Housing Relocation and Stabilization Services</v>
      </c>
      <c r="D170" s="47"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3,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ERROR")))))))))))))))))))),3,TRUE))</f>
        <v/>
      </c>
      <c r="E170" s="47"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4,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ERROR")))))))))))))))))))),4,TRUE))</f>
        <v/>
      </c>
      <c r="F170" s="47"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5,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ERROR")))))))))))))))))))),5,TRUE))</f>
        <v/>
      </c>
      <c r="G170" s="46"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6,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ERROR")))))))))))))))))))),6,TRUE))</f>
        <v/>
      </c>
      <c r="H170" s="46"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7,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ERROR")))))))))))))))))))),7,TRUE))</f>
        <v/>
      </c>
      <c r="I170" s="48"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8,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ERROR")))))))))))))))))))),8,TRUE))</f>
        <v/>
      </c>
      <c r="J170" s="49"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9,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ERROR")))))))))))))))))))),9,TRUE))</f>
        <v/>
      </c>
      <c r="K170" s="48"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10,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ERROR")))))))))))))))))))),10,TRUE))</f>
        <v/>
      </c>
      <c r="L170" s="48"/>
      <c r="M170" s="104"/>
      <c r="N170" s="48"/>
      <c r="O170" s="48"/>
      <c r="P170" s="69" t="str">
        <f>IF(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11,TRUE)=0,"",VLOOKUP($B170,IF($B170&lt;11,HOMEP0[],IF($B170&lt;21,HOMEP1[],IF($B170&lt;31,HOMEP2[],IF($B170&lt;41,HOMEP3[],IF($B170&lt;51,HOMEP4[],IF($B170&lt;61,HOMEP5[],IF($B170&lt;71,HOMEP6[],IF($B170&lt;81,HOMEP7[],IF($B170&lt;91,HOMEP8[],IF($B170&lt;101,HOMEP9[],IF($B170&lt;111,HOMEP10[],IF($B170&lt;121,HOMEP11[],IF($B170&lt;131,HOMEP12[],IF($B170&lt;141,HOMEP13[],IF($B170&lt;151,HOMEP14[],IF($B170&lt;161,HOMEP15[],IF($B170&lt;171,HOMEP16[],IF($B170&lt;181,HOMEP17[],IF($B170&lt;191,HOMEP18[],IF($B170&lt;201,HOMEP19[],"TABLE ERROR")))))))))))))))))))),11,TRUE))</f>
        <v/>
      </c>
    </row>
    <row r="171" spans="1:16" ht="15" customHeight="1" x14ac:dyDescent="0.25">
      <c r="A171" s="94">
        <v>18</v>
      </c>
      <c r="B171" s="70">
        <v>169</v>
      </c>
      <c r="C171" s="46" t="str">
        <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ERROR")))))))))))))))))))),2,TRUE)</f>
        <v>Housing Relocation and Stabilization Services</v>
      </c>
      <c r="D171" s="47"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3,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ERROR")))))))))))))))))))),3,TRUE))</f>
        <v/>
      </c>
      <c r="E171" s="47"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4,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ERROR")))))))))))))))))))),4,TRUE))</f>
        <v/>
      </c>
      <c r="F171" s="47"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5,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ERROR")))))))))))))))))))),5,TRUE))</f>
        <v/>
      </c>
      <c r="G171" s="46"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6,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ERROR")))))))))))))))))))),6,TRUE))</f>
        <v/>
      </c>
      <c r="H171" s="46"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7,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ERROR")))))))))))))))))))),7,TRUE))</f>
        <v/>
      </c>
      <c r="I171" s="48"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8,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ERROR")))))))))))))))))))),8,TRUE))</f>
        <v/>
      </c>
      <c r="J171" s="49"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9,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ERROR")))))))))))))))))))),9,TRUE))</f>
        <v/>
      </c>
      <c r="K171" s="48"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10,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ERROR")))))))))))))))))))),10,TRUE))</f>
        <v/>
      </c>
      <c r="L171" s="48"/>
      <c r="M171" s="104"/>
      <c r="N171" s="48"/>
      <c r="O171" s="48"/>
      <c r="P171" s="69" t="str">
        <f>IF(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11,TRUE)=0,"",VLOOKUP($B171,IF($B171&lt;11,HOMEP0[],IF($B171&lt;21,HOMEP1[],IF($B171&lt;31,HOMEP2[],IF($B171&lt;41,HOMEP3[],IF($B171&lt;51,HOMEP4[],IF($B171&lt;61,HOMEP5[],IF($B171&lt;71,HOMEP6[],IF($B171&lt;81,HOMEP7[],IF($B171&lt;91,HOMEP8[],IF($B171&lt;101,HOMEP9[],IF($B171&lt;111,HOMEP10[],IF($B171&lt;121,HOMEP11[],IF($B171&lt;131,HOMEP12[],IF($B171&lt;141,HOMEP13[],IF($B171&lt;151,HOMEP14[],IF($B171&lt;161,HOMEP15[],IF($B171&lt;171,HOMEP16[],IF($B171&lt;181,HOMEP17[],IF($B171&lt;191,HOMEP18[],IF($B171&lt;201,HOMEP19[],"TABLE ERROR")))))))))))))))))))),11,TRUE))</f>
        <v/>
      </c>
    </row>
    <row r="172" spans="1:16" ht="15.75" customHeight="1" x14ac:dyDescent="0.25">
      <c r="A172" s="94">
        <v>18</v>
      </c>
      <c r="B172" s="70">
        <v>170</v>
      </c>
      <c r="C172" s="46" t="str">
        <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ERROR")))))))))))))))))))),2,TRUE)</f>
        <v>Housing Relocation and Stabilization Services</v>
      </c>
      <c r="D172" s="47"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3,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ERROR")))))))))))))))))))),3,TRUE))</f>
        <v/>
      </c>
      <c r="E172" s="47"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4,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ERROR")))))))))))))))))))),4,TRUE))</f>
        <v/>
      </c>
      <c r="F172" s="47"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5,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ERROR")))))))))))))))))))),5,TRUE))</f>
        <v/>
      </c>
      <c r="G172" s="46"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6,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ERROR")))))))))))))))))))),6,TRUE))</f>
        <v/>
      </c>
      <c r="H172" s="46"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7,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ERROR")))))))))))))))))))),7,TRUE))</f>
        <v/>
      </c>
      <c r="I172" s="48"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8,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ERROR")))))))))))))))))))),8,TRUE))</f>
        <v/>
      </c>
      <c r="J172" s="49"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9,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ERROR")))))))))))))))))))),9,TRUE))</f>
        <v/>
      </c>
      <c r="K172" s="48"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10,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ERROR")))))))))))))))))))),10,TRUE))</f>
        <v/>
      </c>
      <c r="L172" s="48"/>
      <c r="M172" s="104"/>
      <c r="N172" s="48"/>
      <c r="O172" s="48"/>
      <c r="P172" s="69" t="str">
        <f>IF(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11,TRUE)=0,"",VLOOKUP($B172,IF($B172&lt;11,HOMEP0[],IF($B172&lt;21,HOMEP1[],IF($B172&lt;31,HOMEP2[],IF($B172&lt;41,HOMEP3[],IF($B172&lt;51,HOMEP4[],IF($B172&lt;61,HOMEP5[],IF($B172&lt;71,HOMEP6[],IF($B172&lt;81,HOMEP7[],IF($B172&lt;91,HOMEP8[],IF($B172&lt;101,HOMEP9[],IF($B172&lt;111,HOMEP10[],IF($B172&lt;121,HOMEP11[],IF($B172&lt;131,HOMEP12[],IF($B172&lt;141,HOMEP13[],IF($B172&lt;151,HOMEP14[],IF($B172&lt;161,HOMEP15[],IF($B172&lt;171,HOMEP16[],IF($B172&lt;181,HOMEP17[],IF($B172&lt;191,HOMEP18[],IF($B172&lt;201,HOMEP19[],"TABLE ERROR")))))))))))))))))))),11,TRUE))</f>
        <v/>
      </c>
    </row>
    <row r="173" spans="1:16" ht="15" customHeight="1" x14ac:dyDescent="0.25">
      <c r="A173" s="94">
        <v>19</v>
      </c>
      <c r="B173" s="70">
        <v>171</v>
      </c>
      <c r="C173" s="46" t="str">
        <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ERROR")))))))))))))))))))),2,TRUE)</f>
        <v>Housing Relocation and Stabilization Services</v>
      </c>
      <c r="D173" s="47"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3,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ERROR")))))))))))))))))))),3,TRUE))</f>
        <v/>
      </c>
      <c r="E173" s="47"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4,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ERROR")))))))))))))))))))),4,TRUE))</f>
        <v/>
      </c>
      <c r="F173" s="47"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5,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ERROR")))))))))))))))))))),5,TRUE))</f>
        <v/>
      </c>
      <c r="G173" s="46"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6,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ERROR")))))))))))))))))))),6,TRUE))</f>
        <v/>
      </c>
      <c r="H173" s="46"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7,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ERROR")))))))))))))))))))),7,TRUE))</f>
        <v/>
      </c>
      <c r="I173" s="48"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8,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ERROR")))))))))))))))))))),8,TRUE))</f>
        <v/>
      </c>
      <c r="J173" s="49"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9,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ERROR")))))))))))))))))))),9,TRUE))</f>
        <v/>
      </c>
      <c r="K173" s="48"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10,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ERROR")))))))))))))))))))),10,TRUE))</f>
        <v/>
      </c>
      <c r="L173" s="48"/>
      <c r="M173" s="104"/>
      <c r="N173" s="48"/>
      <c r="O173" s="48"/>
      <c r="P173" s="69" t="str">
        <f>IF(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11,TRUE)=0,"",VLOOKUP($B173,IF($B173&lt;11,HOMEP0[],IF($B173&lt;21,HOMEP1[],IF($B173&lt;31,HOMEP2[],IF($B173&lt;41,HOMEP3[],IF($B173&lt;51,HOMEP4[],IF($B173&lt;61,HOMEP5[],IF($B173&lt;71,HOMEP6[],IF($B173&lt;81,HOMEP7[],IF($B173&lt;91,HOMEP8[],IF($B173&lt;101,HOMEP9[],IF($B173&lt;111,HOMEP10[],IF($B173&lt;121,HOMEP11[],IF($B173&lt;131,HOMEP12[],IF($B173&lt;141,HOMEP13[],IF($B173&lt;151,HOMEP14[],IF($B173&lt;161,HOMEP15[],IF($B173&lt;171,HOMEP16[],IF($B173&lt;181,HOMEP17[],IF($B173&lt;191,HOMEP18[],IF($B173&lt;201,HOMEP19[],"TABLE ERROR")))))))))))))))))))),11,TRUE))</f>
        <v/>
      </c>
    </row>
    <row r="174" spans="1:16" ht="15" customHeight="1" x14ac:dyDescent="0.25">
      <c r="A174" s="94">
        <v>19</v>
      </c>
      <c r="B174" s="70">
        <v>172</v>
      </c>
      <c r="C174" s="46" t="str">
        <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ERROR")))))))))))))))))))),2,TRUE)</f>
        <v>Housing Relocation and Stabilization Services</v>
      </c>
      <c r="D174" s="47"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3,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ERROR")))))))))))))))))))),3,TRUE))</f>
        <v/>
      </c>
      <c r="E174" s="47"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4,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ERROR")))))))))))))))))))),4,TRUE))</f>
        <v/>
      </c>
      <c r="F174" s="47"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5,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ERROR")))))))))))))))))))),5,TRUE))</f>
        <v/>
      </c>
      <c r="G174" s="46"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6,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ERROR")))))))))))))))))))),6,TRUE))</f>
        <v/>
      </c>
      <c r="H174" s="46"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7,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ERROR")))))))))))))))))))),7,TRUE))</f>
        <v/>
      </c>
      <c r="I174" s="48"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8,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ERROR")))))))))))))))))))),8,TRUE))</f>
        <v/>
      </c>
      <c r="J174" s="49"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9,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ERROR")))))))))))))))))))),9,TRUE))</f>
        <v/>
      </c>
      <c r="K174" s="48"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10,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ERROR")))))))))))))))))))),10,TRUE))</f>
        <v/>
      </c>
      <c r="L174" s="48"/>
      <c r="M174" s="104"/>
      <c r="N174" s="48"/>
      <c r="O174" s="48"/>
      <c r="P174" s="69" t="str">
        <f>IF(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11,TRUE)=0,"",VLOOKUP($B174,IF($B174&lt;11,HOMEP0[],IF($B174&lt;21,HOMEP1[],IF($B174&lt;31,HOMEP2[],IF($B174&lt;41,HOMEP3[],IF($B174&lt;51,HOMEP4[],IF($B174&lt;61,HOMEP5[],IF($B174&lt;71,HOMEP6[],IF($B174&lt;81,HOMEP7[],IF($B174&lt;91,HOMEP8[],IF($B174&lt;101,HOMEP9[],IF($B174&lt;111,HOMEP10[],IF($B174&lt;121,HOMEP11[],IF($B174&lt;131,HOMEP12[],IF($B174&lt;141,HOMEP13[],IF($B174&lt;151,HOMEP14[],IF($B174&lt;161,HOMEP15[],IF($B174&lt;171,HOMEP16[],IF($B174&lt;181,HOMEP17[],IF($B174&lt;191,HOMEP18[],IF($B174&lt;201,HOMEP19[],"TABLE ERROR")))))))))))))))))))),11,TRUE))</f>
        <v/>
      </c>
    </row>
    <row r="175" spans="1:16" ht="15" customHeight="1" x14ac:dyDescent="0.25">
      <c r="A175" s="94">
        <v>19</v>
      </c>
      <c r="B175" s="70">
        <v>173</v>
      </c>
      <c r="C175" s="46" t="str">
        <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ERROR")))))))))))))))))))),2,TRUE)</f>
        <v>Housing Relocation and Stabilization Services</v>
      </c>
      <c r="D175" s="47"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3,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ERROR")))))))))))))))))))),3,TRUE))</f>
        <v/>
      </c>
      <c r="E175" s="47"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4,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ERROR")))))))))))))))))))),4,TRUE))</f>
        <v/>
      </c>
      <c r="F175" s="47"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5,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ERROR")))))))))))))))))))),5,TRUE))</f>
        <v/>
      </c>
      <c r="G175" s="46"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6,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ERROR")))))))))))))))))))),6,TRUE))</f>
        <v/>
      </c>
      <c r="H175" s="46"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7,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ERROR")))))))))))))))))))),7,TRUE))</f>
        <v/>
      </c>
      <c r="I175" s="48"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8,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ERROR")))))))))))))))))))),8,TRUE))</f>
        <v/>
      </c>
      <c r="J175" s="49"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9,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ERROR")))))))))))))))))))),9,TRUE))</f>
        <v/>
      </c>
      <c r="K175" s="48"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10,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ERROR")))))))))))))))))))),10,TRUE))</f>
        <v/>
      </c>
      <c r="L175" s="48"/>
      <c r="M175" s="104"/>
      <c r="N175" s="48"/>
      <c r="O175" s="48"/>
      <c r="P175" s="69" t="str">
        <f>IF(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11,TRUE)=0,"",VLOOKUP($B175,IF($B175&lt;11,HOMEP0[],IF($B175&lt;21,HOMEP1[],IF($B175&lt;31,HOMEP2[],IF($B175&lt;41,HOMEP3[],IF($B175&lt;51,HOMEP4[],IF($B175&lt;61,HOMEP5[],IF($B175&lt;71,HOMEP6[],IF($B175&lt;81,HOMEP7[],IF($B175&lt;91,HOMEP8[],IF($B175&lt;101,HOMEP9[],IF($B175&lt;111,HOMEP10[],IF($B175&lt;121,HOMEP11[],IF($B175&lt;131,HOMEP12[],IF($B175&lt;141,HOMEP13[],IF($B175&lt;151,HOMEP14[],IF($B175&lt;161,HOMEP15[],IF($B175&lt;171,HOMEP16[],IF($B175&lt;181,HOMEP17[],IF($B175&lt;191,HOMEP18[],IF($B175&lt;201,HOMEP19[],"TABLE ERROR")))))))))))))))))))),11,TRUE))</f>
        <v/>
      </c>
    </row>
    <row r="176" spans="1:16" ht="15" customHeight="1" x14ac:dyDescent="0.25">
      <c r="A176" s="94">
        <v>19</v>
      </c>
      <c r="B176" s="70">
        <v>174</v>
      </c>
      <c r="C176" s="46" t="str">
        <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ERROR")))))))))))))))))))),2,TRUE)</f>
        <v>Housing Relocation and Stabilization Services</v>
      </c>
      <c r="D176" s="47"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3,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ERROR")))))))))))))))))))),3,TRUE))</f>
        <v/>
      </c>
      <c r="E176" s="47"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4,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ERROR")))))))))))))))))))),4,TRUE))</f>
        <v/>
      </c>
      <c r="F176" s="47"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5,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ERROR")))))))))))))))))))),5,TRUE))</f>
        <v/>
      </c>
      <c r="G176" s="46"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6,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ERROR")))))))))))))))))))),6,TRUE))</f>
        <v/>
      </c>
      <c r="H176" s="46"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7,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ERROR")))))))))))))))))))),7,TRUE))</f>
        <v/>
      </c>
      <c r="I176" s="48"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8,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ERROR")))))))))))))))))))),8,TRUE))</f>
        <v/>
      </c>
      <c r="J176" s="49"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9,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ERROR")))))))))))))))))))),9,TRUE))</f>
        <v/>
      </c>
      <c r="K176" s="48"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10,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ERROR")))))))))))))))))))),10,TRUE))</f>
        <v/>
      </c>
      <c r="L176" s="48"/>
      <c r="M176" s="104"/>
      <c r="N176" s="48"/>
      <c r="O176" s="48"/>
      <c r="P176" s="69" t="str">
        <f>IF(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11,TRUE)=0,"",VLOOKUP($B176,IF($B176&lt;11,HOMEP0[],IF($B176&lt;21,HOMEP1[],IF($B176&lt;31,HOMEP2[],IF($B176&lt;41,HOMEP3[],IF($B176&lt;51,HOMEP4[],IF($B176&lt;61,HOMEP5[],IF($B176&lt;71,HOMEP6[],IF($B176&lt;81,HOMEP7[],IF($B176&lt;91,HOMEP8[],IF($B176&lt;101,HOMEP9[],IF($B176&lt;111,HOMEP10[],IF($B176&lt;121,HOMEP11[],IF($B176&lt;131,HOMEP12[],IF($B176&lt;141,HOMEP13[],IF($B176&lt;151,HOMEP14[],IF($B176&lt;161,HOMEP15[],IF($B176&lt;171,HOMEP16[],IF($B176&lt;181,HOMEP17[],IF($B176&lt;191,HOMEP18[],IF($B176&lt;201,HOMEP19[],"TABLE ERROR")))))))))))))))))))),11,TRUE))</f>
        <v/>
      </c>
    </row>
    <row r="177" spans="1:16" ht="15" customHeight="1" x14ac:dyDescent="0.25">
      <c r="A177" s="94">
        <v>19</v>
      </c>
      <c r="B177" s="70">
        <v>175</v>
      </c>
      <c r="C177" s="46" t="str">
        <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ERROR")))))))))))))))))))),2,TRUE)</f>
        <v>Housing Relocation and Stabilization Services</v>
      </c>
      <c r="D177" s="47"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3,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ERROR")))))))))))))))))))),3,TRUE))</f>
        <v/>
      </c>
      <c r="E177" s="47"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4,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ERROR")))))))))))))))))))),4,TRUE))</f>
        <v/>
      </c>
      <c r="F177" s="47"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5,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ERROR")))))))))))))))))))),5,TRUE))</f>
        <v/>
      </c>
      <c r="G177" s="46"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6,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ERROR")))))))))))))))))))),6,TRUE))</f>
        <v/>
      </c>
      <c r="H177" s="46"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7,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ERROR")))))))))))))))))))),7,TRUE))</f>
        <v/>
      </c>
      <c r="I177" s="48"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8,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ERROR")))))))))))))))))))),8,TRUE))</f>
        <v/>
      </c>
      <c r="J177" s="49"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9,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ERROR")))))))))))))))))))),9,TRUE))</f>
        <v/>
      </c>
      <c r="K177" s="48"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10,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ERROR")))))))))))))))))))),10,TRUE))</f>
        <v/>
      </c>
      <c r="L177" s="48"/>
      <c r="M177" s="104"/>
      <c r="N177" s="48"/>
      <c r="O177" s="48"/>
      <c r="P177" s="69" t="str">
        <f>IF(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11,TRUE)=0,"",VLOOKUP($B177,IF($B177&lt;11,HOMEP0[],IF($B177&lt;21,HOMEP1[],IF($B177&lt;31,HOMEP2[],IF($B177&lt;41,HOMEP3[],IF($B177&lt;51,HOMEP4[],IF($B177&lt;61,HOMEP5[],IF($B177&lt;71,HOMEP6[],IF($B177&lt;81,HOMEP7[],IF($B177&lt;91,HOMEP8[],IF($B177&lt;101,HOMEP9[],IF($B177&lt;111,HOMEP10[],IF($B177&lt;121,HOMEP11[],IF($B177&lt;131,HOMEP12[],IF($B177&lt;141,HOMEP13[],IF($B177&lt;151,HOMEP14[],IF($B177&lt;161,HOMEP15[],IF($B177&lt;171,HOMEP16[],IF($B177&lt;181,HOMEP17[],IF($B177&lt;191,HOMEP18[],IF($B177&lt;201,HOMEP19[],"TABLE ERROR")))))))))))))))))))),11,TRUE))</f>
        <v/>
      </c>
    </row>
    <row r="178" spans="1:16" ht="15" customHeight="1" x14ac:dyDescent="0.25">
      <c r="A178" s="94">
        <v>19</v>
      </c>
      <c r="B178" s="70">
        <v>176</v>
      </c>
      <c r="C178" s="46" t="str">
        <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ERROR")))))))))))))))))))),2,TRUE)</f>
        <v>Housing Relocation and Stabilization Services</v>
      </c>
      <c r="D178" s="47"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3,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ERROR")))))))))))))))))))),3,TRUE))</f>
        <v/>
      </c>
      <c r="E178" s="47"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4,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ERROR")))))))))))))))))))),4,TRUE))</f>
        <v/>
      </c>
      <c r="F178" s="47"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5,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ERROR")))))))))))))))))))),5,TRUE))</f>
        <v/>
      </c>
      <c r="G178" s="46"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6,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ERROR")))))))))))))))))))),6,TRUE))</f>
        <v/>
      </c>
      <c r="H178" s="46"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7,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ERROR")))))))))))))))))))),7,TRUE))</f>
        <v/>
      </c>
      <c r="I178" s="48"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8,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ERROR")))))))))))))))))))),8,TRUE))</f>
        <v/>
      </c>
      <c r="J178" s="49"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9,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ERROR")))))))))))))))))))),9,TRUE))</f>
        <v/>
      </c>
      <c r="K178" s="48"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10,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ERROR")))))))))))))))))))),10,TRUE))</f>
        <v/>
      </c>
      <c r="L178" s="48"/>
      <c r="M178" s="104"/>
      <c r="N178" s="48"/>
      <c r="O178" s="48"/>
      <c r="P178" s="69" t="str">
        <f>IF(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11,TRUE)=0,"",VLOOKUP($B178,IF($B178&lt;11,HOMEP0[],IF($B178&lt;21,HOMEP1[],IF($B178&lt;31,HOMEP2[],IF($B178&lt;41,HOMEP3[],IF($B178&lt;51,HOMEP4[],IF($B178&lt;61,HOMEP5[],IF($B178&lt;71,HOMEP6[],IF($B178&lt;81,HOMEP7[],IF($B178&lt;91,HOMEP8[],IF($B178&lt;101,HOMEP9[],IF($B178&lt;111,HOMEP10[],IF($B178&lt;121,HOMEP11[],IF($B178&lt;131,HOMEP12[],IF($B178&lt;141,HOMEP13[],IF($B178&lt;151,HOMEP14[],IF($B178&lt;161,HOMEP15[],IF($B178&lt;171,HOMEP16[],IF($B178&lt;181,HOMEP17[],IF($B178&lt;191,HOMEP18[],IF($B178&lt;201,HOMEP19[],"TABLE ERROR")))))))))))))))))))),11,TRUE))</f>
        <v/>
      </c>
    </row>
    <row r="179" spans="1:16" ht="15" customHeight="1" x14ac:dyDescent="0.25">
      <c r="A179" s="94">
        <v>19</v>
      </c>
      <c r="B179" s="70">
        <v>177</v>
      </c>
      <c r="C179" s="46" t="str">
        <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ERROR")))))))))))))))))))),2,TRUE)</f>
        <v>Housing Relocation and Stabilization Services</v>
      </c>
      <c r="D179" s="47"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3,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ERROR")))))))))))))))))))),3,TRUE))</f>
        <v/>
      </c>
      <c r="E179" s="47"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4,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ERROR")))))))))))))))))))),4,TRUE))</f>
        <v/>
      </c>
      <c r="F179" s="47"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5,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ERROR")))))))))))))))))))),5,TRUE))</f>
        <v/>
      </c>
      <c r="G179" s="46"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6,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ERROR")))))))))))))))))))),6,TRUE))</f>
        <v/>
      </c>
      <c r="H179" s="46"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7,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ERROR")))))))))))))))))))),7,TRUE))</f>
        <v/>
      </c>
      <c r="I179" s="48"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8,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ERROR")))))))))))))))))))),8,TRUE))</f>
        <v/>
      </c>
      <c r="J179" s="49"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9,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ERROR")))))))))))))))))))),9,TRUE))</f>
        <v/>
      </c>
      <c r="K179" s="48"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10,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ERROR")))))))))))))))))))),10,TRUE))</f>
        <v/>
      </c>
      <c r="L179" s="48"/>
      <c r="M179" s="104"/>
      <c r="N179" s="48"/>
      <c r="O179" s="48"/>
      <c r="P179" s="69" t="str">
        <f>IF(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11,TRUE)=0,"",VLOOKUP($B179,IF($B179&lt;11,HOMEP0[],IF($B179&lt;21,HOMEP1[],IF($B179&lt;31,HOMEP2[],IF($B179&lt;41,HOMEP3[],IF($B179&lt;51,HOMEP4[],IF($B179&lt;61,HOMEP5[],IF($B179&lt;71,HOMEP6[],IF($B179&lt;81,HOMEP7[],IF($B179&lt;91,HOMEP8[],IF($B179&lt;101,HOMEP9[],IF($B179&lt;111,HOMEP10[],IF($B179&lt;121,HOMEP11[],IF($B179&lt;131,HOMEP12[],IF($B179&lt;141,HOMEP13[],IF($B179&lt;151,HOMEP14[],IF($B179&lt;161,HOMEP15[],IF($B179&lt;171,HOMEP16[],IF($B179&lt;181,HOMEP17[],IF($B179&lt;191,HOMEP18[],IF($B179&lt;201,HOMEP19[],"TABLE ERROR")))))))))))))))))))),11,TRUE))</f>
        <v/>
      </c>
    </row>
    <row r="180" spans="1:16" ht="15" customHeight="1" x14ac:dyDescent="0.25">
      <c r="A180" s="94">
        <v>19</v>
      </c>
      <c r="B180" s="70">
        <v>178</v>
      </c>
      <c r="C180" s="46" t="str">
        <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ERROR")))))))))))))))))))),2,TRUE)</f>
        <v>Housing Relocation and Stabilization Services</v>
      </c>
      <c r="D180" s="47"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3,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ERROR")))))))))))))))))))),3,TRUE))</f>
        <v/>
      </c>
      <c r="E180" s="47"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4,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ERROR")))))))))))))))))))),4,TRUE))</f>
        <v/>
      </c>
      <c r="F180" s="47"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5,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ERROR")))))))))))))))))))),5,TRUE))</f>
        <v/>
      </c>
      <c r="G180" s="46"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6,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ERROR")))))))))))))))))))),6,TRUE))</f>
        <v/>
      </c>
      <c r="H180" s="46"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7,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ERROR")))))))))))))))))))),7,TRUE))</f>
        <v/>
      </c>
      <c r="I180" s="48"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8,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ERROR")))))))))))))))))))),8,TRUE))</f>
        <v/>
      </c>
      <c r="J180" s="49"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9,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ERROR")))))))))))))))))))),9,TRUE))</f>
        <v/>
      </c>
      <c r="K180" s="48"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10,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ERROR")))))))))))))))))))),10,TRUE))</f>
        <v/>
      </c>
      <c r="L180" s="48"/>
      <c r="M180" s="104"/>
      <c r="N180" s="48"/>
      <c r="O180" s="48"/>
      <c r="P180" s="69" t="str">
        <f>IF(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11,TRUE)=0,"",VLOOKUP($B180,IF($B180&lt;11,HOMEP0[],IF($B180&lt;21,HOMEP1[],IF($B180&lt;31,HOMEP2[],IF($B180&lt;41,HOMEP3[],IF($B180&lt;51,HOMEP4[],IF($B180&lt;61,HOMEP5[],IF($B180&lt;71,HOMEP6[],IF($B180&lt;81,HOMEP7[],IF($B180&lt;91,HOMEP8[],IF($B180&lt;101,HOMEP9[],IF($B180&lt;111,HOMEP10[],IF($B180&lt;121,HOMEP11[],IF($B180&lt;131,HOMEP12[],IF($B180&lt;141,HOMEP13[],IF($B180&lt;151,HOMEP14[],IF($B180&lt;161,HOMEP15[],IF($B180&lt;171,HOMEP16[],IF($B180&lt;181,HOMEP17[],IF($B180&lt;191,HOMEP18[],IF($B180&lt;201,HOMEP19[],"TABLE ERROR")))))))))))))))))))),11,TRUE))</f>
        <v/>
      </c>
    </row>
    <row r="181" spans="1:16" ht="15" customHeight="1" x14ac:dyDescent="0.25">
      <c r="A181" s="94">
        <v>19</v>
      </c>
      <c r="B181" s="70">
        <v>179</v>
      </c>
      <c r="C181" s="46" t="str">
        <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ERROR")))))))))))))))))))),2,TRUE)</f>
        <v>Housing Relocation and Stabilization Services</v>
      </c>
      <c r="D181" s="47"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3,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ERROR")))))))))))))))))))),3,TRUE))</f>
        <v/>
      </c>
      <c r="E181" s="47"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4,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ERROR")))))))))))))))))))),4,TRUE))</f>
        <v/>
      </c>
      <c r="F181" s="47"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5,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ERROR")))))))))))))))))))),5,TRUE))</f>
        <v/>
      </c>
      <c r="G181" s="46"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6,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ERROR")))))))))))))))))))),6,TRUE))</f>
        <v/>
      </c>
      <c r="H181" s="46"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7,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ERROR")))))))))))))))))))),7,TRUE))</f>
        <v/>
      </c>
      <c r="I181" s="48"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8,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ERROR")))))))))))))))))))),8,TRUE))</f>
        <v/>
      </c>
      <c r="J181" s="49"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9,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ERROR")))))))))))))))))))),9,TRUE))</f>
        <v/>
      </c>
      <c r="K181" s="48"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10,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ERROR")))))))))))))))))))),10,TRUE))</f>
        <v/>
      </c>
      <c r="L181" s="48"/>
      <c r="M181" s="104"/>
      <c r="N181" s="48"/>
      <c r="O181" s="48"/>
      <c r="P181" s="69" t="str">
        <f>IF(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11,TRUE)=0,"",VLOOKUP($B181,IF($B181&lt;11,HOMEP0[],IF($B181&lt;21,HOMEP1[],IF($B181&lt;31,HOMEP2[],IF($B181&lt;41,HOMEP3[],IF($B181&lt;51,HOMEP4[],IF($B181&lt;61,HOMEP5[],IF($B181&lt;71,HOMEP6[],IF($B181&lt;81,HOMEP7[],IF($B181&lt;91,HOMEP8[],IF($B181&lt;101,HOMEP9[],IF($B181&lt;111,HOMEP10[],IF($B181&lt;121,HOMEP11[],IF($B181&lt;131,HOMEP12[],IF($B181&lt;141,HOMEP13[],IF($B181&lt;151,HOMEP14[],IF($B181&lt;161,HOMEP15[],IF($B181&lt;171,HOMEP16[],IF($B181&lt;181,HOMEP17[],IF($B181&lt;191,HOMEP18[],IF($B181&lt;201,HOMEP19[],"TABLE ERROR")))))))))))))))))))),11,TRUE))</f>
        <v/>
      </c>
    </row>
    <row r="182" spans="1:16" ht="15.75" customHeight="1" x14ac:dyDescent="0.25">
      <c r="A182" s="94">
        <v>19</v>
      </c>
      <c r="B182" s="70">
        <v>180</v>
      </c>
      <c r="C182" s="46" t="str">
        <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ERROR")))))))))))))))))))),2,TRUE)</f>
        <v>Housing Relocation and Stabilization Services</v>
      </c>
      <c r="D182" s="47"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3,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ERROR")))))))))))))))))))),3,TRUE))</f>
        <v/>
      </c>
      <c r="E182" s="47"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4,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ERROR")))))))))))))))))))),4,TRUE))</f>
        <v/>
      </c>
      <c r="F182" s="47"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5,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ERROR")))))))))))))))))))),5,TRUE))</f>
        <v/>
      </c>
      <c r="G182" s="46"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6,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ERROR")))))))))))))))))))),6,TRUE))</f>
        <v/>
      </c>
      <c r="H182" s="46"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7,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ERROR")))))))))))))))))))),7,TRUE))</f>
        <v/>
      </c>
      <c r="I182" s="48"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8,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ERROR")))))))))))))))))))),8,TRUE))</f>
        <v/>
      </c>
      <c r="J182" s="49"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9,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ERROR")))))))))))))))))))),9,TRUE))</f>
        <v/>
      </c>
      <c r="K182" s="48"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10,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ERROR")))))))))))))))))))),10,TRUE))</f>
        <v/>
      </c>
      <c r="L182" s="48"/>
      <c r="M182" s="104"/>
      <c r="N182" s="48"/>
      <c r="O182" s="48"/>
      <c r="P182" s="69" t="str">
        <f>IF(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11,TRUE)=0,"",VLOOKUP($B182,IF($B182&lt;11,HOMEP0[],IF($B182&lt;21,HOMEP1[],IF($B182&lt;31,HOMEP2[],IF($B182&lt;41,HOMEP3[],IF($B182&lt;51,HOMEP4[],IF($B182&lt;61,HOMEP5[],IF($B182&lt;71,HOMEP6[],IF($B182&lt;81,HOMEP7[],IF($B182&lt;91,HOMEP8[],IF($B182&lt;101,HOMEP9[],IF($B182&lt;111,HOMEP10[],IF($B182&lt;121,HOMEP11[],IF($B182&lt;131,HOMEP12[],IF($B182&lt;141,HOMEP13[],IF($B182&lt;151,HOMEP14[],IF($B182&lt;161,HOMEP15[],IF($B182&lt;171,HOMEP16[],IF($B182&lt;181,HOMEP17[],IF($B182&lt;191,HOMEP18[],IF($B182&lt;201,HOMEP19[],"TABLE ERROR")))))))))))))))))))),11,TRUE))</f>
        <v/>
      </c>
    </row>
    <row r="183" spans="1:16" ht="15" customHeight="1" x14ac:dyDescent="0.25">
      <c r="A183" s="94">
        <v>20</v>
      </c>
      <c r="B183" s="70">
        <v>181</v>
      </c>
      <c r="C183" s="46" t="str">
        <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ERROR")))))))))))))))))))),2,TRUE)</f>
        <v>Housing Relocation and Stabilization Services</v>
      </c>
      <c r="D183" s="47"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3,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ERROR")))))))))))))))))))),3,TRUE))</f>
        <v/>
      </c>
      <c r="E183" s="47"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4,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ERROR")))))))))))))))))))),4,TRUE))</f>
        <v/>
      </c>
      <c r="F183" s="47"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5,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ERROR")))))))))))))))))))),5,TRUE))</f>
        <v/>
      </c>
      <c r="G183" s="46"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6,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ERROR")))))))))))))))))))),6,TRUE))</f>
        <v/>
      </c>
      <c r="H183" s="46"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7,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ERROR")))))))))))))))))))),7,TRUE))</f>
        <v/>
      </c>
      <c r="I183" s="48"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8,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ERROR")))))))))))))))))))),8,TRUE))</f>
        <v/>
      </c>
      <c r="J183" s="49"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9,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ERROR")))))))))))))))))))),9,TRUE))</f>
        <v/>
      </c>
      <c r="K183" s="48"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10,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ERROR")))))))))))))))))))),10,TRUE))</f>
        <v/>
      </c>
      <c r="L183" s="48"/>
      <c r="M183" s="104"/>
      <c r="N183" s="48"/>
      <c r="O183" s="48"/>
      <c r="P183" s="69" t="str">
        <f>IF(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11,TRUE)=0,"",VLOOKUP($B183,IF($B183&lt;11,HOMEP0[],IF($B183&lt;21,HOMEP1[],IF($B183&lt;31,HOMEP2[],IF($B183&lt;41,HOMEP3[],IF($B183&lt;51,HOMEP4[],IF($B183&lt;61,HOMEP5[],IF($B183&lt;71,HOMEP6[],IF($B183&lt;81,HOMEP7[],IF($B183&lt;91,HOMEP8[],IF($B183&lt;101,HOMEP9[],IF($B183&lt;111,HOMEP10[],IF($B183&lt;121,HOMEP11[],IF($B183&lt;131,HOMEP12[],IF($B183&lt;141,HOMEP13[],IF($B183&lt;151,HOMEP14[],IF($B183&lt;161,HOMEP15[],IF($B183&lt;171,HOMEP16[],IF($B183&lt;181,HOMEP17[],IF($B183&lt;191,HOMEP18[],IF($B183&lt;201,HOMEP19[],"TABLE ERROR")))))))))))))))))))),11,TRUE))</f>
        <v/>
      </c>
    </row>
    <row r="184" spans="1:16" ht="15" customHeight="1" x14ac:dyDescent="0.25">
      <c r="A184" s="94">
        <v>20</v>
      </c>
      <c r="B184" s="70">
        <v>182</v>
      </c>
      <c r="C184" s="46" t="str">
        <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ERROR")))))))))))))))))))),2,TRUE)</f>
        <v>Housing Relocation and Stabilization Services</v>
      </c>
      <c r="D184" s="47"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3,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ERROR")))))))))))))))))))),3,TRUE))</f>
        <v/>
      </c>
      <c r="E184" s="47"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4,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ERROR")))))))))))))))))))),4,TRUE))</f>
        <v/>
      </c>
      <c r="F184" s="47"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5,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ERROR")))))))))))))))))))),5,TRUE))</f>
        <v/>
      </c>
      <c r="G184" s="46"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6,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ERROR")))))))))))))))))))),6,TRUE))</f>
        <v/>
      </c>
      <c r="H184" s="46"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7,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ERROR")))))))))))))))))))),7,TRUE))</f>
        <v/>
      </c>
      <c r="I184" s="48"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8,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ERROR")))))))))))))))))))),8,TRUE))</f>
        <v/>
      </c>
      <c r="J184" s="49"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9,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ERROR")))))))))))))))))))),9,TRUE))</f>
        <v/>
      </c>
      <c r="K184" s="48"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10,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ERROR")))))))))))))))))))),10,TRUE))</f>
        <v/>
      </c>
      <c r="L184" s="48"/>
      <c r="M184" s="104"/>
      <c r="N184" s="48"/>
      <c r="O184" s="48"/>
      <c r="P184" s="69" t="str">
        <f>IF(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11,TRUE)=0,"",VLOOKUP($B184,IF($B184&lt;11,HOMEP0[],IF($B184&lt;21,HOMEP1[],IF($B184&lt;31,HOMEP2[],IF($B184&lt;41,HOMEP3[],IF($B184&lt;51,HOMEP4[],IF($B184&lt;61,HOMEP5[],IF($B184&lt;71,HOMEP6[],IF($B184&lt;81,HOMEP7[],IF($B184&lt;91,HOMEP8[],IF($B184&lt;101,HOMEP9[],IF($B184&lt;111,HOMEP10[],IF($B184&lt;121,HOMEP11[],IF($B184&lt;131,HOMEP12[],IF($B184&lt;141,HOMEP13[],IF($B184&lt;151,HOMEP14[],IF($B184&lt;161,HOMEP15[],IF($B184&lt;171,HOMEP16[],IF($B184&lt;181,HOMEP17[],IF($B184&lt;191,HOMEP18[],IF($B184&lt;201,HOMEP19[],"TABLE ERROR")))))))))))))))))))),11,TRUE))</f>
        <v/>
      </c>
    </row>
    <row r="185" spans="1:16" ht="15" customHeight="1" x14ac:dyDescent="0.25">
      <c r="A185" s="94">
        <v>20</v>
      </c>
      <c r="B185" s="70">
        <v>183</v>
      </c>
      <c r="C185" s="46" t="str">
        <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ERROR")))))))))))))))))))),2,TRUE)</f>
        <v>Housing Relocation and Stabilization Services</v>
      </c>
      <c r="D185" s="47"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3,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ERROR")))))))))))))))))))),3,TRUE))</f>
        <v/>
      </c>
      <c r="E185" s="47"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4,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ERROR")))))))))))))))))))),4,TRUE))</f>
        <v/>
      </c>
      <c r="F185" s="47"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5,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ERROR")))))))))))))))))))),5,TRUE))</f>
        <v/>
      </c>
      <c r="G185" s="46"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6,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ERROR")))))))))))))))))))),6,TRUE))</f>
        <v/>
      </c>
      <c r="H185" s="46"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7,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ERROR")))))))))))))))))))),7,TRUE))</f>
        <v/>
      </c>
      <c r="I185" s="48"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8,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ERROR")))))))))))))))))))),8,TRUE))</f>
        <v/>
      </c>
      <c r="J185" s="49"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9,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ERROR")))))))))))))))))))),9,TRUE))</f>
        <v/>
      </c>
      <c r="K185" s="48"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10,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ERROR")))))))))))))))))))),10,TRUE))</f>
        <v/>
      </c>
      <c r="L185" s="48"/>
      <c r="M185" s="104"/>
      <c r="N185" s="48"/>
      <c r="O185" s="48"/>
      <c r="P185" s="69" t="str">
        <f>IF(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11,TRUE)=0,"",VLOOKUP($B185,IF($B185&lt;11,HOMEP0[],IF($B185&lt;21,HOMEP1[],IF($B185&lt;31,HOMEP2[],IF($B185&lt;41,HOMEP3[],IF($B185&lt;51,HOMEP4[],IF($B185&lt;61,HOMEP5[],IF($B185&lt;71,HOMEP6[],IF($B185&lt;81,HOMEP7[],IF($B185&lt;91,HOMEP8[],IF($B185&lt;101,HOMEP9[],IF($B185&lt;111,HOMEP10[],IF($B185&lt;121,HOMEP11[],IF($B185&lt;131,HOMEP12[],IF($B185&lt;141,HOMEP13[],IF($B185&lt;151,HOMEP14[],IF($B185&lt;161,HOMEP15[],IF($B185&lt;171,HOMEP16[],IF($B185&lt;181,HOMEP17[],IF($B185&lt;191,HOMEP18[],IF($B185&lt;201,HOMEP19[],"TABLE ERROR")))))))))))))))))))),11,TRUE))</f>
        <v/>
      </c>
    </row>
    <row r="186" spans="1:16" ht="15" customHeight="1" x14ac:dyDescent="0.25">
      <c r="A186" s="94">
        <v>20</v>
      </c>
      <c r="B186" s="70">
        <v>184</v>
      </c>
      <c r="C186" s="46" t="str">
        <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ERROR")))))))))))))))))))),2,TRUE)</f>
        <v>Housing Relocation and Stabilization Services</v>
      </c>
      <c r="D186" s="47"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3,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ERROR")))))))))))))))))))),3,TRUE))</f>
        <v/>
      </c>
      <c r="E186" s="47"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4,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ERROR")))))))))))))))))))),4,TRUE))</f>
        <v/>
      </c>
      <c r="F186" s="47"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5,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ERROR")))))))))))))))))))),5,TRUE))</f>
        <v/>
      </c>
      <c r="G186" s="46"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6,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ERROR")))))))))))))))))))),6,TRUE))</f>
        <v/>
      </c>
      <c r="H186" s="46"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7,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ERROR")))))))))))))))))))),7,TRUE))</f>
        <v/>
      </c>
      <c r="I186" s="48"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8,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ERROR")))))))))))))))))))),8,TRUE))</f>
        <v/>
      </c>
      <c r="J186" s="49"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9,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ERROR")))))))))))))))))))),9,TRUE))</f>
        <v/>
      </c>
      <c r="K186" s="48"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10,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ERROR")))))))))))))))))))),10,TRUE))</f>
        <v/>
      </c>
      <c r="L186" s="48"/>
      <c r="M186" s="104"/>
      <c r="N186" s="48"/>
      <c r="O186" s="48"/>
      <c r="P186" s="69" t="str">
        <f>IF(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11,TRUE)=0,"",VLOOKUP($B186,IF($B186&lt;11,HOMEP0[],IF($B186&lt;21,HOMEP1[],IF($B186&lt;31,HOMEP2[],IF($B186&lt;41,HOMEP3[],IF($B186&lt;51,HOMEP4[],IF($B186&lt;61,HOMEP5[],IF($B186&lt;71,HOMEP6[],IF($B186&lt;81,HOMEP7[],IF($B186&lt;91,HOMEP8[],IF($B186&lt;101,HOMEP9[],IF($B186&lt;111,HOMEP10[],IF($B186&lt;121,HOMEP11[],IF($B186&lt;131,HOMEP12[],IF($B186&lt;141,HOMEP13[],IF($B186&lt;151,HOMEP14[],IF($B186&lt;161,HOMEP15[],IF($B186&lt;171,HOMEP16[],IF($B186&lt;181,HOMEP17[],IF($B186&lt;191,HOMEP18[],IF($B186&lt;201,HOMEP19[],"TABLE ERROR")))))))))))))))))))),11,TRUE))</f>
        <v/>
      </c>
    </row>
    <row r="187" spans="1:16" ht="15" customHeight="1" x14ac:dyDescent="0.25">
      <c r="A187" s="94">
        <v>20</v>
      </c>
      <c r="B187" s="70">
        <v>185</v>
      </c>
      <c r="C187" s="46" t="str">
        <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ERROR")))))))))))))))))))),2,TRUE)</f>
        <v>Housing Relocation and Stabilization Services</v>
      </c>
      <c r="D187" s="47"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3,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ERROR")))))))))))))))))))),3,TRUE))</f>
        <v/>
      </c>
      <c r="E187" s="47"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4,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ERROR")))))))))))))))))))),4,TRUE))</f>
        <v/>
      </c>
      <c r="F187" s="47"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5,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ERROR")))))))))))))))))))),5,TRUE))</f>
        <v/>
      </c>
      <c r="G187" s="46"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6,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ERROR")))))))))))))))))))),6,TRUE))</f>
        <v/>
      </c>
      <c r="H187" s="46"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7,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ERROR")))))))))))))))))))),7,TRUE))</f>
        <v/>
      </c>
      <c r="I187" s="48"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8,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ERROR")))))))))))))))))))),8,TRUE))</f>
        <v/>
      </c>
      <c r="J187" s="49"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9,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ERROR")))))))))))))))))))),9,TRUE))</f>
        <v/>
      </c>
      <c r="K187" s="48"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10,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ERROR")))))))))))))))))))),10,TRUE))</f>
        <v/>
      </c>
      <c r="L187" s="48"/>
      <c r="M187" s="104"/>
      <c r="N187" s="48"/>
      <c r="O187" s="48"/>
      <c r="P187" s="69" t="str">
        <f>IF(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11,TRUE)=0,"",VLOOKUP($B187,IF($B187&lt;11,HOMEP0[],IF($B187&lt;21,HOMEP1[],IF($B187&lt;31,HOMEP2[],IF($B187&lt;41,HOMEP3[],IF($B187&lt;51,HOMEP4[],IF($B187&lt;61,HOMEP5[],IF($B187&lt;71,HOMEP6[],IF($B187&lt;81,HOMEP7[],IF($B187&lt;91,HOMEP8[],IF($B187&lt;101,HOMEP9[],IF($B187&lt;111,HOMEP10[],IF($B187&lt;121,HOMEP11[],IF($B187&lt;131,HOMEP12[],IF($B187&lt;141,HOMEP13[],IF($B187&lt;151,HOMEP14[],IF($B187&lt;161,HOMEP15[],IF($B187&lt;171,HOMEP16[],IF($B187&lt;181,HOMEP17[],IF($B187&lt;191,HOMEP18[],IF($B187&lt;201,HOMEP19[],"TABLE ERROR")))))))))))))))))))),11,TRUE))</f>
        <v/>
      </c>
    </row>
    <row r="188" spans="1:16" ht="15" customHeight="1" x14ac:dyDescent="0.25">
      <c r="A188" s="94">
        <v>20</v>
      </c>
      <c r="B188" s="70">
        <v>186</v>
      </c>
      <c r="C188" s="46" t="str">
        <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ERROR")))))))))))))))))))),2,TRUE)</f>
        <v>Housing Relocation and Stabilization Services</v>
      </c>
      <c r="D188" s="47"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3,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ERROR")))))))))))))))))))),3,TRUE))</f>
        <v/>
      </c>
      <c r="E188" s="47"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4,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ERROR")))))))))))))))))))),4,TRUE))</f>
        <v/>
      </c>
      <c r="F188" s="47"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5,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ERROR")))))))))))))))))))),5,TRUE))</f>
        <v/>
      </c>
      <c r="G188" s="46"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6,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ERROR")))))))))))))))))))),6,TRUE))</f>
        <v/>
      </c>
      <c r="H188" s="46"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7,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ERROR")))))))))))))))))))),7,TRUE))</f>
        <v/>
      </c>
      <c r="I188" s="48"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8,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ERROR")))))))))))))))))))),8,TRUE))</f>
        <v/>
      </c>
      <c r="J188" s="49"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9,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ERROR")))))))))))))))))))),9,TRUE))</f>
        <v/>
      </c>
      <c r="K188" s="48"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10,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ERROR")))))))))))))))))))),10,TRUE))</f>
        <v/>
      </c>
      <c r="L188" s="48"/>
      <c r="M188" s="104"/>
      <c r="N188" s="48"/>
      <c r="O188" s="48"/>
      <c r="P188" s="69" t="str">
        <f>IF(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11,TRUE)=0,"",VLOOKUP($B188,IF($B188&lt;11,HOMEP0[],IF($B188&lt;21,HOMEP1[],IF($B188&lt;31,HOMEP2[],IF($B188&lt;41,HOMEP3[],IF($B188&lt;51,HOMEP4[],IF($B188&lt;61,HOMEP5[],IF($B188&lt;71,HOMEP6[],IF($B188&lt;81,HOMEP7[],IF($B188&lt;91,HOMEP8[],IF($B188&lt;101,HOMEP9[],IF($B188&lt;111,HOMEP10[],IF($B188&lt;121,HOMEP11[],IF($B188&lt;131,HOMEP12[],IF($B188&lt;141,HOMEP13[],IF($B188&lt;151,HOMEP14[],IF($B188&lt;161,HOMEP15[],IF($B188&lt;171,HOMEP16[],IF($B188&lt;181,HOMEP17[],IF($B188&lt;191,HOMEP18[],IF($B188&lt;201,HOMEP19[],"TABLE ERROR")))))))))))))))))))),11,TRUE))</f>
        <v/>
      </c>
    </row>
    <row r="189" spans="1:16" ht="15" customHeight="1" x14ac:dyDescent="0.25">
      <c r="A189" s="94">
        <v>20</v>
      </c>
      <c r="B189" s="70">
        <v>187</v>
      </c>
      <c r="C189" s="46" t="str">
        <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ERROR")))))))))))))))))))),2,TRUE)</f>
        <v>Housing Relocation and Stabilization Services</v>
      </c>
      <c r="D189" s="47"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3,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ERROR")))))))))))))))))))),3,TRUE))</f>
        <v/>
      </c>
      <c r="E189" s="47"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4,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ERROR")))))))))))))))))))),4,TRUE))</f>
        <v/>
      </c>
      <c r="F189" s="47"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5,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ERROR")))))))))))))))))))),5,TRUE))</f>
        <v/>
      </c>
      <c r="G189" s="46"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6,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ERROR")))))))))))))))))))),6,TRUE))</f>
        <v/>
      </c>
      <c r="H189" s="46"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7,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ERROR")))))))))))))))))))),7,TRUE))</f>
        <v/>
      </c>
      <c r="I189" s="48"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8,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ERROR")))))))))))))))))))),8,TRUE))</f>
        <v/>
      </c>
      <c r="J189" s="49"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9,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ERROR")))))))))))))))))))),9,TRUE))</f>
        <v/>
      </c>
      <c r="K189" s="48"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10,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ERROR")))))))))))))))))))),10,TRUE))</f>
        <v/>
      </c>
      <c r="L189" s="48"/>
      <c r="M189" s="104"/>
      <c r="N189" s="48"/>
      <c r="O189" s="48"/>
      <c r="P189" s="69" t="str">
        <f>IF(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11,TRUE)=0,"",VLOOKUP($B189,IF($B189&lt;11,HOMEP0[],IF($B189&lt;21,HOMEP1[],IF($B189&lt;31,HOMEP2[],IF($B189&lt;41,HOMEP3[],IF($B189&lt;51,HOMEP4[],IF($B189&lt;61,HOMEP5[],IF($B189&lt;71,HOMEP6[],IF($B189&lt;81,HOMEP7[],IF($B189&lt;91,HOMEP8[],IF($B189&lt;101,HOMEP9[],IF($B189&lt;111,HOMEP10[],IF($B189&lt;121,HOMEP11[],IF($B189&lt;131,HOMEP12[],IF($B189&lt;141,HOMEP13[],IF($B189&lt;151,HOMEP14[],IF($B189&lt;161,HOMEP15[],IF($B189&lt;171,HOMEP16[],IF($B189&lt;181,HOMEP17[],IF($B189&lt;191,HOMEP18[],IF($B189&lt;201,HOMEP19[],"TABLE ERROR")))))))))))))))))))),11,TRUE))</f>
        <v/>
      </c>
    </row>
    <row r="190" spans="1:16" ht="15" customHeight="1" x14ac:dyDescent="0.25">
      <c r="A190" s="94">
        <v>20</v>
      </c>
      <c r="B190" s="70">
        <v>188</v>
      </c>
      <c r="C190" s="46" t="str">
        <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ERROR")))))))))))))))))))),2,TRUE)</f>
        <v>Housing Relocation and Stabilization Services</v>
      </c>
      <c r="D190" s="47"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3,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ERROR")))))))))))))))))))),3,TRUE))</f>
        <v/>
      </c>
      <c r="E190" s="47"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4,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ERROR")))))))))))))))))))),4,TRUE))</f>
        <v/>
      </c>
      <c r="F190" s="47"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5,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ERROR")))))))))))))))))))),5,TRUE))</f>
        <v/>
      </c>
      <c r="G190" s="46"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6,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ERROR")))))))))))))))))))),6,TRUE))</f>
        <v/>
      </c>
      <c r="H190" s="46"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7,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ERROR")))))))))))))))))))),7,TRUE))</f>
        <v/>
      </c>
      <c r="I190" s="48"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8,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ERROR")))))))))))))))))))),8,TRUE))</f>
        <v/>
      </c>
      <c r="J190" s="49"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9,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ERROR")))))))))))))))))))),9,TRUE))</f>
        <v/>
      </c>
      <c r="K190" s="48"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10,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ERROR")))))))))))))))))))),10,TRUE))</f>
        <v/>
      </c>
      <c r="L190" s="48"/>
      <c r="M190" s="104"/>
      <c r="N190" s="48"/>
      <c r="O190" s="48"/>
      <c r="P190" s="69" t="str">
        <f>IF(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11,TRUE)=0,"",VLOOKUP($B190,IF($B190&lt;11,HOMEP0[],IF($B190&lt;21,HOMEP1[],IF($B190&lt;31,HOMEP2[],IF($B190&lt;41,HOMEP3[],IF($B190&lt;51,HOMEP4[],IF($B190&lt;61,HOMEP5[],IF($B190&lt;71,HOMEP6[],IF($B190&lt;81,HOMEP7[],IF($B190&lt;91,HOMEP8[],IF($B190&lt;101,HOMEP9[],IF($B190&lt;111,HOMEP10[],IF($B190&lt;121,HOMEP11[],IF($B190&lt;131,HOMEP12[],IF($B190&lt;141,HOMEP13[],IF($B190&lt;151,HOMEP14[],IF($B190&lt;161,HOMEP15[],IF($B190&lt;171,HOMEP16[],IF($B190&lt;181,HOMEP17[],IF($B190&lt;191,HOMEP18[],IF($B190&lt;201,HOMEP19[],"TABLE ERROR")))))))))))))))))))),11,TRUE))</f>
        <v/>
      </c>
    </row>
    <row r="191" spans="1:16" ht="15" customHeight="1" x14ac:dyDescent="0.25">
      <c r="A191" s="94">
        <v>20</v>
      </c>
      <c r="B191" s="70">
        <v>189</v>
      </c>
      <c r="C191" s="46" t="str">
        <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ERROR")))))))))))))))))))),2,TRUE)</f>
        <v>Housing Relocation and Stabilization Services</v>
      </c>
      <c r="D191" s="47"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3,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ERROR")))))))))))))))))))),3,TRUE))</f>
        <v/>
      </c>
      <c r="E191" s="47"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4,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ERROR")))))))))))))))))))),4,TRUE))</f>
        <v/>
      </c>
      <c r="F191" s="47"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5,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ERROR")))))))))))))))))))),5,TRUE))</f>
        <v/>
      </c>
      <c r="G191" s="46"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6,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ERROR")))))))))))))))))))),6,TRUE))</f>
        <v/>
      </c>
      <c r="H191" s="46"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7,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ERROR")))))))))))))))))))),7,TRUE))</f>
        <v/>
      </c>
      <c r="I191" s="48"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8,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ERROR")))))))))))))))))))),8,TRUE))</f>
        <v/>
      </c>
      <c r="J191" s="49"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9,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ERROR")))))))))))))))))))),9,TRUE))</f>
        <v/>
      </c>
      <c r="K191" s="48"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10,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ERROR")))))))))))))))))))),10,TRUE))</f>
        <v/>
      </c>
      <c r="L191" s="48"/>
      <c r="M191" s="104"/>
      <c r="N191" s="48"/>
      <c r="O191" s="48"/>
      <c r="P191" s="69" t="str">
        <f>IF(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11,TRUE)=0,"",VLOOKUP($B191,IF($B191&lt;11,HOMEP0[],IF($B191&lt;21,HOMEP1[],IF($B191&lt;31,HOMEP2[],IF($B191&lt;41,HOMEP3[],IF($B191&lt;51,HOMEP4[],IF($B191&lt;61,HOMEP5[],IF($B191&lt;71,HOMEP6[],IF($B191&lt;81,HOMEP7[],IF($B191&lt;91,HOMEP8[],IF($B191&lt;101,HOMEP9[],IF($B191&lt;111,HOMEP10[],IF($B191&lt;121,HOMEP11[],IF($B191&lt;131,HOMEP12[],IF($B191&lt;141,HOMEP13[],IF($B191&lt;151,HOMEP14[],IF($B191&lt;161,HOMEP15[],IF($B191&lt;171,HOMEP16[],IF($B191&lt;181,HOMEP17[],IF($B191&lt;191,HOMEP18[],IF($B191&lt;201,HOMEP19[],"TABLE ERROR")))))))))))))))))))),11,TRUE))</f>
        <v/>
      </c>
    </row>
    <row r="192" spans="1:16" ht="15.75" customHeight="1" x14ac:dyDescent="0.25">
      <c r="A192" s="94">
        <v>20</v>
      </c>
      <c r="B192" s="70">
        <v>190</v>
      </c>
      <c r="C192" s="46" t="str">
        <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ERROR")))))))))))))))))))),2,TRUE)</f>
        <v>Housing Relocation and Stabilization Services</v>
      </c>
      <c r="D192" s="47"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3,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ERROR")))))))))))))))))))),3,TRUE))</f>
        <v/>
      </c>
      <c r="E192" s="47"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4,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ERROR")))))))))))))))))))),4,TRUE))</f>
        <v/>
      </c>
      <c r="F192" s="47"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5,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ERROR")))))))))))))))))))),5,TRUE))</f>
        <v/>
      </c>
      <c r="G192" s="46"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6,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ERROR")))))))))))))))))))),6,TRUE))</f>
        <v/>
      </c>
      <c r="H192" s="46"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7,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ERROR")))))))))))))))))))),7,TRUE))</f>
        <v/>
      </c>
      <c r="I192" s="48"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8,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ERROR")))))))))))))))))))),8,TRUE))</f>
        <v/>
      </c>
      <c r="J192" s="49"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9,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ERROR")))))))))))))))))))),9,TRUE))</f>
        <v/>
      </c>
      <c r="K192" s="48"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10,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ERROR")))))))))))))))))))),10,TRUE))</f>
        <v/>
      </c>
      <c r="L192" s="48"/>
      <c r="M192" s="104"/>
      <c r="N192" s="48"/>
      <c r="O192" s="48"/>
      <c r="P192" s="69" t="str">
        <f>IF(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11,TRUE)=0,"",VLOOKUP($B192,IF($B192&lt;11,HOMEP0[],IF($B192&lt;21,HOMEP1[],IF($B192&lt;31,HOMEP2[],IF($B192&lt;41,HOMEP3[],IF($B192&lt;51,HOMEP4[],IF($B192&lt;61,HOMEP5[],IF($B192&lt;71,HOMEP6[],IF($B192&lt;81,HOMEP7[],IF($B192&lt;91,HOMEP8[],IF($B192&lt;101,HOMEP9[],IF($B192&lt;111,HOMEP10[],IF($B192&lt;121,HOMEP11[],IF($B192&lt;131,HOMEP12[],IF($B192&lt;141,HOMEP13[],IF($B192&lt;151,HOMEP14[],IF($B192&lt;161,HOMEP15[],IF($B192&lt;171,HOMEP16[],IF($B192&lt;181,HOMEP17[],IF($B192&lt;191,HOMEP18[],IF($B192&lt;201,HOMEP19[],"TABLE ERROR")))))))))))))))))))),11,TRUE))</f>
        <v/>
      </c>
    </row>
    <row r="193" spans="1:16" ht="15" customHeight="1" x14ac:dyDescent="0.25">
      <c r="A193" s="94">
        <v>21</v>
      </c>
      <c r="B193" s="70">
        <v>191</v>
      </c>
      <c r="C193" s="46" t="str">
        <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ERROR")))))))))))))))))))),2,TRUE)</f>
        <v>Housing Relocation and Stabilization Services</v>
      </c>
      <c r="D193" s="47"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3,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ERROR")))))))))))))))))))),3,TRUE))</f>
        <v/>
      </c>
      <c r="E193" s="47"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4,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ERROR")))))))))))))))))))),4,TRUE))</f>
        <v/>
      </c>
      <c r="F193" s="47"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5,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ERROR")))))))))))))))))))),5,TRUE))</f>
        <v/>
      </c>
      <c r="G193" s="46"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6,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ERROR")))))))))))))))))))),6,TRUE))</f>
        <v/>
      </c>
      <c r="H193" s="46"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7,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ERROR")))))))))))))))))))),7,TRUE))</f>
        <v/>
      </c>
      <c r="I193" s="48"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8,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ERROR")))))))))))))))))))),8,TRUE))</f>
        <v/>
      </c>
      <c r="J193" s="49"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9,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ERROR")))))))))))))))))))),9,TRUE))</f>
        <v/>
      </c>
      <c r="K193" s="48"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10,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ERROR")))))))))))))))))))),10,TRUE))</f>
        <v/>
      </c>
      <c r="L193" s="48"/>
      <c r="M193" s="104"/>
      <c r="N193" s="48"/>
      <c r="O193" s="48"/>
      <c r="P193" s="69" t="str">
        <f>IF(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11,TRUE)=0,"",VLOOKUP($B193,IF($B193&lt;11,HOMEP0[],IF($B193&lt;21,HOMEP1[],IF($B193&lt;31,HOMEP2[],IF($B193&lt;41,HOMEP3[],IF($B193&lt;51,HOMEP4[],IF($B193&lt;61,HOMEP5[],IF($B193&lt;71,HOMEP6[],IF($B193&lt;81,HOMEP7[],IF($B193&lt;91,HOMEP8[],IF($B193&lt;101,HOMEP9[],IF($B193&lt;111,HOMEP10[],IF($B193&lt;121,HOMEP11[],IF($B193&lt;131,HOMEP12[],IF($B193&lt;141,HOMEP13[],IF($B193&lt;151,HOMEP14[],IF($B193&lt;161,HOMEP15[],IF($B193&lt;171,HOMEP16[],IF($B193&lt;181,HOMEP17[],IF($B193&lt;191,HOMEP18[],IF($B193&lt;201,HOMEP19[],"TABLE ERROR")))))))))))))))))))),11,TRUE))</f>
        <v/>
      </c>
    </row>
    <row r="194" spans="1:16" ht="15" customHeight="1" x14ac:dyDescent="0.25">
      <c r="A194" s="94">
        <v>21</v>
      </c>
      <c r="B194" s="70">
        <v>192</v>
      </c>
      <c r="C194" s="46" t="str">
        <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ERROR")))))))))))))))))))),2,TRUE)</f>
        <v>Housing Relocation and Stabilization Services</v>
      </c>
      <c r="D194" s="47"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3,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ERROR")))))))))))))))))))),3,TRUE))</f>
        <v/>
      </c>
      <c r="E194" s="47"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4,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ERROR")))))))))))))))))))),4,TRUE))</f>
        <v/>
      </c>
      <c r="F194" s="47"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5,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ERROR")))))))))))))))))))),5,TRUE))</f>
        <v/>
      </c>
      <c r="G194" s="46"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6,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ERROR")))))))))))))))))))),6,TRUE))</f>
        <v/>
      </c>
      <c r="H194" s="46"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7,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ERROR")))))))))))))))))))),7,TRUE))</f>
        <v/>
      </c>
      <c r="I194" s="48"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8,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ERROR")))))))))))))))))))),8,TRUE))</f>
        <v/>
      </c>
      <c r="J194" s="49"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9,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ERROR")))))))))))))))))))),9,TRUE))</f>
        <v/>
      </c>
      <c r="K194" s="48"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10,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ERROR")))))))))))))))))))),10,TRUE))</f>
        <v/>
      </c>
      <c r="L194" s="48"/>
      <c r="M194" s="104"/>
      <c r="N194" s="48"/>
      <c r="O194" s="48"/>
      <c r="P194" s="69" t="str">
        <f>IF(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11,TRUE)=0,"",VLOOKUP($B194,IF($B194&lt;11,HOMEP0[],IF($B194&lt;21,HOMEP1[],IF($B194&lt;31,HOMEP2[],IF($B194&lt;41,HOMEP3[],IF($B194&lt;51,HOMEP4[],IF($B194&lt;61,HOMEP5[],IF($B194&lt;71,HOMEP6[],IF($B194&lt;81,HOMEP7[],IF($B194&lt;91,HOMEP8[],IF($B194&lt;101,HOMEP9[],IF($B194&lt;111,HOMEP10[],IF($B194&lt;121,HOMEP11[],IF($B194&lt;131,HOMEP12[],IF($B194&lt;141,HOMEP13[],IF($B194&lt;151,HOMEP14[],IF($B194&lt;161,HOMEP15[],IF($B194&lt;171,HOMEP16[],IF($B194&lt;181,HOMEP17[],IF($B194&lt;191,HOMEP18[],IF($B194&lt;201,HOMEP19[],"TABLE ERROR")))))))))))))))))))),11,TRUE))</f>
        <v/>
      </c>
    </row>
    <row r="195" spans="1:16" ht="15" customHeight="1" x14ac:dyDescent="0.25">
      <c r="A195" s="94">
        <v>21</v>
      </c>
      <c r="B195" s="70">
        <v>193</v>
      </c>
      <c r="C195" s="46" t="str">
        <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ERROR")))))))))))))))))))),2,TRUE)</f>
        <v>Housing Relocation and Stabilization Services</v>
      </c>
      <c r="D195" s="47"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3,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ERROR")))))))))))))))))))),3,TRUE))</f>
        <v/>
      </c>
      <c r="E195" s="47"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4,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ERROR")))))))))))))))))))),4,TRUE))</f>
        <v/>
      </c>
      <c r="F195" s="47"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5,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ERROR")))))))))))))))))))),5,TRUE))</f>
        <v/>
      </c>
      <c r="G195" s="46"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6,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ERROR")))))))))))))))))))),6,TRUE))</f>
        <v/>
      </c>
      <c r="H195" s="46"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7,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ERROR")))))))))))))))))))),7,TRUE))</f>
        <v/>
      </c>
      <c r="I195" s="48"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8,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ERROR")))))))))))))))))))),8,TRUE))</f>
        <v/>
      </c>
      <c r="J195" s="49"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9,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ERROR")))))))))))))))))))),9,TRUE))</f>
        <v/>
      </c>
      <c r="K195" s="48"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10,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ERROR")))))))))))))))))))),10,TRUE))</f>
        <v/>
      </c>
      <c r="L195" s="48"/>
      <c r="M195" s="104"/>
      <c r="N195" s="48"/>
      <c r="O195" s="48"/>
      <c r="P195" s="69" t="str">
        <f>IF(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11,TRUE)=0,"",VLOOKUP($B195,IF($B195&lt;11,HOMEP0[],IF($B195&lt;21,HOMEP1[],IF($B195&lt;31,HOMEP2[],IF($B195&lt;41,HOMEP3[],IF($B195&lt;51,HOMEP4[],IF($B195&lt;61,HOMEP5[],IF($B195&lt;71,HOMEP6[],IF($B195&lt;81,HOMEP7[],IF($B195&lt;91,HOMEP8[],IF($B195&lt;101,HOMEP9[],IF($B195&lt;111,HOMEP10[],IF($B195&lt;121,HOMEP11[],IF($B195&lt;131,HOMEP12[],IF($B195&lt;141,HOMEP13[],IF($B195&lt;151,HOMEP14[],IF($B195&lt;161,HOMEP15[],IF($B195&lt;171,HOMEP16[],IF($B195&lt;181,HOMEP17[],IF($B195&lt;191,HOMEP18[],IF($B195&lt;201,HOMEP19[],"TABLE ERROR")))))))))))))))))))),11,TRUE))</f>
        <v/>
      </c>
    </row>
    <row r="196" spans="1:16" ht="15" customHeight="1" x14ac:dyDescent="0.25">
      <c r="A196" s="94">
        <v>21</v>
      </c>
      <c r="B196" s="70">
        <v>194</v>
      </c>
      <c r="C196" s="46" t="str">
        <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ERROR")))))))))))))))))))),2,TRUE)</f>
        <v>Housing Relocation and Stabilization Services</v>
      </c>
      <c r="D196" s="47"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3,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ERROR")))))))))))))))))))),3,TRUE))</f>
        <v/>
      </c>
      <c r="E196" s="47"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4,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ERROR")))))))))))))))))))),4,TRUE))</f>
        <v/>
      </c>
      <c r="F196" s="47"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5,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ERROR")))))))))))))))))))),5,TRUE))</f>
        <v/>
      </c>
      <c r="G196" s="46"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6,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ERROR")))))))))))))))))))),6,TRUE))</f>
        <v/>
      </c>
      <c r="H196" s="46"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7,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ERROR")))))))))))))))))))),7,TRUE))</f>
        <v/>
      </c>
      <c r="I196" s="48"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8,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ERROR")))))))))))))))))))),8,TRUE))</f>
        <v/>
      </c>
      <c r="J196" s="49"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9,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ERROR")))))))))))))))))))),9,TRUE))</f>
        <v/>
      </c>
      <c r="K196" s="48"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10,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ERROR")))))))))))))))))))),10,TRUE))</f>
        <v/>
      </c>
      <c r="L196" s="48"/>
      <c r="M196" s="104"/>
      <c r="N196" s="48"/>
      <c r="O196" s="48"/>
      <c r="P196" s="69" t="str">
        <f>IF(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11,TRUE)=0,"",VLOOKUP($B196,IF($B196&lt;11,HOMEP0[],IF($B196&lt;21,HOMEP1[],IF($B196&lt;31,HOMEP2[],IF($B196&lt;41,HOMEP3[],IF($B196&lt;51,HOMEP4[],IF($B196&lt;61,HOMEP5[],IF($B196&lt;71,HOMEP6[],IF($B196&lt;81,HOMEP7[],IF($B196&lt;91,HOMEP8[],IF($B196&lt;101,HOMEP9[],IF($B196&lt;111,HOMEP10[],IF($B196&lt;121,HOMEP11[],IF($B196&lt;131,HOMEP12[],IF($B196&lt;141,HOMEP13[],IF($B196&lt;151,HOMEP14[],IF($B196&lt;161,HOMEP15[],IF($B196&lt;171,HOMEP16[],IF($B196&lt;181,HOMEP17[],IF($B196&lt;191,HOMEP18[],IF($B196&lt;201,HOMEP19[],"TABLE ERROR")))))))))))))))))))),11,TRUE))</f>
        <v/>
      </c>
    </row>
    <row r="197" spans="1:16" ht="15" customHeight="1" x14ac:dyDescent="0.25">
      <c r="A197" s="94">
        <v>21</v>
      </c>
      <c r="B197" s="70">
        <v>195</v>
      </c>
      <c r="C197" s="46" t="str">
        <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ERROR")))))))))))))))))))),2,TRUE)</f>
        <v>Housing Relocation and Stabilization Services</v>
      </c>
      <c r="D197" s="47"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3,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ERROR")))))))))))))))))))),3,TRUE))</f>
        <v/>
      </c>
      <c r="E197" s="47"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4,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ERROR")))))))))))))))))))),4,TRUE))</f>
        <v/>
      </c>
      <c r="F197" s="47"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5,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ERROR")))))))))))))))))))),5,TRUE))</f>
        <v/>
      </c>
      <c r="G197" s="46"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6,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ERROR")))))))))))))))))))),6,TRUE))</f>
        <v/>
      </c>
      <c r="H197" s="46"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7,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ERROR")))))))))))))))))))),7,TRUE))</f>
        <v/>
      </c>
      <c r="I197" s="48"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8,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ERROR")))))))))))))))))))),8,TRUE))</f>
        <v/>
      </c>
      <c r="J197" s="49"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9,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ERROR")))))))))))))))))))),9,TRUE))</f>
        <v/>
      </c>
      <c r="K197" s="48"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10,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ERROR")))))))))))))))))))),10,TRUE))</f>
        <v/>
      </c>
      <c r="L197" s="48"/>
      <c r="M197" s="104"/>
      <c r="N197" s="48"/>
      <c r="O197" s="48"/>
      <c r="P197" s="69" t="str">
        <f>IF(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11,TRUE)=0,"",VLOOKUP($B197,IF($B197&lt;11,HOMEP0[],IF($B197&lt;21,HOMEP1[],IF($B197&lt;31,HOMEP2[],IF($B197&lt;41,HOMEP3[],IF($B197&lt;51,HOMEP4[],IF($B197&lt;61,HOMEP5[],IF($B197&lt;71,HOMEP6[],IF($B197&lt;81,HOMEP7[],IF($B197&lt;91,HOMEP8[],IF($B197&lt;101,HOMEP9[],IF($B197&lt;111,HOMEP10[],IF($B197&lt;121,HOMEP11[],IF($B197&lt;131,HOMEP12[],IF($B197&lt;141,HOMEP13[],IF($B197&lt;151,HOMEP14[],IF($B197&lt;161,HOMEP15[],IF($B197&lt;171,HOMEP16[],IF($B197&lt;181,HOMEP17[],IF($B197&lt;191,HOMEP18[],IF($B197&lt;201,HOMEP19[],"TABLE ERROR")))))))))))))))))))),11,TRUE))</f>
        <v/>
      </c>
    </row>
    <row r="198" spans="1:16" ht="15" customHeight="1" x14ac:dyDescent="0.25">
      <c r="A198" s="94">
        <v>21</v>
      </c>
      <c r="B198" s="70">
        <v>196</v>
      </c>
      <c r="C198" s="46" t="str">
        <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ERROR")))))))))))))))))))),2,TRUE)</f>
        <v>Housing Relocation and Stabilization Services</v>
      </c>
      <c r="D198" s="47"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3,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ERROR")))))))))))))))))))),3,TRUE))</f>
        <v/>
      </c>
      <c r="E198" s="47"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4,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ERROR")))))))))))))))))))),4,TRUE))</f>
        <v/>
      </c>
      <c r="F198" s="47"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5,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ERROR")))))))))))))))))))),5,TRUE))</f>
        <v/>
      </c>
      <c r="G198" s="46"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6,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ERROR")))))))))))))))))))),6,TRUE))</f>
        <v/>
      </c>
      <c r="H198" s="46"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7,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ERROR")))))))))))))))))))),7,TRUE))</f>
        <v/>
      </c>
      <c r="I198" s="48"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8,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ERROR")))))))))))))))))))),8,TRUE))</f>
        <v/>
      </c>
      <c r="J198" s="49"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9,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ERROR")))))))))))))))))))),9,TRUE))</f>
        <v/>
      </c>
      <c r="K198" s="48"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10,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ERROR")))))))))))))))))))),10,TRUE))</f>
        <v/>
      </c>
      <c r="L198" s="48"/>
      <c r="M198" s="104"/>
      <c r="N198" s="48"/>
      <c r="O198" s="48"/>
      <c r="P198" s="69" t="str">
        <f>IF(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11,TRUE)=0,"",VLOOKUP($B198,IF($B198&lt;11,HOMEP0[],IF($B198&lt;21,HOMEP1[],IF($B198&lt;31,HOMEP2[],IF($B198&lt;41,HOMEP3[],IF($B198&lt;51,HOMEP4[],IF($B198&lt;61,HOMEP5[],IF($B198&lt;71,HOMEP6[],IF($B198&lt;81,HOMEP7[],IF($B198&lt;91,HOMEP8[],IF($B198&lt;101,HOMEP9[],IF($B198&lt;111,HOMEP10[],IF($B198&lt;121,HOMEP11[],IF($B198&lt;131,HOMEP12[],IF($B198&lt;141,HOMEP13[],IF($B198&lt;151,HOMEP14[],IF($B198&lt;161,HOMEP15[],IF($B198&lt;171,HOMEP16[],IF($B198&lt;181,HOMEP17[],IF($B198&lt;191,HOMEP18[],IF($B198&lt;201,HOMEP19[],"TABLE ERROR")))))))))))))))))))),11,TRUE))</f>
        <v/>
      </c>
    </row>
    <row r="199" spans="1:16" ht="15" customHeight="1" x14ac:dyDescent="0.25">
      <c r="A199" s="94">
        <v>21</v>
      </c>
      <c r="B199" s="70">
        <v>197</v>
      </c>
      <c r="C199" s="46" t="str">
        <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ERROR")))))))))))))))))))),2,TRUE)</f>
        <v>Housing Relocation and Stabilization Services</v>
      </c>
      <c r="D199" s="47"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3,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ERROR")))))))))))))))))))),3,TRUE))</f>
        <v/>
      </c>
      <c r="E199" s="47"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4,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ERROR")))))))))))))))))))),4,TRUE))</f>
        <v/>
      </c>
      <c r="F199" s="47"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5,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ERROR")))))))))))))))))))),5,TRUE))</f>
        <v/>
      </c>
      <c r="G199" s="46"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6,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ERROR")))))))))))))))))))),6,TRUE))</f>
        <v/>
      </c>
      <c r="H199" s="46"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7,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ERROR")))))))))))))))))))),7,TRUE))</f>
        <v/>
      </c>
      <c r="I199" s="48"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8,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ERROR")))))))))))))))))))),8,TRUE))</f>
        <v/>
      </c>
      <c r="J199" s="49"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9,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ERROR")))))))))))))))))))),9,TRUE))</f>
        <v/>
      </c>
      <c r="K199" s="48"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10,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ERROR")))))))))))))))))))),10,TRUE))</f>
        <v/>
      </c>
      <c r="L199" s="48"/>
      <c r="M199" s="104"/>
      <c r="N199" s="48"/>
      <c r="O199" s="48"/>
      <c r="P199" s="69" t="str">
        <f>IF(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11,TRUE)=0,"",VLOOKUP($B199,IF($B199&lt;11,HOMEP0[],IF($B199&lt;21,HOMEP1[],IF($B199&lt;31,HOMEP2[],IF($B199&lt;41,HOMEP3[],IF($B199&lt;51,HOMEP4[],IF($B199&lt;61,HOMEP5[],IF($B199&lt;71,HOMEP6[],IF($B199&lt;81,HOMEP7[],IF($B199&lt;91,HOMEP8[],IF($B199&lt;101,HOMEP9[],IF($B199&lt;111,HOMEP10[],IF($B199&lt;121,HOMEP11[],IF($B199&lt;131,HOMEP12[],IF($B199&lt;141,HOMEP13[],IF($B199&lt;151,HOMEP14[],IF($B199&lt;161,HOMEP15[],IF($B199&lt;171,HOMEP16[],IF($B199&lt;181,HOMEP17[],IF($B199&lt;191,HOMEP18[],IF($B199&lt;201,HOMEP19[],"TABLE ERROR")))))))))))))))))))),11,TRUE))</f>
        <v/>
      </c>
    </row>
    <row r="200" spans="1:16" ht="15" customHeight="1" x14ac:dyDescent="0.25">
      <c r="A200" s="94">
        <v>21</v>
      </c>
      <c r="B200" s="70">
        <v>198</v>
      </c>
      <c r="C200" s="46" t="str">
        <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ERROR")))))))))))))))))))),2,TRUE)</f>
        <v>Housing Relocation and Stabilization Services</v>
      </c>
      <c r="D200" s="47"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3,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ERROR")))))))))))))))))))),3,TRUE))</f>
        <v/>
      </c>
      <c r="E200" s="47"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4,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ERROR")))))))))))))))))))),4,TRUE))</f>
        <v/>
      </c>
      <c r="F200" s="47"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5,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ERROR")))))))))))))))))))),5,TRUE))</f>
        <v/>
      </c>
      <c r="G200" s="46"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6,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ERROR")))))))))))))))))))),6,TRUE))</f>
        <v/>
      </c>
      <c r="H200" s="46"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7,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ERROR")))))))))))))))))))),7,TRUE))</f>
        <v/>
      </c>
      <c r="I200" s="48"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8,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ERROR")))))))))))))))))))),8,TRUE))</f>
        <v/>
      </c>
      <c r="J200" s="49"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9,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ERROR")))))))))))))))))))),9,TRUE))</f>
        <v/>
      </c>
      <c r="K200" s="48"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10,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ERROR")))))))))))))))))))),10,TRUE))</f>
        <v/>
      </c>
      <c r="L200" s="48"/>
      <c r="M200" s="104"/>
      <c r="N200" s="48"/>
      <c r="O200" s="48"/>
      <c r="P200" s="69" t="str">
        <f>IF(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11,TRUE)=0,"",VLOOKUP($B200,IF($B200&lt;11,HOMEP0[],IF($B200&lt;21,HOMEP1[],IF($B200&lt;31,HOMEP2[],IF($B200&lt;41,HOMEP3[],IF($B200&lt;51,HOMEP4[],IF($B200&lt;61,HOMEP5[],IF($B200&lt;71,HOMEP6[],IF($B200&lt;81,HOMEP7[],IF($B200&lt;91,HOMEP8[],IF($B200&lt;101,HOMEP9[],IF($B200&lt;111,HOMEP10[],IF($B200&lt;121,HOMEP11[],IF($B200&lt;131,HOMEP12[],IF($B200&lt;141,HOMEP13[],IF($B200&lt;151,HOMEP14[],IF($B200&lt;161,HOMEP15[],IF($B200&lt;171,HOMEP16[],IF($B200&lt;181,HOMEP17[],IF($B200&lt;191,HOMEP18[],IF($B200&lt;201,HOMEP19[],"TABLE ERROR")))))))))))))))))))),11,TRUE))</f>
        <v/>
      </c>
    </row>
    <row r="201" spans="1:16" ht="15" customHeight="1" x14ac:dyDescent="0.25">
      <c r="A201" s="94">
        <v>21</v>
      </c>
      <c r="B201" s="70">
        <v>199</v>
      </c>
      <c r="C201" s="46" t="str">
        <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ERROR")))))))))))))))))))),2,TRUE)</f>
        <v>Housing Relocation and Stabilization Services</v>
      </c>
      <c r="D201" s="47"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3,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ERROR")))))))))))))))))))),3,TRUE))</f>
        <v/>
      </c>
      <c r="E201" s="47"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4,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ERROR")))))))))))))))))))),4,TRUE))</f>
        <v/>
      </c>
      <c r="F201" s="47"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5,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ERROR")))))))))))))))))))),5,TRUE))</f>
        <v/>
      </c>
      <c r="G201" s="46"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6,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ERROR")))))))))))))))))))),6,TRUE))</f>
        <v/>
      </c>
      <c r="H201" s="46"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7,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ERROR")))))))))))))))))))),7,TRUE))</f>
        <v/>
      </c>
      <c r="I201" s="48"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8,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ERROR")))))))))))))))))))),8,TRUE))</f>
        <v/>
      </c>
      <c r="J201" s="49"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9,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ERROR")))))))))))))))))))),9,TRUE))</f>
        <v/>
      </c>
      <c r="K201" s="48"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10,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ERROR")))))))))))))))))))),10,TRUE))</f>
        <v/>
      </c>
      <c r="L201" s="48"/>
      <c r="M201" s="104"/>
      <c r="N201" s="48"/>
      <c r="O201" s="48"/>
      <c r="P201" s="69" t="str">
        <f>IF(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11,TRUE)=0,"",VLOOKUP($B201,IF($B201&lt;11,HOMEP0[],IF($B201&lt;21,HOMEP1[],IF($B201&lt;31,HOMEP2[],IF($B201&lt;41,HOMEP3[],IF($B201&lt;51,HOMEP4[],IF($B201&lt;61,HOMEP5[],IF($B201&lt;71,HOMEP6[],IF($B201&lt;81,HOMEP7[],IF($B201&lt;91,HOMEP8[],IF($B201&lt;101,HOMEP9[],IF($B201&lt;111,HOMEP10[],IF($B201&lt;121,HOMEP11[],IF($B201&lt;131,HOMEP12[],IF($B201&lt;141,HOMEP13[],IF($B201&lt;151,HOMEP14[],IF($B201&lt;161,HOMEP15[],IF($B201&lt;171,HOMEP16[],IF($B201&lt;181,HOMEP17[],IF($B201&lt;191,HOMEP18[],IF($B201&lt;201,HOMEP19[],"TABLE ERROR")))))))))))))))))))),11,TRUE))</f>
        <v/>
      </c>
    </row>
    <row r="202" spans="1:16" ht="15.75" customHeight="1" thickBot="1" x14ac:dyDescent="0.3">
      <c r="A202" s="95">
        <v>21</v>
      </c>
      <c r="B202" s="96">
        <v>200</v>
      </c>
      <c r="C202" s="58" t="str">
        <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ERROR")))))))))))))))))))),2,TRUE)</f>
        <v>Housing Relocation and Stabilization Services</v>
      </c>
      <c r="D202" s="59"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3,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ERROR")))))))))))))))))))),3,TRUE))</f>
        <v/>
      </c>
      <c r="E202" s="59"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4,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ERROR")))))))))))))))))))),4,TRUE))</f>
        <v/>
      </c>
      <c r="F202" s="59"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5,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ERROR")))))))))))))))))))),5,TRUE))</f>
        <v/>
      </c>
      <c r="G202" s="58"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6,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ERROR")))))))))))))))))))),6,TRUE))</f>
        <v/>
      </c>
      <c r="H202" s="58"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7,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ERROR")))))))))))))))))))),7,TRUE))</f>
        <v/>
      </c>
      <c r="I202" s="60"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8,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ERROR")))))))))))))))))))),8,TRUE))</f>
        <v/>
      </c>
      <c r="J202" s="61"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9,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ERROR")))))))))))))))))))),9,TRUE))</f>
        <v/>
      </c>
      <c r="K202" s="60"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10,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ERROR")))))))))))))))))))),10,TRUE))</f>
        <v/>
      </c>
      <c r="L202" s="60"/>
      <c r="M202" s="105"/>
      <c r="N202" s="56"/>
      <c r="O202" s="56"/>
      <c r="P202" s="78" t="str">
        <f>IF(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11,TRUE)=0,"",VLOOKUP($B202,IF($B202&lt;11,HOMEP0[],IF($B202&lt;21,HOMEP1[],IF($B202&lt;31,HOMEP2[],IF($B202&lt;41,HOMEP3[],IF($B202&lt;51,HOMEP4[],IF($B202&lt;61,HOMEP5[],IF($B202&lt;71,HOMEP6[],IF($B202&lt;81,HOMEP7[],IF($B202&lt;91,HOMEP8[],IF($B202&lt;101,HOMEP9[],IF($B202&lt;111,HOMEP10[],IF($B202&lt;121,HOMEP11[],IF($B202&lt;131,HOMEP12[],IF($B202&lt;141,HOMEP13[],IF($B202&lt;151,HOMEP14[],IF($B202&lt;161,HOMEP15[],IF($B202&lt;171,HOMEP16[],IF($B202&lt;181,HOMEP17[],IF($B202&lt;191,HOMEP18[],IF($B202&lt;201,HOMEP19[],"TABLE ERROR")))))))))))))))))))),11,TRUE))</f>
        <v/>
      </c>
    </row>
  </sheetData>
  <mergeCells count="1">
    <mergeCell ref="A1:P1"/>
  </mergeCells>
  <conditionalFormatting sqref="N3:O202">
    <cfRule type="cellIs" dxfId="7" priority="2" operator="equal">
      <formula>"yes"</formula>
    </cfRule>
    <cfRule type="cellIs" dxfId="6" priority="3" operator="equal">
      <formula>"no"</formula>
    </cfRule>
  </conditionalFormatting>
  <conditionalFormatting sqref="B3:P202">
    <cfRule type="expression" dxfId="5" priority="4">
      <formula>$M3="yes"</formula>
    </cfRule>
  </conditionalFormatting>
  <conditionalFormatting sqref="A3:A202">
    <cfRule type="expression" dxfId="4" priority="1">
      <formula>$M3="yes"</formula>
    </cfRule>
  </conditionalFormatting>
  <pageMargins left="0.7" right="0.7" top="0.75" bottom="0.75" header="0.3" footer="0.3"/>
  <pageSetup orientation="portrait" r:id="rId1"/>
  <ignoredErrors>
    <ignoredError sqref="C3:P203" calculatedColumn="1"/>
  </ignoredErrors>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zoomScale="70" zoomScaleNormal="70" workbookViewId="0">
      <selection activeCell="D3" sqref="D3"/>
    </sheetView>
  </sheetViews>
  <sheetFormatPr defaultRowHeight="15" x14ac:dyDescent="0.25"/>
  <cols>
    <col min="1" max="1" width="18.5703125" bestFit="1" customWidth="1"/>
    <col min="2" max="2" width="15" customWidth="1"/>
    <col min="3" max="3" width="19.140625" customWidth="1"/>
    <col min="4" max="4" width="32.85546875" customWidth="1"/>
    <col min="5" max="5" width="31.5703125" customWidth="1"/>
    <col min="6" max="6" width="15" customWidth="1"/>
    <col min="7" max="7" width="19.85546875" customWidth="1"/>
    <col min="8" max="8" width="15" customWidth="1"/>
    <col min="9" max="9" width="18.42578125" customWidth="1"/>
    <col min="10" max="10" width="15.5703125" customWidth="1"/>
    <col min="11" max="11" width="31" customWidth="1"/>
    <col min="12" max="12" width="33.7109375" customWidth="1"/>
    <col min="13" max="13" width="14.28515625" customWidth="1"/>
    <col min="14" max="14" width="19" customWidth="1"/>
    <col min="15" max="15" width="22.85546875" customWidth="1"/>
    <col min="16" max="16" width="29" customWidth="1"/>
  </cols>
  <sheetData>
    <row r="1" spans="1:16" ht="51.75" customHeight="1" thickBot="1" x14ac:dyDescent="0.3">
      <c r="A1" s="218" t="s">
        <v>69</v>
      </c>
      <c r="B1" s="219"/>
      <c r="C1" s="219"/>
      <c r="D1" s="219"/>
      <c r="E1" s="219"/>
      <c r="F1" s="219"/>
      <c r="G1" s="219"/>
      <c r="H1" s="219"/>
      <c r="I1" s="219"/>
      <c r="J1" s="219"/>
      <c r="K1" s="219"/>
      <c r="L1" s="219"/>
      <c r="M1" s="219"/>
      <c r="N1" s="219"/>
      <c r="O1" s="219"/>
      <c r="P1" s="220"/>
    </row>
    <row r="2" spans="1:16" ht="51" customHeight="1" thickBot="1" x14ac:dyDescent="0.3">
      <c r="A2" s="71" t="s">
        <v>74</v>
      </c>
      <c r="B2" s="72" t="s">
        <v>32</v>
      </c>
      <c r="C2" s="72" t="s">
        <v>20</v>
      </c>
      <c r="D2" s="72" t="s">
        <v>21</v>
      </c>
      <c r="E2" s="72" t="s">
        <v>22</v>
      </c>
      <c r="F2" s="72" t="s">
        <v>23</v>
      </c>
      <c r="G2" s="72" t="s">
        <v>24</v>
      </c>
      <c r="H2" s="72" t="s">
        <v>25</v>
      </c>
      <c r="I2" s="72" t="s">
        <v>26</v>
      </c>
      <c r="J2" s="73" t="s">
        <v>31</v>
      </c>
      <c r="K2" s="72" t="s">
        <v>27</v>
      </c>
      <c r="L2" s="72" t="s">
        <v>28</v>
      </c>
      <c r="M2" s="72" t="s">
        <v>63</v>
      </c>
      <c r="N2" s="72" t="s">
        <v>61</v>
      </c>
      <c r="O2" s="72" t="s">
        <v>62</v>
      </c>
      <c r="P2" s="74" t="s">
        <v>64</v>
      </c>
    </row>
    <row r="3" spans="1:16" ht="15" customHeight="1" x14ac:dyDescent="0.25">
      <c r="A3" s="94">
        <v>2</v>
      </c>
      <c r="B3" s="70">
        <v>1</v>
      </c>
      <c r="C3" s="46" t="str">
        <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ERROR")))))))))))))))))))),2,TRUE)</f>
        <v>Housing Relocation and Stabilization Services</v>
      </c>
      <c r="D3" s="47"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3,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ERROR")))))))))))))))))))),3,TRUE))</f>
        <v/>
      </c>
      <c r="E3" s="47"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4,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ERROR")))))))))))))))))))),4,TRUE))</f>
        <v/>
      </c>
      <c r="F3" s="47"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5,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ERROR")))))))))))))))))))),5,TRUE))</f>
        <v/>
      </c>
      <c r="G3" s="46"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6,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ERROR")))))))))))))))))))),6,TRUE))</f>
        <v/>
      </c>
      <c r="H3" s="46"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7,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ERROR")))))))))))))))))))),7,TRUE))</f>
        <v/>
      </c>
      <c r="I3" s="48"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8,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ERROR")))))))))))))))))))),8,TRUE))</f>
        <v/>
      </c>
      <c r="J3" s="49"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9,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ERROR")))))))))))))))))))),9,TRUE))</f>
        <v/>
      </c>
      <c r="K3" s="48"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10,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ERROR")))))))))))))))))))),10,TRUE))</f>
        <v/>
      </c>
      <c r="L3" s="48"/>
      <c r="M3" s="104" t="s">
        <v>65</v>
      </c>
      <c r="N3" s="48" t="s">
        <v>65</v>
      </c>
      <c r="O3" s="48" t="s">
        <v>65</v>
      </c>
      <c r="P3" s="69" t="str">
        <f>IF(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11,TRUE)=0,"",VLOOKUP($B3,IF($B3&lt;11,RAPID0[],IF($B3&lt;21,RAPID1[],IF($B3&lt;31,RAPID2[],IF($B3&lt;41,RAPID3[],IF($B3&lt;51,RAPID4[],IF($B3&lt;61,RAPID5[],IF($B3&lt;71,RAPID6[],IF($B3&lt;81,RAPID7[],IF($B3&lt;91,RAPID8[],IF($B3&lt;101,RAPID9[],IF($B3&lt;111,RAPID10[],IF($B3&lt;121,RAPID11[],IF($B3&lt;131,RAPID12[],IF($B3&lt;141,RAPID13[],IF($B3&lt;151,RAPID14[],IF($B3&lt;161,RAPID15[],IF($B3&lt;171,RAPID16[],IF($B3&lt;181,RAPID17[],IF($B3&lt;191,RAPID18[],IF($B3&lt;201,RAPID19[],"TABLE ERROR")))))))))))))))))))),11,TRUE))</f>
        <v/>
      </c>
    </row>
    <row r="4" spans="1:16" ht="15" customHeight="1" x14ac:dyDescent="0.25">
      <c r="A4" s="94">
        <v>2</v>
      </c>
      <c r="B4" s="70">
        <v>2</v>
      </c>
      <c r="C4" s="46" t="str">
        <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ERROR")))))))))))))))))))),2,TRUE)</f>
        <v>Housing Relocation and Stabilization Services</v>
      </c>
      <c r="D4" s="47"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3,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ERROR")))))))))))))))))))),3,TRUE))</f>
        <v/>
      </c>
      <c r="E4" s="47"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4,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ERROR")))))))))))))))))))),4,TRUE))</f>
        <v/>
      </c>
      <c r="F4" s="47"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5,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ERROR")))))))))))))))))))),5,TRUE))</f>
        <v/>
      </c>
      <c r="G4" s="46"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6,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ERROR")))))))))))))))))))),6,TRUE))</f>
        <v/>
      </c>
      <c r="H4" s="46"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7,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ERROR")))))))))))))))))))),7,TRUE))</f>
        <v/>
      </c>
      <c r="I4" s="48"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8,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ERROR")))))))))))))))))))),8,TRUE))</f>
        <v/>
      </c>
      <c r="J4" s="49"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9,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ERROR")))))))))))))))))))),9,TRUE))</f>
        <v/>
      </c>
      <c r="K4" s="48"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10,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ERROR")))))))))))))))))))),10,TRUE))</f>
        <v/>
      </c>
      <c r="L4" s="48"/>
      <c r="M4" s="104" t="s">
        <v>66</v>
      </c>
      <c r="N4" s="48" t="s">
        <v>66</v>
      </c>
      <c r="O4" s="48" t="s">
        <v>66</v>
      </c>
      <c r="P4" s="69" t="str">
        <f>IF(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11,TRUE)=0,"",VLOOKUP($B4,IF($B4&lt;11,RAPID0[],IF($B4&lt;21,RAPID1[],IF($B4&lt;31,RAPID2[],IF($B4&lt;41,RAPID3[],IF($B4&lt;51,RAPID4[],IF($B4&lt;61,RAPID5[],IF($B4&lt;71,RAPID6[],IF($B4&lt;81,RAPID7[],IF($B4&lt;91,RAPID8[],IF($B4&lt;101,RAPID9[],IF($B4&lt;111,RAPID10[],IF($B4&lt;121,RAPID11[],IF($B4&lt;131,RAPID12[],IF($B4&lt;141,RAPID13[],IF($B4&lt;151,RAPID14[],IF($B4&lt;161,RAPID15[],IF($B4&lt;171,RAPID16[],IF($B4&lt;181,RAPID17[],IF($B4&lt;191,RAPID18[],IF($B4&lt;201,RAPID19[],"TABLE ERROR")))))))))))))))))))),11,TRUE))</f>
        <v/>
      </c>
    </row>
    <row r="5" spans="1:16" ht="15" customHeight="1" x14ac:dyDescent="0.25">
      <c r="A5" s="94">
        <v>2</v>
      </c>
      <c r="B5" s="70">
        <v>3</v>
      </c>
      <c r="C5" s="46" t="str">
        <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ERROR")))))))))))))))))))),2,TRUE)</f>
        <v>Housing Relocation and Stabilization Services</v>
      </c>
      <c r="D5" s="47"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3,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ERROR")))))))))))))))))))),3,TRUE))</f>
        <v/>
      </c>
      <c r="E5" s="47"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4,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ERROR")))))))))))))))))))),4,TRUE))</f>
        <v/>
      </c>
      <c r="F5" s="47"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5,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ERROR")))))))))))))))))))),5,TRUE))</f>
        <v/>
      </c>
      <c r="G5" s="46"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6,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ERROR")))))))))))))))))))),6,TRUE))</f>
        <v/>
      </c>
      <c r="H5" s="46"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7,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ERROR")))))))))))))))))))),7,TRUE))</f>
        <v/>
      </c>
      <c r="I5" s="48"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8,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ERROR")))))))))))))))))))),8,TRUE))</f>
        <v/>
      </c>
      <c r="J5" s="49"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9,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ERROR")))))))))))))))))))),9,TRUE))</f>
        <v/>
      </c>
      <c r="K5" s="48"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10,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ERROR")))))))))))))))))))),10,TRUE))</f>
        <v/>
      </c>
      <c r="L5" s="48"/>
      <c r="M5" s="104"/>
      <c r="N5" s="48"/>
      <c r="O5" s="48"/>
      <c r="P5" s="69" t="str">
        <f>IF(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11,TRUE)=0,"",VLOOKUP($B5,IF($B5&lt;11,RAPID0[],IF($B5&lt;21,RAPID1[],IF($B5&lt;31,RAPID2[],IF($B5&lt;41,RAPID3[],IF($B5&lt;51,RAPID4[],IF($B5&lt;61,RAPID5[],IF($B5&lt;71,RAPID6[],IF($B5&lt;81,RAPID7[],IF($B5&lt;91,RAPID8[],IF($B5&lt;101,RAPID9[],IF($B5&lt;111,RAPID10[],IF($B5&lt;121,RAPID11[],IF($B5&lt;131,RAPID12[],IF($B5&lt;141,RAPID13[],IF($B5&lt;151,RAPID14[],IF($B5&lt;161,RAPID15[],IF($B5&lt;171,RAPID16[],IF($B5&lt;181,RAPID17[],IF($B5&lt;191,RAPID18[],IF($B5&lt;201,RAPID19[],"TABLE ERROR")))))))))))))))))))),11,TRUE))</f>
        <v/>
      </c>
    </row>
    <row r="6" spans="1:16" ht="15" customHeight="1" x14ac:dyDescent="0.25">
      <c r="A6" s="94">
        <v>2</v>
      </c>
      <c r="B6" s="70">
        <v>4</v>
      </c>
      <c r="C6" s="46" t="str">
        <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ERROR")))))))))))))))))))),2,TRUE)</f>
        <v>Housing Relocation and Stabilization Services</v>
      </c>
      <c r="D6" s="47"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3,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ERROR")))))))))))))))))))),3,TRUE))</f>
        <v/>
      </c>
      <c r="E6" s="47"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4,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ERROR")))))))))))))))))))),4,TRUE))</f>
        <v/>
      </c>
      <c r="F6" s="47"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5,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ERROR")))))))))))))))))))),5,TRUE))</f>
        <v/>
      </c>
      <c r="G6" s="46"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6,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ERROR")))))))))))))))))))),6,TRUE))</f>
        <v/>
      </c>
      <c r="H6" s="46"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7,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ERROR")))))))))))))))))))),7,TRUE))</f>
        <v/>
      </c>
      <c r="I6" s="48"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8,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ERROR")))))))))))))))))))),8,TRUE))</f>
        <v/>
      </c>
      <c r="J6" s="49"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9,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ERROR")))))))))))))))))))),9,TRUE))</f>
        <v/>
      </c>
      <c r="K6" s="48"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10,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ERROR")))))))))))))))))))),10,TRUE))</f>
        <v/>
      </c>
      <c r="L6" s="48"/>
      <c r="M6" s="104"/>
      <c r="N6" s="48"/>
      <c r="O6" s="48"/>
      <c r="P6" s="69" t="str">
        <f>IF(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11,TRUE)=0,"",VLOOKUP($B6,IF($B6&lt;11,RAPID0[],IF($B6&lt;21,RAPID1[],IF($B6&lt;31,RAPID2[],IF($B6&lt;41,RAPID3[],IF($B6&lt;51,RAPID4[],IF($B6&lt;61,RAPID5[],IF($B6&lt;71,RAPID6[],IF($B6&lt;81,RAPID7[],IF($B6&lt;91,RAPID8[],IF($B6&lt;101,RAPID9[],IF($B6&lt;111,RAPID10[],IF($B6&lt;121,RAPID11[],IF($B6&lt;131,RAPID12[],IF($B6&lt;141,RAPID13[],IF($B6&lt;151,RAPID14[],IF($B6&lt;161,RAPID15[],IF($B6&lt;171,RAPID16[],IF($B6&lt;181,RAPID17[],IF($B6&lt;191,RAPID18[],IF($B6&lt;201,RAPID19[],"TABLE ERROR")))))))))))))))))))),11,TRUE))</f>
        <v/>
      </c>
    </row>
    <row r="7" spans="1:16" ht="15" customHeight="1" x14ac:dyDescent="0.25">
      <c r="A7" s="94">
        <v>2</v>
      </c>
      <c r="B7" s="70">
        <v>5</v>
      </c>
      <c r="C7" s="46" t="str">
        <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ERROR")))))))))))))))))))),2,TRUE)</f>
        <v>Housing Relocation and Stabilization Services</v>
      </c>
      <c r="D7" s="47"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3,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ERROR")))))))))))))))))))),3,TRUE))</f>
        <v/>
      </c>
      <c r="E7" s="47"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4,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ERROR")))))))))))))))))))),4,TRUE))</f>
        <v/>
      </c>
      <c r="F7" s="47"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5,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ERROR")))))))))))))))))))),5,TRUE))</f>
        <v/>
      </c>
      <c r="G7" s="46"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6,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ERROR")))))))))))))))))))),6,TRUE))</f>
        <v/>
      </c>
      <c r="H7" s="46"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7,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ERROR")))))))))))))))))))),7,TRUE))</f>
        <v/>
      </c>
      <c r="I7" s="48"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8,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ERROR")))))))))))))))))))),8,TRUE))</f>
        <v/>
      </c>
      <c r="J7" s="49"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9,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ERROR")))))))))))))))))))),9,TRUE))</f>
        <v/>
      </c>
      <c r="K7" s="48"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10,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ERROR")))))))))))))))))))),10,TRUE))</f>
        <v/>
      </c>
      <c r="L7" s="48"/>
      <c r="M7" s="104"/>
      <c r="N7" s="48"/>
      <c r="O7" s="48"/>
      <c r="P7" s="69" t="str">
        <f>IF(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11,TRUE)=0,"",VLOOKUP($B7,IF($B7&lt;11,RAPID0[],IF($B7&lt;21,RAPID1[],IF($B7&lt;31,RAPID2[],IF($B7&lt;41,RAPID3[],IF($B7&lt;51,RAPID4[],IF($B7&lt;61,RAPID5[],IF($B7&lt;71,RAPID6[],IF($B7&lt;81,RAPID7[],IF($B7&lt;91,RAPID8[],IF($B7&lt;101,RAPID9[],IF($B7&lt;111,RAPID10[],IF($B7&lt;121,RAPID11[],IF($B7&lt;131,RAPID12[],IF($B7&lt;141,RAPID13[],IF($B7&lt;151,RAPID14[],IF($B7&lt;161,RAPID15[],IF($B7&lt;171,RAPID16[],IF($B7&lt;181,RAPID17[],IF($B7&lt;191,RAPID18[],IF($B7&lt;201,RAPID19[],"TABLE ERROR")))))))))))))))))))),11,TRUE))</f>
        <v/>
      </c>
    </row>
    <row r="8" spans="1:16" ht="15" customHeight="1" x14ac:dyDescent="0.25">
      <c r="A8" s="94">
        <v>2</v>
      </c>
      <c r="B8" s="70">
        <v>6</v>
      </c>
      <c r="C8" s="46" t="str">
        <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ERROR")))))))))))))))))))),2,TRUE)</f>
        <v>Housing Relocation and Stabilization Services</v>
      </c>
      <c r="D8" s="47"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3,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ERROR")))))))))))))))))))),3,TRUE))</f>
        <v/>
      </c>
      <c r="E8" s="47"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4,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ERROR")))))))))))))))))))),4,TRUE))</f>
        <v/>
      </c>
      <c r="F8" s="47"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5,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ERROR")))))))))))))))))))),5,TRUE))</f>
        <v/>
      </c>
      <c r="G8" s="46"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6,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ERROR")))))))))))))))))))),6,TRUE))</f>
        <v/>
      </c>
      <c r="H8" s="46"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7,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ERROR")))))))))))))))))))),7,TRUE))</f>
        <v/>
      </c>
      <c r="I8" s="48"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8,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ERROR")))))))))))))))))))),8,TRUE))</f>
        <v/>
      </c>
      <c r="J8" s="49"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9,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ERROR")))))))))))))))))))),9,TRUE))</f>
        <v/>
      </c>
      <c r="K8" s="48"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10,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ERROR")))))))))))))))))))),10,TRUE))</f>
        <v/>
      </c>
      <c r="L8" s="48"/>
      <c r="M8" s="104"/>
      <c r="N8" s="48"/>
      <c r="O8" s="48"/>
      <c r="P8" s="69" t="str">
        <f>IF(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11,TRUE)=0,"",VLOOKUP($B8,IF($B8&lt;11,RAPID0[],IF($B8&lt;21,RAPID1[],IF($B8&lt;31,RAPID2[],IF($B8&lt;41,RAPID3[],IF($B8&lt;51,RAPID4[],IF($B8&lt;61,RAPID5[],IF($B8&lt;71,RAPID6[],IF($B8&lt;81,RAPID7[],IF($B8&lt;91,RAPID8[],IF($B8&lt;101,RAPID9[],IF($B8&lt;111,RAPID10[],IF($B8&lt;121,RAPID11[],IF($B8&lt;131,RAPID12[],IF($B8&lt;141,RAPID13[],IF($B8&lt;151,RAPID14[],IF($B8&lt;161,RAPID15[],IF($B8&lt;171,RAPID16[],IF($B8&lt;181,RAPID17[],IF($B8&lt;191,RAPID18[],IF($B8&lt;201,RAPID19[],"TABLE ERROR")))))))))))))))))))),11,TRUE))</f>
        <v/>
      </c>
    </row>
    <row r="9" spans="1:16" ht="15" customHeight="1" x14ac:dyDescent="0.25">
      <c r="A9" s="94">
        <v>2</v>
      </c>
      <c r="B9" s="70">
        <v>7</v>
      </c>
      <c r="C9" s="46" t="str">
        <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ERROR")))))))))))))))))))),2,TRUE)</f>
        <v>Housing Relocation and Stabilization Services</v>
      </c>
      <c r="D9" s="47"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3,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ERROR")))))))))))))))))))),3,TRUE))</f>
        <v/>
      </c>
      <c r="E9" s="47"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4,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ERROR")))))))))))))))))))),4,TRUE))</f>
        <v/>
      </c>
      <c r="F9" s="47"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5,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ERROR")))))))))))))))))))),5,TRUE))</f>
        <v/>
      </c>
      <c r="G9" s="46"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6,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ERROR")))))))))))))))))))),6,TRUE))</f>
        <v/>
      </c>
      <c r="H9" s="46"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7,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ERROR")))))))))))))))))))),7,TRUE))</f>
        <v/>
      </c>
      <c r="I9" s="48"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8,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ERROR")))))))))))))))))))),8,TRUE))</f>
        <v/>
      </c>
      <c r="J9" s="49"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9,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ERROR")))))))))))))))))))),9,TRUE))</f>
        <v/>
      </c>
      <c r="K9" s="48"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10,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ERROR")))))))))))))))))))),10,TRUE))</f>
        <v/>
      </c>
      <c r="L9" s="48"/>
      <c r="M9" s="104"/>
      <c r="N9" s="48"/>
      <c r="O9" s="48"/>
      <c r="P9" s="69" t="str">
        <f>IF(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11,TRUE)=0,"",VLOOKUP($B9,IF($B9&lt;11,RAPID0[],IF($B9&lt;21,RAPID1[],IF($B9&lt;31,RAPID2[],IF($B9&lt;41,RAPID3[],IF($B9&lt;51,RAPID4[],IF($B9&lt;61,RAPID5[],IF($B9&lt;71,RAPID6[],IF($B9&lt;81,RAPID7[],IF($B9&lt;91,RAPID8[],IF($B9&lt;101,RAPID9[],IF($B9&lt;111,RAPID10[],IF($B9&lt;121,RAPID11[],IF($B9&lt;131,RAPID12[],IF($B9&lt;141,RAPID13[],IF($B9&lt;151,RAPID14[],IF($B9&lt;161,RAPID15[],IF($B9&lt;171,RAPID16[],IF($B9&lt;181,RAPID17[],IF($B9&lt;191,RAPID18[],IF($B9&lt;201,RAPID19[],"TABLE ERROR")))))))))))))))))))),11,TRUE))</f>
        <v/>
      </c>
    </row>
    <row r="10" spans="1:16" ht="15" customHeight="1" x14ac:dyDescent="0.25">
      <c r="A10" s="94">
        <v>2</v>
      </c>
      <c r="B10" s="70">
        <v>8</v>
      </c>
      <c r="C10" s="46" t="str">
        <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ERROR")))))))))))))))))))),2,TRUE)</f>
        <v>Housing Relocation and Stabilization Services</v>
      </c>
      <c r="D10" s="47"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3,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ERROR")))))))))))))))))))),3,TRUE))</f>
        <v/>
      </c>
      <c r="E10" s="47"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4,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ERROR")))))))))))))))))))),4,TRUE))</f>
        <v/>
      </c>
      <c r="F10" s="47"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5,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ERROR")))))))))))))))))))),5,TRUE))</f>
        <v/>
      </c>
      <c r="G10" s="46"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6,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ERROR")))))))))))))))))))),6,TRUE))</f>
        <v/>
      </c>
      <c r="H10" s="46"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7,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ERROR")))))))))))))))))))),7,TRUE))</f>
        <v/>
      </c>
      <c r="I10" s="48"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8,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ERROR")))))))))))))))))))),8,TRUE))</f>
        <v/>
      </c>
      <c r="J10" s="49"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9,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ERROR")))))))))))))))))))),9,TRUE))</f>
        <v/>
      </c>
      <c r="K10" s="48"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10,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ERROR")))))))))))))))))))),10,TRUE))</f>
        <v/>
      </c>
      <c r="L10" s="48"/>
      <c r="M10" s="104"/>
      <c r="N10" s="48"/>
      <c r="O10" s="48"/>
      <c r="P10" s="69" t="str">
        <f>IF(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11,TRUE)=0,"",VLOOKUP($B10,IF($B10&lt;11,RAPID0[],IF($B10&lt;21,RAPID1[],IF($B10&lt;31,RAPID2[],IF($B10&lt;41,RAPID3[],IF($B10&lt;51,RAPID4[],IF($B10&lt;61,RAPID5[],IF($B10&lt;71,RAPID6[],IF($B10&lt;81,RAPID7[],IF($B10&lt;91,RAPID8[],IF($B10&lt;101,RAPID9[],IF($B10&lt;111,RAPID10[],IF($B10&lt;121,RAPID11[],IF($B10&lt;131,RAPID12[],IF($B10&lt;141,RAPID13[],IF($B10&lt;151,RAPID14[],IF($B10&lt;161,RAPID15[],IF($B10&lt;171,RAPID16[],IF($B10&lt;181,RAPID17[],IF($B10&lt;191,RAPID18[],IF($B10&lt;201,RAPID19[],"TABLE ERROR")))))))))))))))))))),11,TRUE))</f>
        <v/>
      </c>
    </row>
    <row r="11" spans="1:16" ht="15" customHeight="1" x14ac:dyDescent="0.25">
      <c r="A11" s="94">
        <v>2</v>
      </c>
      <c r="B11" s="70">
        <v>9</v>
      </c>
      <c r="C11" s="46" t="str">
        <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ERROR")))))))))))))))))))),2,TRUE)</f>
        <v>Housing Relocation and Stabilization Services</v>
      </c>
      <c r="D11" s="47"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3,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ERROR")))))))))))))))))))),3,TRUE))</f>
        <v/>
      </c>
      <c r="E11" s="47"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4,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ERROR")))))))))))))))))))),4,TRUE))</f>
        <v/>
      </c>
      <c r="F11" s="47"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5,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ERROR")))))))))))))))))))),5,TRUE))</f>
        <v/>
      </c>
      <c r="G11" s="46"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6,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ERROR")))))))))))))))))))),6,TRUE))</f>
        <v/>
      </c>
      <c r="H11" s="46"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7,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ERROR")))))))))))))))))))),7,TRUE))</f>
        <v/>
      </c>
      <c r="I11" s="48"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8,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ERROR")))))))))))))))))))),8,TRUE))</f>
        <v/>
      </c>
      <c r="J11" s="49"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9,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ERROR")))))))))))))))))))),9,TRUE))</f>
        <v/>
      </c>
      <c r="K11" s="48"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10,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ERROR")))))))))))))))))))),10,TRUE))</f>
        <v/>
      </c>
      <c r="L11" s="48"/>
      <c r="M11" s="104"/>
      <c r="N11" s="48"/>
      <c r="O11" s="48"/>
      <c r="P11" s="69" t="str">
        <f>IF(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11,TRUE)=0,"",VLOOKUP($B11,IF($B11&lt;11,RAPID0[],IF($B11&lt;21,RAPID1[],IF($B11&lt;31,RAPID2[],IF($B11&lt;41,RAPID3[],IF($B11&lt;51,RAPID4[],IF($B11&lt;61,RAPID5[],IF($B11&lt;71,RAPID6[],IF($B11&lt;81,RAPID7[],IF($B11&lt;91,RAPID8[],IF($B11&lt;101,RAPID9[],IF($B11&lt;111,RAPID10[],IF($B11&lt;121,RAPID11[],IF($B11&lt;131,RAPID12[],IF($B11&lt;141,RAPID13[],IF($B11&lt;151,RAPID14[],IF($B11&lt;161,RAPID15[],IF($B11&lt;171,RAPID16[],IF($B11&lt;181,RAPID17[],IF($B11&lt;191,RAPID18[],IF($B11&lt;201,RAPID19[],"TABLE ERROR")))))))))))))))))))),11,TRUE))</f>
        <v/>
      </c>
    </row>
    <row r="12" spans="1:16" ht="15.75" customHeight="1" x14ac:dyDescent="0.25">
      <c r="A12" s="94">
        <v>2</v>
      </c>
      <c r="B12" s="70">
        <v>10</v>
      </c>
      <c r="C12" s="46" t="str">
        <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ERROR")))))))))))))))))))),2,TRUE)</f>
        <v>Housing Relocation and Stabilization Services</v>
      </c>
      <c r="D12" s="47"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3,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ERROR")))))))))))))))))))),3,TRUE))</f>
        <v/>
      </c>
      <c r="E12" s="47"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4,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ERROR")))))))))))))))))))),4,TRUE))</f>
        <v/>
      </c>
      <c r="F12" s="47"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5,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ERROR")))))))))))))))))))),5,TRUE))</f>
        <v/>
      </c>
      <c r="G12" s="46"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6,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ERROR")))))))))))))))))))),6,TRUE))</f>
        <v/>
      </c>
      <c r="H12" s="46"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7,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ERROR")))))))))))))))))))),7,TRUE))</f>
        <v/>
      </c>
      <c r="I12" s="48"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8,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ERROR")))))))))))))))))))),8,TRUE))</f>
        <v/>
      </c>
      <c r="J12" s="49"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9,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ERROR")))))))))))))))))))),9,TRUE))</f>
        <v/>
      </c>
      <c r="K12" s="48"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10,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ERROR")))))))))))))))))))),10,TRUE))</f>
        <v/>
      </c>
      <c r="L12" s="48"/>
      <c r="M12" s="104"/>
      <c r="N12" s="48"/>
      <c r="O12" s="48"/>
      <c r="P12" s="69" t="str">
        <f>IF(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11,TRUE)=0,"",VLOOKUP($B12,IF($B12&lt;11,RAPID0[],IF($B12&lt;21,RAPID1[],IF($B12&lt;31,RAPID2[],IF($B12&lt;41,RAPID3[],IF($B12&lt;51,RAPID4[],IF($B12&lt;61,RAPID5[],IF($B12&lt;71,RAPID6[],IF($B12&lt;81,RAPID7[],IF($B12&lt;91,RAPID8[],IF($B12&lt;101,RAPID9[],IF($B12&lt;111,RAPID10[],IF($B12&lt;121,RAPID11[],IF($B12&lt;131,RAPID12[],IF($B12&lt;141,RAPID13[],IF($B12&lt;151,RAPID14[],IF($B12&lt;161,RAPID15[],IF($B12&lt;171,RAPID16[],IF($B12&lt;181,RAPID17[],IF($B12&lt;191,RAPID18[],IF($B12&lt;201,RAPID19[],"TABLE ERROR")))))))))))))))))))),11,TRUE))</f>
        <v/>
      </c>
    </row>
    <row r="13" spans="1:16" ht="15" customHeight="1" x14ac:dyDescent="0.25">
      <c r="A13" s="94">
        <v>3</v>
      </c>
      <c r="B13" s="70">
        <v>11</v>
      </c>
      <c r="C13" s="46" t="str">
        <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ERROR")))))))))))))))))))),2,TRUE)</f>
        <v>Housing Relocation and Stabilization Services</v>
      </c>
      <c r="D13" s="47"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3,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ERROR")))))))))))))))))))),3,TRUE))</f>
        <v/>
      </c>
      <c r="E13" s="47"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4,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ERROR")))))))))))))))))))),4,TRUE))</f>
        <v/>
      </c>
      <c r="F13" s="47"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5,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ERROR")))))))))))))))))))),5,TRUE))</f>
        <v/>
      </c>
      <c r="G13" s="46"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6,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ERROR")))))))))))))))))))),6,TRUE))</f>
        <v/>
      </c>
      <c r="H13" s="46"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7,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ERROR")))))))))))))))))))),7,TRUE))</f>
        <v/>
      </c>
      <c r="I13" s="48"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8,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ERROR")))))))))))))))))))),8,TRUE))</f>
        <v/>
      </c>
      <c r="J13" s="49"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9,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ERROR")))))))))))))))))))),9,TRUE))</f>
        <v/>
      </c>
      <c r="K13" s="48"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10,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ERROR")))))))))))))))))))),10,TRUE))</f>
        <v/>
      </c>
      <c r="L13" s="48"/>
      <c r="M13" s="104"/>
      <c r="N13" s="48"/>
      <c r="O13" s="48"/>
      <c r="P13" s="69" t="str">
        <f>IF(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11,TRUE)=0,"",VLOOKUP($B13,IF($B13&lt;11,RAPID0[],IF($B13&lt;21,RAPID1[],IF($B13&lt;31,RAPID2[],IF($B13&lt;41,RAPID3[],IF($B13&lt;51,RAPID4[],IF($B13&lt;61,RAPID5[],IF($B13&lt;71,RAPID6[],IF($B13&lt;81,RAPID7[],IF($B13&lt;91,RAPID8[],IF($B13&lt;101,RAPID9[],IF($B13&lt;111,RAPID10[],IF($B13&lt;121,RAPID11[],IF($B13&lt;131,RAPID12[],IF($B13&lt;141,RAPID13[],IF($B13&lt;151,RAPID14[],IF($B13&lt;161,RAPID15[],IF($B13&lt;171,RAPID16[],IF($B13&lt;181,RAPID17[],IF($B13&lt;191,RAPID18[],IF($B13&lt;201,RAPID19[],"TABLE ERROR")))))))))))))))))))),11,TRUE))</f>
        <v/>
      </c>
    </row>
    <row r="14" spans="1:16" ht="15" customHeight="1" x14ac:dyDescent="0.25">
      <c r="A14" s="94">
        <v>3</v>
      </c>
      <c r="B14" s="70">
        <v>12</v>
      </c>
      <c r="C14" s="46" t="str">
        <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ERROR")))))))))))))))))))),2,TRUE)</f>
        <v>Housing Relocation and Stabilization Services</v>
      </c>
      <c r="D14" s="47"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3,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ERROR")))))))))))))))))))),3,TRUE))</f>
        <v/>
      </c>
      <c r="E14" s="47"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4,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ERROR")))))))))))))))))))),4,TRUE))</f>
        <v/>
      </c>
      <c r="F14" s="47"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5,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ERROR")))))))))))))))))))),5,TRUE))</f>
        <v/>
      </c>
      <c r="G14" s="46"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6,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ERROR")))))))))))))))))))),6,TRUE))</f>
        <v/>
      </c>
      <c r="H14" s="46"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7,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ERROR")))))))))))))))))))),7,TRUE))</f>
        <v/>
      </c>
      <c r="I14" s="48"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8,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ERROR")))))))))))))))))))),8,TRUE))</f>
        <v/>
      </c>
      <c r="J14" s="49"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9,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ERROR")))))))))))))))))))),9,TRUE))</f>
        <v/>
      </c>
      <c r="K14" s="48"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10,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ERROR")))))))))))))))))))),10,TRUE))</f>
        <v/>
      </c>
      <c r="L14" s="48"/>
      <c r="M14" s="104"/>
      <c r="N14" s="48"/>
      <c r="O14" s="48"/>
      <c r="P14" s="69" t="str">
        <f>IF(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11,TRUE)=0,"",VLOOKUP($B14,IF($B14&lt;11,RAPID0[],IF($B14&lt;21,RAPID1[],IF($B14&lt;31,RAPID2[],IF($B14&lt;41,RAPID3[],IF($B14&lt;51,RAPID4[],IF($B14&lt;61,RAPID5[],IF($B14&lt;71,RAPID6[],IF($B14&lt;81,RAPID7[],IF($B14&lt;91,RAPID8[],IF($B14&lt;101,RAPID9[],IF($B14&lt;111,RAPID10[],IF($B14&lt;121,RAPID11[],IF($B14&lt;131,RAPID12[],IF($B14&lt;141,RAPID13[],IF($B14&lt;151,RAPID14[],IF($B14&lt;161,RAPID15[],IF($B14&lt;171,RAPID16[],IF($B14&lt;181,RAPID17[],IF($B14&lt;191,RAPID18[],IF($B14&lt;201,RAPID19[],"TABLE ERROR")))))))))))))))))))),11,TRUE))</f>
        <v/>
      </c>
    </row>
    <row r="15" spans="1:16" ht="15" customHeight="1" x14ac:dyDescent="0.25">
      <c r="A15" s="94">
        <v>3</v>
      </c>
      <c r="B15" s="70">
        <v>13</v>
      </c>
      <c r="C15" s="46" t="str">
        <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ERROR")))))))))))))))))))),2,TRUE)</f>
        <v>Housing Relocation and Stabilization Services</v>
      </c>
      <c r="D15" s="47"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3,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ERROR")))))))))))))))))))),3,TRUE))</f>
        <v/>
      </c>
      <c r="E15" s="47"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4,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ERROR")))))))))))))))))))),4,TRUE))</f>
        <v/>
      </c>
      <c r="F15" s="47"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5,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ERROR")))))))))))))))))))),5,TRUE))</f>
        <v/>
      </c>
      <c r="G15" s="46"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6,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ERROR")))))))))))))))))))),6,TRUE))</f>
        <v/>
      </c>
      <c r="H15" s="46"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7,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ERROR")))))))))))))))))))),7,TRUE))</f>
        <v/>
      </c>
      <c r="I15" s="48"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8,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ERROR")))))))))))))))))))),8,TRUE))</f>
        <v/>
      </c>
      <c r="J15" s="49"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9,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ERROR")))))))))))))))))))),9,TRUE))</f>
        <v/>
      </c>
      <c r="K15" s="48"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10,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ERROR")))))))))))))))))))),10,TRUE))</f>
        <v/>
      </c>
      <c r="L15" s="48"/>
      <c r="M15" s="104"/>
      <c r="N15" s="48"/>
      <c r="O15" s="48"/>
      <c r="P15" s="69" t="str">
        <f>IF(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11,TRUE)=0,"",VLOOKUP($B15,IF($B15&lt;11,RAPID0[],IF($B15&lt;21,RAPID1[],IF($B15&lt;31,RAPID2[],IF($B15&lt;41,RAPID3[],IF($B15&lt;51,RAPID4[],IF($B15&lt;61,RAPID5[],IF($B15&lt;71,RAPID6[],IF($B15&lt;81,RAPID7[],IF($B15&lt;91,RAPID8[],IF($B15&lt;101,RAPID9[],IF($B15&lt;111,RAPID10[],IF($B15&lt;121,RAPID11[],IF($B15&lt;131,RAPID12[],IF($B15&lt;141,RAPID13[],IF($B15&lt;151,RAPID14[],IF($B15&lt;161,RAPID15[],IF($B15&lt;171,RAPID16[],IF($B15&lt;181,RAPID17[],IF($B15&lt;191,RAPID18[],IF($B15&lt;201,RAPID19[],"TABLE ERROR")))))))))))))))))))),11,TRUE))</f>
        <v/>
      </c>
    </row>
    <row r="16" spans="1:16" ht="15" customHeight="1" x14ac:dyDescent="0.25">
      <c r="A16" s="94">
        <v>3</v>
      </c>
      <c r="B16" s="70">
        <v>14</v>
      </c>
      <c r="C16" s="46" t="str">
        <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ERROR")))))))))))))))))))),2,TRUE)</f>
        <v>Housing Relocation and Stabilization Services</v>
      </c>
      <c r="D16" s="47"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3,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ERROR")))))))))))))))))))),3,TRUE))</f>
        <v/>
      </c>
      <c r="E16" s="47"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4,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ERROR")))))))))))))))))))),4,TRUE))</f>
        <v/>
      </c>
      <c r="F16" s="47"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5,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ERROR")))))))))))))))))))),5,TRUE))</f>
        <v/>
      </c>
      <c r="G16" s="46"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6,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ERROR")))))))))))))))))))),6,TRUE))</f>
        <v/>
      </c>
      <c r="H16" s="46"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7,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ERROR")))))))))))))))))))),7,TRUE))</f>
        <v/>
      </c>
      <c r="I16" s="48"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8,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ERROR")))))))))))))))))))),8,TRUE))</f>
        <v/>
      </c>
      <c r="J16" s="49"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9,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ERROR")))))))))))))))))))),9,TRUE))</f>
        <v/>
      </c>
      <c r="K16" s="48"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10,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ERROR")))))))))))))))))))),10,TRUE))</f>
        <v/>
      </c>
      <c r="L16" s="48"/>
      <c r="M16" s="104"/>
      <c r="N16" s="48"/>
      <c r="O16" s="48"/>
      <c r="P16" s="69" t="str">
        <f>IF(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11,TRUE)=0,"",VLOOKUP($B16,IF($B16&lt;11,RAPID0[],IF($B16&lt;21,RAPID1[],IF($B16&lt;31,RAPID2[],IF($B16&lt;41,RAPID3[],IF($B16&lt;51,RAPID4[],IF($B16&lt;61,RAPID5[],IF($B16&lt;71,RAPID6[],IF($B16&lt;81,RAPID7[],IF($B16&lt;91,RAPID8[],IF($B16&lt;101,RAPID9[],IF($B16&lt;111,RAPID10[],IF($B16&lt;121,RAPID11[],IF($B16&lt;131,RAPID12[],IF($B16&lt;141,RAPID13[],IF($B16&lt;151,RAPID14[],IF($B16&lt;161,RAPID15[],IF($B16&lt;171,RAPID16[],IF($B16&lt;181,RAPID17[],IF($B16&lt;191,RAPID18[],IF($B16&lt;201,RAPID19[],"TABLE ERROR")))))))))))))))))))),11,TRUE))</f>
        <v/>
      </c>
    </row>
    <row r="17" spans="1:16" ht="15" customHeight="1" x14ac:dyDescent="0.25">
      <c r="A17" s="94">
        <v>3</v>
      </c>
      <c r="B17" s="70">
        <v>15</v>
      </c>
      <c r="C17" s="46" t="str">
        <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ERROR")))))))))))))))))))),2,TRUE)</f>
        <v>Housing Relocation and Stabilization Services</v>
      </c>
      <c r="D17" s="47"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3,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ERROR")))))))))))))))))))),3,TRUE))</f>
        <v/>
      </c>
      <c r="E17" s="47"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4,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ERROR")))))))))))))))))))),4,TRUE))</f>
        <v/>
      </c>
      <c r="F17" s="47"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5,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ERROR")))))))))))))))))))),5,TRUE))</f>
        <v/>
      </c>
      <c r="G17" s="46"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6,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ERROR")))))))))))))))))))),6,TRUE))</f>
        <v/>
      </c>
      <c r="H17" s="46"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7,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ERROR")))))))))))))))))))),7,TRUE))</f>
        <v/>
      </c>
      <c r="I17" s="48"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8,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ERROR")))))))))))))))))))),8,TRUE))</f>
        <v/>
      </c>
      <c r="J17" s="49"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9,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ERROR")))))))))))))))))))),9,TRUE))</f>
        <v/>
      </c>
      <c r="K17" s="48"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10,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ERROR")))))))))))))))))))),10,TRUE))</f>
        <v/>
      </c>
      <c r="L17" s="48"/>
      <c r="M17" s="104"/>
      <c r="N17" s="48"/>
      <c r="O17" s="48"/>
      <c r="P17" s="69" t="str">
        <f>IF(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11,TRUE)=0,"",VLOOKUP($B17,IF($B17&lt;11,RAPID0[],IF($B17&lt;21,RAPID1[],IF($B17&lt;31,RAPID2[],IF($B17&lt;41,RAPID3[],IF($B17&lt;51,RAPID4[],IF($B17&lt;61,RAPID5[],IF($B17&lt;71,RAPID6[],IF($B17&lt;81,RAPID7[],IF($B17&lt;91,RAPID8[],IF($B17&lt;101,RAPID9[],IF($B17&lt;111,RAPID10[],IF($B17&lt;121,RAPID11[],IF($B17&lt;131,RAPID12[],IF($B17&lt;141,RAPID13[],IF($B17&lt;151,RAPID14[],IF($B17&lt;161,RAPID15[],IF($B17&lt;171,RAPID16[],IF($B17&lt;181,RAPID17[],IF($B17&lt;191,RAPID18[],IF($B17&lt;201,RAPID19[],"TABLE ERROR")))))))))))))))))))),11,TRUE))</f>
        <v/>
      </c>
    </row>
    <row r="18" spans="1:16" ht="15" customHeight="1" x14ac:dyDescent="0.25">
      <c r="A18" s="94">
        <v>3</v>
      </c>
      <c r="B18" s="70">
        <v>16</v>
      </c>
      <c r="C18" s="46" t="str">
        <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ERROR")))))))))))))))))))),2,TRUE)</f>
        <v>Housing Relocation and Stabilization Services</v>
      </c>
      <c r="D18" s="47"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3,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ERROR")))))))))))))))))))),3,TRUE))</f>
        <v/>
      </c>
      <c r="E18" s="47"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4,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ERROR")))))))))))))))))))),4,TRUE))</f>
        <v/>
      </c>
      <c r="F18" s="47"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5,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ERROR")))))))))))))))))))),5,TRUE))</f>
        <v/>
      </c>
      <c r="G18" s="46"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6,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ERROR")))))))))))))))))))),6,TRUE))</f>
        <v/>
      </c>
      <c r="H18" s="46"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7,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ERROR")))))))))))))))))))),7,TRUE))</f>
        <v/>
      </c>
      <c r="I18" s="48"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8,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ERROR")))))))))))))))))))),8,TRUE))</f>
        <v/>
      </c>
      <c r="J18" s="49"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9,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ERROR")))))))))))))))))))),9,TRUE))</f>
        <v/>
      </c>
      <c r="K18" s="48"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10,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ERROR")))))))))))))))))))),10,TRUE))</f>
        <v/>
      </c>
      <c r="L18" s="48"/>
      <c r="M18" s="104"/>
      <c r="N18" s="48"/>
      <c r="O18" s="48"/>
      <c r="P18" s="69" t="str">
        <f>IF(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11,TRUE)=0,"",VLOOKUP($B18,IF($B18&lt;11,RAPID0[],IF($B18&lt;21,RAPID1[],IF($B18&lt;31,RAPID2[],IF($B18&lt;41,RAPID3[],IF($B18&lt;51,RAPID4[],IF($B18&lt;61,RAPID5[],IF($B18&lt;71,RAPID6[],IF($B18&lt;81,RAPID7[],IF($B18&lt;91,RAPID8[],IF($B18&lt;101,RAPID9[],IF($B18&lt;111,RAPID10[],IF($B18&lt;121,RAPID11[],IF($B18&lt;131,RAPID12[],IF($B18&lt;141,RAPID13[],IF($B18&lt;151,RAPID14[],IF($B18&lt;161,RAPID15[],IF($B18&lt;171,RAPID16[],IF($B18&lt;181,RAPID17[],IF($B18&lt;191,RAPID18[],IF($B18&lt;201,RAPID19[],"TABLE ERROR")))))))))))))))))))),11,TRUE))</f>
        <v/>
      </c>
    </row>
    <row r="19" spans="1:16" ht="15" customHeight="1" x14ac:dyDescent="0.25">
      <c r="A19" s="94">
        <v>3</v>
      </c>
      <c r="B19" s="70">
        <v>17</v>
      </c>
      <c r="C19" s="46" t="str">
        <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ERROR")))))))))))))))))))),2,TRUE)</f>
        <v>Housing Relocation and Stabilization Services</v>
      </c>
      <c r="D19" s="47"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3,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ERROR")))))))))))))))))))),3,TRUE))</f>
        <v/>
      </c>
      <c r="E19" s="47"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4,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ERROR")))))))))))))))))))),4,TRUE))</f>
        <v/>
      </c>
      <c r="F19" s="47"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5,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ERROR")))))))))))))))))))),5,TRUE))</f>
        <v/>
      </c>
      <c r="G19" s="46"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6,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ERROR")))))))))))))))))))),6,TRUE))</f>
        <v/>
      </c>
      <c r="H19" s="46"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7,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ERROR")))))))))))))))))))),7,TRUE))</f>
        <v/>
      </c>
      <c r="I19" s="48"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8,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ERROR")))))))))))))))))))),8,TRUE))</f>
        <v/>
      </c>
      <c r="J19" s="49"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9,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ERROR")))))))))))))))))))),9,TRUE))</f>
        <v/>
      </c>
      <c r="K19" s="48"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10,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ERROR")))))))))))))))))))),10,TRUE))</f>
        <v/>
      </c>
      <c r="L19" s="48"/>
      <c r="M19" s="104"/>
      <c r="N19" s="48"/>
      <c r="O19" s="48"/>
      <c r="P19" s="69" t="str">
        <f>IF(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11,TRUE)=0,"",VLOOKUP($B19,IF($B19&lt;11,RAPID0[],IF($B19&lt;21,RAPID1[],IF($B19&lt;31,RAPID2[],IF($B19&lt;41,RAPID3[],IF($B19&lt;51,RAPID4[],IF($B19&lt;61,RAPID5[],IF($B19&lt;71,RAPID6[],IF($B19&lt;81,RAPID7[],IF($B19&lt;91,RAPID8[],IF($B19&lt;101,RAPID9[],IF($B19&lt;111,RAPID10[],IF($B19&lt;121,RAPID11[],IF($B19&lt;131,RAPID12[],IF($B19&lt;141,RAPID13[],IF($B19&lt;151,RAPID14[],IF($B19&lt;161,RAPID15[],IF($B19&lt;171,RAPID16[],IF($B19&lt;181,RAPID17[],IF($B19&lt;191,RAPID18[],IF($B19&lt;201,RAPID19[],"TABLE ERROR")))))))))))))))))))),11,TRUE))</f>
        <v/>
      </c>
    </row>
    <row r="20" spans="1:16" ht="15" customHeight="1" x14ac:dyDescent="0.25">
      <c r="A20" s="94">
        <v>3</v>
      </c>
      <c r="B20" s="70">
        <v>18</v>
      </c>
      <c r="C20" s="46" t="str">
        <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ERROR")))))))))))))))))))),2,TRUE)</f>
        <v>Housing Relocation and Stabilization Services</v>
      </c>
      <c r="D20" s="47"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3,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ERROR")))))))))))))))))))),3,TRUE))</f>
        <v/>
      </c>
      <c r="E20" s="47"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4,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ERROR")))))))))))))))))))),4,TRUE))</f>
        <v/>
      </c>
      <c r="F20" s="47"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5,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ERROR")))))))))))))))))))),5,TRUE))</f>
        <v/>
      </c>
      <c r="G20" s="46"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6,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ERROR")))))))))))))))))))),6,TRUE))</f>
        <v/>
      </c>
      <c r="H20" s="46"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7,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ERROR")))))))))))))))))))),7,TRUE))</f>
        <v/>
      </c>
      <c r="I20" s="48"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8,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ERROR")))))))))))))))))))),8,TRUE))</f>
        <v/>
      </c>
      <c r="J20" s="49"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9,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ERROR")))))))))))))))))))),9,TRUE))</f>
        <v/>
      </c>
      <c r="K20" s="48"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10,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ERROR")))))))))))))))))))),10,TRUE))</f>
        <v/>
      </c>
      <c r="L20" s="48"/>
      <c r="M20" s="104"/>
      <c r="N20" s="48"/>
      <c r="O20" s="48"/>
      <c r="P20" s="69" t="str">
        <f>IF(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11,TRUE)=0,"",VLOOKUP($B20,IF($B20&lt;11,RAPID0[],IF($B20&lt;21,RAPID1[],IF($B20&lt;31,RAPID2[],IF($B20&lt;41,RAPID3[],IF($B20&lt;51,RAPID4[],IF($B20&lt;61,RAPID5[],IF($B20&lt;71,RAPID6[],IF($B20&lt;81,RAPID7[],IF($B20&lt;91,RAPID8[],IF($B20&lt;101,RAPID9[],IF($B20&lt;111,RAPID10[],IF($B20&lt;121,RAPID11[],IF($B20&lt;131,RAPID12[],IF($B20&lt;141,RAPID13[],IF($B20&lt;151,RAPID14[],IF($B20&lt;161,RAPID15[],IF($B20&lt;171,RAPID16[],IF($B20&lt;181,RAPID17[],IF($B20&lt;191,RAPID18[],IF($B20&lt;201,RAPID19[],"TABLE ERROR")))))))))))))))))))),11,TRUE))</f>
        <v/>
      </c>
    </row>
    <row r="21" spans="1:16" ht="15" customHeight="1" x14ac:dyDescent="0.25">
      <c r="A21" s="94">
        <v>3</v>
      </c>
      <c r="B21" s="70">
        <v>19</v>
      </c>
      <c r="C21" s="46" t="str">
        <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ERROR")))))))))))))))))))),2,TRUE)</f>
        <v>Housing Relocation and Stabilization Services</v>
      </c>
      <c r="D21" s="47"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3,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ERROR")))))))))))))))))))),3,TRUE))</f>
        <v/>
      </c>
      <c r="E21" s="47"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4,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ERROR")))))))))))))))))))),4,TRUE))</f>
        <v/>
      </c>
      <c r="F21" s="47"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5,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ERROR")))))))))))))))))))),5,TRUE))</f>
        <v/>
      </c>
      <c r="G21" s="46"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6,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ERROR")))))))))))))))))))),6,TRUE))</f>
        <v/>
      </c>
      <c r="H21" s="46"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7,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ERROR")))))))))))))))))))),7,TRUE))</f>
        <v/>
      </c>
      <c r="I21" s="48"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8,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ERROR")))))))))))))))))))),8,TRUE))</f>
        <v/>
      </c>
      <c r="J21" s="49"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9,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ERROR")))))))))))))))))))),9,TRUE))</f>
        <v/>
      </c>
      <c r="K21" s="48"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10,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ERROR")))))))))))))))))))),10,TRUE))</f>
        <v/>
      </c>
      <c r="L21" s="48"/>
      <c r="M21" s="104"/>
      <c r="N21" s="48"/>
      <c r="O21" s="48"/>
      <c r="P21" s="69" t="str">
        <f>IF(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11,TRUE)=0,"",VLOOKUP($B21,IF($B21&lt;11,RAPID0[],IF($B21&lt;21,RAPID1[],IF($B21&lt;31,RAPID2[],IF($B21&lt;41,RAPID3[],IF($B21&lt;51,RAPID4[],IF($B21&lt;61,RAPID5[],IF($B21&lt;71,RAPID6[],IF($B21&lt;81,RAPID7[],IF($B21&lt;91,RAPID8[],IF($B21&lt;101,RAPID9[],IF($B21&lt;111,RAPID10[],IF($B21&lt;121,RAPID11[],IF($B21&lt;131,RAPID12[],IF($B21&lt;141,RAPID13[],IF($B21&lt;151,RAPID14[],IF($B21&lt;161,RAPID15[],IF($B21&lt;171,RAPID16[],IF($B21&lt;181,RAPID17[],IF($B21&lt;191,RAPID18[],IF($B21&lt;201,RAPID19[],"TABLE ERROR")))))))))))))))))))),11,TRUE))</f>
        <v/>
      </c>
    </row>
    <row r="22" spans="1:16" ht="15.75" customHeight="1" x14ac:dyDescent="0.25">
      <c r="A22" s="94">
        <v>3</v>
      </c>
      <c r="B22" s="70">
        <v>20</v>
      </c>
      <c r="C22" s="46" t="str">
        <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ERROR")))))))))))))))))))),2,TRUE)</f>
        <v>Housing Relocation and Stabilization Services</v>
      </c>
      <c r="D22" s="47"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3,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ERROR")))))))))))))))))))),3,TRUE))</f>
        <v/>
      </c>
      <c r="E22" s="47"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4,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ERROR")))))))))))))))))))),4,TRUE))</f>
        <v/>
      </c>
      <c r="F22" s="47"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5,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ERROR")))))))))))))))))))),5,TRUE))</f>
        <v/>
      </c>
      <c r="G22" s="46"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6,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ERROR")))))))))))))))))))),6,TRUE))</f>
        <v/>
      </c>
      <c r="H22" s="46"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7,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ERROR")))))))))))))))))))),7,TRUE))</f>
        <v/>
      </c>
      <c r="I22" s="48"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8,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ERROR")))))))))))))))))))),8,TRUE))</f>
        <v/>
      </c>
      <c r="J22" s="49"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9,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ERROR")))))))))))))))))))),9,TRUE))</f>
        <v/>
      </c>
      <c r="K22" s="48"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10,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ERROR")))))))))))))))))))),10,TRUE))</f>
        <v/>
      </c>
      <c r="L22" s="48"/>
      <c r="M22" s="104"/>
      <c r="N22" s="48"/>
      <c r="O22" s="48"/>
      <c r="P22" s="69" t="str">
        <f>IF(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11,TRUE)=0,"",VLOOKUP($B22,IF($B22&lt;11,RAPID0[],IF($B22&lt;21,RAPID1[],IF($B22&lt;31,RAPID2[],IF($B22&lt;41,RAPID3[],IF($B22&lt;51,RAPID4[],IF($B22&lt;61,RAPID5[],IF($B22&lt;71,RAPID6[],IF($B22&lt;81,RAPID7[],IF($B22&lt;91,RAPID8[],IF($B22&lt;101,RAPID9[],IF($B22&lt;111,RAPID10[],IF($B22&lt;121,RAPID11[],IF($B22&lt;131,RAPID12[],IF($B22&lt;141,RAPID13[],IF($B22&lt;151,RAPID14[],IF($B22&lt;161,RAPID15[],IF($B22&lt;171,RAPID16[],IF($B22&lt;181,RAPID17[],IF($B22&lt;191,RAPID18[],IF($B22&lt;201,RAPID19[],"TABLE ERROR")))))))))))))))))))),11,TRUE))</f>
        <v/>
      </c>
    </row>
    <row r="23" spans="1:16" ht="15" customHeight="1" x14ac:dyDescent="0.25">
      <c r="A23" s="94">
        <v>4</v>
      </c>
      <c r="B23" s="70">
        <v>21</v>
      </c>
      <c r="C23" s="46" t="str">
        <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ERROR")))))))))))))))))))),2,TRUE)</f>
        <v>Housing Relocation and Stabilization Services</v>
      </c>
      <c r="D23" s="47"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3,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ERROR")))))))))))))))))))),3,TRUE))</f>
        <v/>
      </c>
      <c r="E23" s="47"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4,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ERROR")))))))))))))))))))),4,TRUE))</f>
        <v/>
      </c>
      <c r="F23" s="47"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5,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ERROR")))))))))))))))))))),5,TRUE))</f>
        <v/>
      </c>
      <c r="G23" s="46"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6,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ERROR")))))))))))))))))))),6,TRUE))</f>
        <v/>
      </c>
      <c r="H23" s="46"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7,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ERROR")))))))))))))))))))),7,TRUE))</f>
        <v/>
      </c>
      <c r="I23" s="48"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8,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ERROR")))))))))))))))))))),8,TRUE))</f>
        <v/>
      </c>
      <c r="J23" s="49"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9,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ERROR")))))))))))))))))))),9,TRUE))</f>
        <v/>
      </c>
      <c r="K23" s="48"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10,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ERROR")))))))))))))))))))),10,TRUE))</f>
        <v/>
      </c>
      <c r="L23" s="48"/>
      <c r="M23" s="104"/>
      <c r="N23" s="48"/>
      <c r="O23" s="48"/>
      <c r="P23" s="69" t="str">
        <f>IF(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11,TRUE)=0,"",VLOOKUP($B23,IF($B23&lt;11,RAPID0[],IF($B23&lt;21,RAPID1[],IF($B23&lt;31,RAPID2[],IF($B23&lt;41,RAPID3[],IF($B23&lt;51,RAPID4[],IF($B23&lt;61,RAPID5[],IF($B23&lt;71,RAPID6[],IF($B23&lt;81,RAPID7[],IF($B23&lt;91,RAPID8[],IF($B23&lt;101,RAPID9[],IF($B23&lt;111,RAPID10[],IF($B23&lt;121,RAPID11[],IF($B23&lt;131,RAPID12[],IF($B23&lt;141,RAPID13[],IF($B23&lt;151,RAPID14[],IF($B23&lt;161,RAPID15[],IF($B23&lt;171,RAPID16[],IF($B23&lt;181,RAPID17[],IF($B23&lt;191,RAPID18[],IF($B23&lt;201,RAPID19[],"TABLE ERROR")))))))))))))))))))),11,TRUE))</f>
        <v/>
      </c>
    </row>
    <row r="24" spans="1:16" ht="15" customHeight="1" x14ac:dyDescent="0.25">
      <c r="A24" s="94">
        <v>4</v>
      </c>
      <c r="B24" s="70">
        <v>22</v>
      </c>
      <c r="C24" s="46" t="str">
        <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ERROR")))))))))))))))))))),2,TRUE)</f>
        <v>Housing Relocation and Stabilization Services</v>
      </c>
      <c r="D24" s="47"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3,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ERROR")))))))))))))))))))),3,TRUE))</f>
        <v/>
      </c>
      <c r="E24" s="47"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4,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ERROR")))))))))))))))))))),4,TRUE))</f>
        <v/>
      </c>
      <c r="F24" s="47"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5,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ERROR")))))))))))))))))))),5,TRUE))</f>
        <v/>
      </c>
      <c r="G24" s="46"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6,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ERROR")))))))))))))))))))),6,TRUE))</f>
        <v/>
      </c>
      <c r="H24" s="46"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7,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ERROR")))))))))))))))))))),7,TRUE))</f>
        <v/>
      </c>
      <c r="I24" s="48"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8,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ERROR")))))))))))))))))))),8,TRUE))</f>
        <v/>
      </c>
      <c r="J24" s="49"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9,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ERROR")))))))))))))))))))),9,TRUE))</f>
        <v/>
      </c>
      <c r="K24" s="48"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10,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ERROR")))))))))))))))))))),10,TRUE))</f>
        <v/>
      </c>
      <c r="L24" s="48"/>
      <c r="M24" s="104"/>
      <c r="N24" s="48"/>
      <c r="O24" s="48"/>
      <c r="P24" s="69" t="str">
        <f>IF(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11,TRUE)=0,"",VLOOKUP($B24,IF($B24&lt;11,RAPID0[],IF($B24&lt;21,RAPID1[],IF($B24&lt;31,RAPID2[],IF($B24&lt;41,RAPID3[],IF($B24&lt;51,RAPID4[],IF($B24&lt;61,RAPID5[],IF($B24&lt;71,RAPID6[],IF($B24&lt;81,RAPID7[],IF($B24&lt;91,RAPID8[],IF($B24&lt;101,RAPID9[],IF($B24&lt;111,RAPID10[],IF($B24&lt;121,RAPID11[],IF($B24&lt;131,RAPID12[],IF($B24&lt;141,RAPID13[],IF($B24&lt;151,RAPID14[],IF($B24&lt;161,RAPID15[],IF($B24&lt;171,RAPID16[],IF($B24&lt;181,RAPID17[],IF($B24&lt;191,RAPID18[],IF($B24&lt;201,RAPID19[],"TABLE ERROR")))))))))))))))))))),11,TRUE))</f>
        <v/>
      </c>
    </row>
    <row r="25" spans="1:16" ht="15" customHeight="1" x14ac:dyDescent="0.25">
      <c r="A25" s="94">
        <v>4</v>
      </c>
      <c r="B25" s="70">
        <v>23</v>
      </c>
      <c r="C25" s="46" t="str">
        <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ERROR")))))))))))))))))))),2,TRUE)</f>
        <v>Housing Relocation and Stabilization Services</v>
      </c>
      <c r="D25" s="47"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3,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ERROR")))))))))))))))))))),3,TRUE))</f>
        <v/>
      </c>
      <c r="E25" s="47"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4,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ERROR")))))))))))))))))))),4,TRUE))</f>
        <v/>
      </c>
      <c r="F25" s="47"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5,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ERROR")))))))))))))))))))),5,TRUE))</f>
        <v/>
      </c>
      <c r="G25" s="46"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6,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ERROR")))))))))))))))))))),6,TRUE))</f>
        <v/>
      </c>
      <c r="H25" s="46"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7,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ERROR")))))))))))))))))))),7,TRUE))</f>
        <v/>
      </c>
      <c r="I25" s="48"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8,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ERROR")))))))))))))))))))),8,TRUE))</f>
        <v/>
      </c>
      <c r="J25" s="49"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9,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ERROR")))))))))))))))))))),9,TRUE))</f>
        <v/>
      </c>
      <c r="K25" s="48"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10,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ERROR")))))))))))))))))))),10,TRUE))</f>
        <v/>
      </c>
      <c r="L25" s="48"/>
      <c r="M25" s="104"/>
      <c r="N25" s="48"/>
      <c r="O25" s="48"/>
      <c r="P25" s="69" t="str">
        <f>IF(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11,TRUE)=0,"",VLOOKUP($B25,IF($B25&lt;11,RAPID0[],IF($B25&lt;21,RAPID1[],IF($B25&lt;31,RAPID2[],IF($B25&lt;41,RAPID3[],IF($B25&lt;51,RAPID4[],IF($B25&lt;61,RAPID5[],IF($B25&lt;71,RAPID6[],IF($B25&lt;81,RAPID7[],IF($B25&lt;91,RAPID8[],IF($B25&lt;101,RAPID9[],IF($B25&lt;111,RAPID10[],IF($B25&lt;121,RAPID11[],IF($B25&lt;131,RAPID12[],IF($B25&lt;141,RAPID13[],IF($B25&lt;151,RAPID14[],IF($B25&lt;161,RAPID15[],IF($B25&lt;171,RAPID16[],IF($B25&lt;181,RAPID17[],IF($B25&lt;191,RAPID18[],IF($B25&lt;201,RAPID19[],"TABLE ERROR")))))))))))))))))))),11,TRUE))</f>
        <v/>
      </c>
    </row>
    <row r="26" spans="1:16" ht="15" customHeight="1" x14ac:dyDescent="0.25">
      <c r="A26" s="94">
        <v>4</v>
      </c>
      <c r="B26" s="70">
        <v>24</v>
      </c>
      <c r="C26" s="46" t="str">
        <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ERROR")))))))))))))))))))),2,TRUE)</f>
        <v>Housing Relocation and Stabilization Services</v>
      </c>
      <c r="D26" s="47"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3,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ERROR")))))))))))))))))))),3,TRUE))</f>
        <v/>
      </c>
      <c r="E26" s="47"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4,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ERROR")))))))))))))))))))),4,TRUE))</f>
        <v/>
      </c>
      <c r="F26" s="47"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5,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ERROR")))))))))))))))))))),5,TRUE))</f>
        <v/>
      </c>
      <c r="G26" s="46"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6,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ERROR")))))))))))))))))))),6,TRUE))</f>
        <v/>
      </c>
      <c r="H26" s="46"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7,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ERROR")))))))))))))))))))),7,TRUE))</f>
        <v/>
      </c>
      <c r="I26" s="48"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8,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ERROR")))))))))))))))))))),8,TRUE))</f>
        <v/>
      </c>
      <c r="J26" s="49"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9,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ERROR")))))))))))))))))))),9,TRUE))</f>
        <v/>
      </c>
      <c r="K26" s="48"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10,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ERROR")))))))))))))))))))),10,TRUE))</f>
        <v/>
      </c>
      <c r="L26" s="48"/>
      <c r="M26" s="104"/>
      <c r="N26" s="48"/>
      <c r="O26" s="48"/>
      <c r="P26" s="69" t="str">
        <f>IF(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11,TRUE)=0,"",VLOOKUP($B26,IF($B26&lt;11,RAPID0[],IF($B26&lt;21,RAPID1[],IF($B26&lt;31,RAPID2[],IF($B26&lt;41,RAPID3[],IF($B26&lt;51,RAPID4[],IF($B26&lt;61,RAPID5[],IF($B26&lt;71,RAPID6[],IF($B26&lt;81,RAPID7[],IF($B26&lt;91,RAPID8[],IF($B26&lt;101,RAPID9[],IF($B26&lt;111,RAPID10[],IF($B26&lt;121,RAPID11[],IF($B26&lt;131,RAPID12[],IF($B26&lt;141,RAPID13[],IF($B26&lt;151,RAPID14[],IF($B26&lt;161,RAPID15[],IF($B26&lt;171,RAPID16[],IF($B26&lt;181,RAPID17[],IF($B26&lt;191,RAPID18[],IF($B26&lt;201,RAPID19[],"TABLE ERROR")))))))))))))))))))),11,TRUE))</f>
        <v/>
      </c>
    </row>
    <row r="27" spans="1:16" ht="15" customHeight="1" x14ac:dyDescent="0.25">
      <c r="A27" s="94">
        <v>4</v>
      </c>
      <c r="B27" s="70">
        <v>25</v>
      </c>
      <c r="C27" s="46" t="str">
        <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ERROR")))))))))))))))))))),2,TRUE)</f>
        <v>Housing Relocation and Stabilization Services</v>
      </c>
      <c r="D27" s="47"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3,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ERROR")))))))))))))))))))),3,TRUE))</f>
        <v/>
      </c>
      <c r="E27" s="47"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4,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ERROR")))))))))))))))))))),4,TRUE))</f>
        <v/>
      </c>
      <c r="F27" s="47"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5,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ERROR")))))))))))))))))))),5,TRUE))</f>
        <v/>
      </c>
      <c r="G27" s="46"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6,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ERROR")))))))))))))))))))),6,TRUE))</f>
        <v/>
      </c>
      <c r="H27" s="46"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7,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ERROR")))))))))))))))))))),7,TRUE))</f>
        <v/>
      </c>
      <c r="I27" s="48"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8,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ERROR")))))))))))))))))))),8,TRUE))</f>
        <v/>
      </c>
      <c r="J27" s="49"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9,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ERROR")))))))))))))))))))),9,TRUE))</f>
        <v/>
      </c>
      <c r="K27" s="48"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10,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ERROR")))))))))))))))))))),10,TRUE))</f>
        <v/>
      </c>
      <c r="L27" s="48"/>
      <c r="M27" s="104"/>
      <c r="N27" s="48"/>
      <c r="O27" s="48"/>
      <c r="P27" s="69" t="str">
        <f>IF(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11,TRUE)=0,"",VLOOKUP($B27,IF($B27&lt;11,RAPID0[],IF($B27&lt;21,RAPID1[],IF($B27&lt;31,RAPID2[],IF($B27&lt;41,RAPID3[],IF($B27&lt;51,RAPID4[],IF($B27&lt;61,RAPID5[],IF($B27&lt;71,RAPID6[],IF($B27&lt;81,RAPID7[],IF($B27&lt;91,RAPID8[],IF($B27&lt;101,RAPID9[],IF($B27&lt;111,RAPID10[],IF($B27&lt;121,RAPID11[],IF($B27&lt;131,RAPID12[],IF($B27&lt;141,RAPID13[],IF($B27&lt;151,RAPID14[],IF($B27&lt;161,RAPID15[],IF($B27&lt;171,RAPID16[],IF($B27&lt;181,RAPID17[],IF($B27&lt;191,RAPID18[],IF($B27&lt;201,RAPID19[],"TABLE ERROR")))))))))))))))))))),11,TRUE))</f>
        <v/>
      </c>
    </row>
    <row r="28" spans="1:16" ht="15" customHeight="1" x14ac:dyDescent="0.25">
      <c r="A28" s="94">
        <v>4</v>
      </c>
      <c r="B28" s="70">
        <v>26</v>
      </c>
      <c r="C28" s="46" t="str">
        <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ERROR")))))))))))))))))))),2,TRUE)</f>
        <v>Housing Relocation and Stabilization Services</v>
      </c>
      <c r="D28" s="47"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3,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ERROR")))))))))))))))))))),3,TRUE))</f>
        <v/>
      </c>
      <c r="E28" s="47"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4,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ERROR")))))))))))))))))))),4,TRUE))</f>
        <v/>
      </c>
      <c r="F28" s="47"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5,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ERROR")))))))))))))))))))),5,TRUE))</f>
        <v/>
      </c>
      <c r="G28" s="46"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6,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ERROR")))))))))))))))))))),6,TRUE))</f>
        <v/>
      </c>
      <c r="H28" s="46"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7,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ERROR")))))))))))))))))))),7,TRUE))</f>
        <v/>
      </c>
      <c r="I28" s="48"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8,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ERROR")))))))))))))))))))),8,TRUE))</f>
        <v/>
      </c>
      <c r="J28" s="49"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9,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ERROR")))))))))))))))))))),9,TRUE))</f>
        <v/>
      </c>
      <c r="K28" s="48"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10,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ERROR")))))))))))))))))))),10,TRUE))</f>
        <v/>
      </c>
      <c r="L28" s="48"/>
      <c r="M28" s="104"/>
      <c r="N28" s="48"/>
      <c r="O28" s="48"/>
      <c r="P28" s="69" t="str">
        <f>IF(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11,TRUE)=0,"",VLOOKUP($B28,IF($B28&lt;11,RAPID0[],IF($B28&lt;21,RAPID1[],IF($B28&lt;31,RAPID2[],IF($B28&lt;41,RAPID3[],IF($B28&lt;51,RAPID4[],IF($B28&lt;61,RAPID5[],IF($B28&lt;71,RAPID6[],IF($B28&lt;81,RAPID7[],IF($B28&lt;91,RAPID8[],IF($B28&lt;101,RAPID9[],IF($B28&lt;111,RAPID10[],IF($B28&lt;121,RAPID11[],IF($B28&lt;131,RAPID12[],IF($B28&lt;141,RAPID13[],IF($B28&lt;151,RAPID14[],IF($B28&lt;161,RAPID15[],IF($B28&lt;171,RAPID16[],IF($B28&lt;181,RAPID17[],IF($B28&lt;191,RAPID18[],IF($B28&lt;201,RAPID19[],"TABLE ERROR")))))))))))))))))))),11,TRUE))</f>
        <v/>
      </c>
    </row>
    <row r="29" spans="1:16" ht="15" customHeight="1" x14ac:dyDescent="0.25">
      <c r="A29" s="94">
        <v>4</v>
      </c>
      <c r="B29" s="70">
        <v>27</v>
      </c>
      <c r="C29" s="46" t="str">
        <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ERROR")))))))))))))))))))),2,TRUE)</f>
        <v>Housing Relocation and Stabilization Services</v>
      </c>
      <c r="D29" s="47"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3,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ERROR")))))))))))))))))))),3,TRUE))</f>
        <v/>
      </c>
      <c r="E29" s="47"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4,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ERROR")))))))))))))))))))),4,TRUE))</f>
        <v/>
      </c>
      <c r="F29" s="47"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5,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ERROR")))))))))))))))))))),5,TRUE))</f>
        <v/>
      </c>
      <c r="G29" s="46"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6,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ERROR")))))))))))))))))))),6,TRUE))</f>
        <v/>
      </c>
      <c r="H29" s="46"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7,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ERROR")))))))))))))))))))),7,TRUE))</f>
        <v/>
      </c>
      <c r="I29" s="48"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8,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ERROR")))))))))))))))))))),8,TRUE))</f>
        <v/>
      </c>
      <c r="J29" s="49"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9,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ERROR")))))))))))))))))))),9,TRUE))</f>
        <v/>
      </c>
      <c r="K29" s="48"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10,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ERROR")))))))))))))))))))),10,TRUE))</f>
        <v/>
      </c>
      <c r="L29" s="48"/>
      <c r="M29" s="104"/>
      <c r="N29" s="48"/>
      <c r="O29" s="48"/>
      <c r="P29" s="69" t="str">
        <f>IF(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11,TRUE)=0,"",VLOOKUP($B29,IF($B29&lt;11,RAPID0[],IF($B29&lt;21,RAPID1[],IF($B29&lt;31,RAPID2[],IF($B29&lt;41,RAPID3[],IF($B29&lt;51,RAPID4[],IF($B29&lt;61,RAPID5[],IF($B29&lt;71,RAPID6[],IF($B29&lt;81,RAPID7[],IF($B29&lt;91,RAPID8[],IF($B29&lt;101,RAPID9[],IF($B29&lt;111,RAPID10[],IF($B29&lt;121,RAPID11[],IF($B29&lt;131,RAPID12[],IF($B29&lt;141,RAPID13[],IF($B29&lt;151,RAPID14[],IF($B29&lt;161,RAPID15[],IF($B29&lt;171,RAPID16[],IF($B29&lt;181,RAPID17[],IF($B29&lt;191,RAPID18[],IF($B29&lt;201,RAPID19[],"TABLE ERROR")))))))))))))))))))),11,TRUE))</f>
        <v/>
      </c>
    </row>
    <row r="30" spans="1:16" ht="15" customHeight="1" x14ac:dyDescent="0.25">
      <c r="A30" s="94">
        <v>4</v>
      </c>
      <c r="B30" s="70">
        <v>28</v>
      </c>
      <c r="C30" s="46" t="str">
        <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ERROR")))))))))))))))))))),2,TRUE)</f>
        <v>Housing Relocation and Stabilization Services</v>
      </c>
      <c r="D30" s="47"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3,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ERROR")))))))))))))))))))),3,TRUE))</f>
        <v/>
      </c>
      <c r="E30" s="47"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4,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ERROR")))))))))))))))))))),4,TRUE))</f>
        <v/>
      </c>
      <c r="F30" s="47"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5,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ERROR")))))))))))))))))))),5,TRUE))</f>
        <v/>
      </c>
      <c r="G30" s="46"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6,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ERROR")))))))))))))))))))),6,TRUE))</f>
        <v/>
      </c>
      <c r="H30" s="46"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7,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ERROR")))))))))))))))))))),7,TRUE))</f>
        <v/>
      </c>
      <c r="I30" s="48"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8,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ERROR")))))))))))))))))))),8,TRUE))</f>
        <v/>
      </c>
      <c r="J30" s="49"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9,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ERROR")))))))))))))))))))),9,TRUE))</f>
        <v/>
      </c>
      <c r="K30" s="48"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10,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ERROR")))))))))))))))))))),10,TRUE))</f>
        <v/>
      </c>
      <c r="L30" s="48"/>
      <c r="M30" s="104"/>
      <c r="N30" s="48"/>
      <c r="O30" s="48"/>
      <c r="P30" s="69" t="str">
        <f>IF(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11,TRUE)=0,"",VLOOKUP($B30,IF($B30&lt;11,RAPID0[],IF($B30&lt;21,RAPID1[],IF($B30&lt;31,RAPID2[],IF($B30&lt;41,RAPID3[],IF($B30&lt;51,RAPID4[],IF($B30&lt;61,RAPID5[],IF($B30&lt;71,RAPID6[],IF($B30&lt;81,RAPID7[],IF($B30&lt;91,RAPID8[],IF($B30&lt;101,RAPID9[],IF($B30&lt;111,RAPID10[],IF($B30&lt;121,RAPID11[],IF($B30&lt;131,RAPID12[],IF($B30&lt;141,RAPID13[],IF($B30&lt;151,RAPID14[],IF($B30&lt;161,RAPID15[],IF($B30&lt;171,RAPID16[],IF($B30&lt;181,RAPID17[],IF($B30&lt;191,RAPID18[],IF($B30&lt;201,RAPID19[],"TABLE ERROR")))))))))))))))))))),11,TRUE))</f>
        <v/>
      </c>
    </row>
    <row r="31" spans="1:16" ht="15" customHeight="1" x14ac:dyDescent="0.25">
      <c r="A31" s="94">
        <v>4</v>
      </c>
      <c r="B31" s="70">
        <v>29</v>
      </c>
      <c r="C31" s="46" t="str">
        <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ERROR")))))))))))))))))))),2,TRUE)</f>
        <v>Housing Relocation and Stabilization Services</v>
      </c>
      <c r="D31" s="47"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3,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ERROR")))))))))))))))))))),3,TRUE))</f>
        <v/>
      </c>
      <c r="E31" s="47"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4,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ERROR")))))))))))))))))))),4,TRUE))</f>
        <v/>
      </c>
      <c r="F31" s="47"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5,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ERROR")))))))))))))))))))),5,TRUE))</f>
        <v/>
      </c>
      <c r="G31" s="46"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6,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ERROR")))))))))))))))))))),6,TRUE))</f>
        <v/>
      </c>
      <c r="H31" s="46"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7,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ERROR")))))))))))))))))))),7,TRUE))</f>
        <v/>
      </c>
      <c r="I31" s="48"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8,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ERROR")))))))))))))))))))),8,TRUE))</f>
        <v/>
      </c>
      <c r="J31" s="49"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9,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ERROR")))))))))))))))))))),9,TRUE))</f>
        <v/>
      </c>
      <c r="K31" s="48"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10,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ERROR")))))))))))))))))))),10,TRUE))</f>
        <v/>
      </c>
      <c r="L31" s="48"/>
      <c r="M31" s="104"/>
      <c r="N31" s="48"/>
      <c r="O31" s="48"/>
      <c r="P31" s="69" t="str">
        <f>IF(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11,TRUE)=0,"",VLOOKUP($B31,IF($B31&lt;11,RAPID0[],IF($B31&lt;21,RAPID1[],IF($B31&lt;31,RAPID2[],IF($B31&lt;41,RAPID3[],IF($B31&lt;51,RAPID4[],IF($B31&lt;61,RAPID5[],IF($B31&lt;71,RAPID6[],IF($B31&lt;81,RAPID7[],IF($B31&lt;91,RAPID8[],IF($B31&lt;101,RAPID9[],IF($B31&lt;111,RAPID10[],IF($B31&lt;121,RAPID11[],IF($B31&lt;131,RAPID12[],IF($B31&lt;141,RAPID13[],IF($B31&lt;151,RAPID14[],IF($B31&lt;161,RAPID15[],IF($B31&lt;171,RAPID16[],IF($B31&lt;181,RAPID17[],IF($B31&lt;191,RAPID18[],IF($B31&lt;201,RAPID19[],"TABLE ERROR")))))))))))))))))))),11,TRUE))</f>
        <v/>
      </c>
    </row>
    <row r="32" spans="1:16" ht="15.75" customHeight="1" x14ac:dyDescent="0.25">
      <c r="A32" s="94">
        <v>4</v>
      </c>
      <c r="B32" s="70">
        <v>30</v>
      </c>
      <c r="C32" s="46" t="str">
        <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ERROR")))))))))))))))))))),2,TRUE)</f>
        <v>Housing Relocation and Stabilization Services</v>
      </c>
      <c r="D32" s="47"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3,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ERROR")))))))))))))))))))),3,TRUE))</f>
        <v/>
      </c>
      <c r="E32" s="47"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4,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ERROR")))))))))))))))))))),4,TRUE))</f>
        <v/>
      </c>
      <c r="F32" s="47"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5,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ERROR")))))))))))))))))))),5,TRUE))</f>
        <v/>
      </c>
      <c r="G32" s="46"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6,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ERROR")))))))))))))))))))),6,TRUE))</f>
        <v/>
      </c>
      <c r="H32" s="46"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7,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ERROR")))))))))))))))))))),7,TRUE))</f>
        <v/>
      </c>
      <c r="I32" s="48"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8,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ERROR")))))))))))))))))))),8,TRUE))</f>
        <v/>
      </c>
      <c r="J32" s="49"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9,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ERROR")))))))))))))))))))),9,TRUE))</f>
        <v/>
      </c>
      <c r="K32" s="48"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10,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ERROR")))))))))))))))))))),10,TRUE))</f>
        <v/>
      </c>
      <c r="L32" s="48"/>
      <c r="M32" s="104"/>
      <c r="N32" s="48"/>
      <c r="O32" s="48"/>
      <c r="P32" s="69" t="str">
        <f>IF(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11,TRUE)=0,"",VLOOKUP($B32,IF($B32&lt;11,RAPID0[],IF($B32&lt;21,RAPID1[],IF($B32&lt;31,RAPID2[],IF($B32&lt;41,RAPID3[],IF($B32&lt;51,RAPID4[],IF($B32&lt;61,RAPID5[],IF($B32&lt;71,RAPID6[],IF($B32&lt;81,RAPID7[],IF($B32&lt;91,RAPID8[],IF($B32&lt;101,RAPID9[],IF($B32&lt;111,RAPID10[],IF($B32&lt;121,RAPID11[],IF($B32&lt;131,RAPID12[],IF($B32&lt;141,RAPID13[],IF($B32&lt;151,RAPID14[],IF($B32&lt;161,RAPID15[],IF($B32&lt;171,RAPID16[],IF($B32&lt;181,RAPID17[],IF($B32&lt;191,RAPID18[],IF($B32&lt;201,RAPID19[],"TABLE ERROR")))))))))))))))))))),11,TRUE))</f>
        <v/>
      </c>
    </row>
    <row r="33" spans="1:16" ht="15" customHeight="1" x14ac:dyDescent="0.25">
      <c r="A33" s="94">
        <v>5</v>
      </c>
      <c r="B33" s="70">
        <v>31</v>
      </c>
      <c r="C33" s="46" t="str">
        <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ERROR")))))))))))))))))))),2,TRUE)</f>
        <v>Housing Relocation and Stabilization Services</v>
      </c>
      <c r="D33" s="47"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3,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ERROR")))))))))))))))))))),3,TRUE))</f>
        <v/>
      </c>
      <c r="E33" s="47"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4,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ERROR")))))))))))))))))))),4,TRUE))</f>
        <v/>
      </c>
      <c r="F33" s="47"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5,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ERROR")))))))))))))))))))),5,TRUE))</f>
        <v/>
      </c>
      <c r="G33" s="46"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6,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ERROR")))))))))))))))))))),6,TRUE))</f>
        <v/>
      </c>
      <c r="H33" s="46"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7,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ERROR")))))))))))))))))))),7,TRUE))</f>
        <v/>
      </c>
      <c r="I33" s="48"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8,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ERROR")))))))))))))))))))),8,TRUE))</f>
        <v/>
      </c>
      <c r="J33" s="49"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9,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ERROR")))))))))))))))))))),9,TRUE))</f>
        <v/>
      </c>
      <c r="K33" s="48"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10,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ERROR")))))))))))))))))))),10,TRUE))</f>
        <v/>
      </c>
      <c r="L33" s="48"/>
      <c r="M33" s="104"/>
      <c r="N33" s="48"/>
      <c r="O33" s="48"/>
      <c r="P33" s="69" t="str">
        <f>IF(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11,TRUE)=0,"",VLOOKUP($B33,IF($B33&lt;11,RAPID0[],IF($B33&lt;21,RAPID1[],IF($B33&lt;31,RAPID2[],IF($B33&lt;41,RAPID3[],IF($B33&lt;51,RAPID4[],IF($B33&lt;61,RAPID5[],IF($B33&lt;71,RAPID6[],IF($B33&lt;81,RAPID7[],IF($B33&lt;91,RAPID8[],IF($B33&lt;101,RAPID9[],IF($B33&lt;111,RAPID10[],IF($B33&lt;121,RAPID11[],IF($B33&lt;131,RAPID12[],IF($B33&lt;141,RAPID13[],IF($B33&lt;151,RAPID14[],IF($B33&lt;161,RAPID15[],IF($B33&lt;171,RAPID16[],IF($B33&lt;181,RAPID17[],IF($B33&lt;191,RAPID18[],IF($B33&lt;201,RAPID19[],"TABLE ERROR")))))))))))))))))))),11,TRUE))</f>
        <v/>
      </c>
    </row>
    <row r="34" spans="1:16" ht="15" customHeight="1" x14ac:dyDescent="0.25">
      <c r="A34" s="94">
        <v>5</v>
      </c>
      <c r="B34" s="70">
        <v>32</v>
      </c>
      <c r="C34" s="46" t="str">
        <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ERROR")))))))))))))))))))),2,TRUE)</f>
        <v>Housing Relocation and Stabilization Services</v>
      </c>
      <c r="D34" s="47"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3,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ERROR")))))))))))))))))))),3,TRUE))</f>
        <v/>
      </c>
      <c r="E34" s="47"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4,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ERROR")))))))))))))))))))),4,TRUE))</f>
        <v/>
      </c>
      <c r="F34" s="47"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5,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ERROR")))))))))))))))))))),5,TRUE))</f>
        <v/>
      </c>
      <c r="G34" s="46"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6,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ERROR")))))))))))))))))))),6,TRUE))</f>
        <v/>
      </c>
      <c r="H34" s="46"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7,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ERROR")))))))))))))))))))),7,TRUE))</f>
        <v/>
      </c>
      <c r="I34" s="48"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8,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ERROR")))))))))))))))))))),8,TRUE))</f>
        <v/>
      </c>
      <c r="J34" s="49"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9,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ERROR")))))))))))))))))))),9,TRUE))</f>
        <v/>
      </c>
      <c r="K34" s="48"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10,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ERROR")))))))))))))))))))),10,TRUE))</f>
        <v/>
      </c>
      <c r="L34" s="48"/>
      <c r="M34" s="104"/>
      <c r="N34" s="48"/>
      <c r="O34" s="48"/>
      <c r="P34" s="69" t="str">
        <f>IF(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11,TRUE)=0,"",VLOOKUP($B34,IF($B34&lt;11,RAPID0[],IF($B34&lt;21,RAPID1[],IF($B34&lt;31,RAPID2[],IF($B34&lt;41,RAPID3[],IF($B34&lt;51,RAPID4[],IF($B34&lt;61,RAPID5[],IF($B34&lt;71,RAPID6[],IF($B34&lt;81,RAPID7[],IF($B34&lt;91,RAPID8[],IF($B34&lt;101,RAPID9[],IF($B34&lt;111,RAPID10[],IF($B34&lt;121,RAPID11[],IF($B34&lt;131,RAPID12[],IF($B34&lt;141,RAPID13[],IF($B34&lt;151,RAPID14[],IF($B34&lt;161,RAPID15[],IF($B34&lt;171,RAPID16[],IF($B34&lt;181,RAPID17[],IF($B34&lt;191,RAPID18[],IF($B34&lt;201,RAPID19[],"TABLE ERROR")))))))))))))))))))),11,TRUE))</f>
        <v/>
      </c>
    </row>
    <row r="35" spans="1:16" ht="15" customHeight="1" x14ac:dyDescent="0.25">
      <c r="A35" s="94">
        <v>5</v>
      </c>
      <c r="B35" s="70">
        <v>33</v>
      </c>
      <c r="C35" s="46" t="str">
        <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ERROR")))))))))))))))))))),2,TRUE)</f>
        <v>Housing Relocation and Stabilization Services</v>
      </c>
      <c r="D35" s="47"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3,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ERROR")))))))))))))))))))),3,TRUE))</f>
        <v/>
      </c>
      <c r="E35" s="47"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4,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ERROR")))))))))))))))))))),4,TRUE))</f>
        <v/>
      </c>
      <c r="F35" s="47"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5,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ERROR")))))))))))))))))))),5,TRUE))</f>
        <v/>
      </c>
      <c r="G35" s="46"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6,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ERROR")))))))))))))))))))),6,TRUE))</f>
        <v/>
      </c>
      <c r="H35" s="46"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7,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ERROR")))))))))))))))))))),7,TRUE))</f>
        <v/>
      </c>
      <c r="I35" s="48"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8,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ERROR")))))))))))))))))))),8,TRUE))</f>
        <v/>
      </c>
      <c r="J35" s="49"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9,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ERROR")))))))))))))))))))),9,TRUE))</f>
        <v/>
      </c>
      <c r="K35" s="48"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10,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ERROR")))))))))))))))))))),10,TRUE))</f>
        <v/>
      </c>
      <c r="L35" s="48"/>
      <c r="M35" s="104"/>
      <c r="N35" s="48"/>
      <c r="O35" s="48"/>
      <c r="P35" s="69" t="str">
        <f>IF(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11,TRUE)=0,"",VLOOKUP($B35,IF($B35&lt;11,RAPID0[],IF($B35&lt;21,RAPID1[],IF($B35&lt;31,RAPID2[],IF($B35&lt;41,RAPID3[],IF($B35&lt;51,RAPID4[],IF($B35&lt;61,RAPID5[],IF($B35&lt;71,RAPID6[],IF($B35&lt;81,RAPID7[],IF($B35&lt;91,RAPID8[],IF($B35&lt;101,RAPID9[],IF($B35&lt;111,RAPID10[],IF($B35&lt;121,RAPID11[],IF($B35&lt;131,RAPID12[],IF($B35&lt;141,RAPID13[],IF($B35&lt;151,RAPID14[],IF($B35&lt;161,RAPID15[],IF($B35&lt;171,RAPID16[],IF($B35&lt;181,RAPID17[],IF($B35&lt;191,RAPID18[],IF($B35&lt;201,RAPID19[],"TABLE ERROR")))))))))))))))))))),11,TRUE))</f>
        <v/>
      </c>
    </row>
    <row r="36" spans="1:16" ht="15" customHeight="1" x14ac:dyDescent="0.25">
      <c r="A36" s="94">
        <v>5</v>
      </c>
      <c r="B36" s="70">
        <v>34</v>
      </c>
      <c r="C36" s="46" t="str">
        <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ERROR")))))))))))))))))))),2,TRUE)</f>
        <v>Housing Relocation and Stabilization Services</v>
      </c>
      <c r="D36" s="47"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3,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ERROR")))))))))))))))))))),3,TRUE))</f>
        <v/>
      </c>
      <c r="E36" s="47"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4,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ERROR")))))))))))))))))))),4,TRUE))</f>
        <v/>
      </c>
      <c r="F36" s="47"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5,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ERROR")))))))))))))))))))),5,TRUE))</f>
        <v/>
      </c>
      <c r="G36" s="46"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6,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ERROR")))))))))))))))))))),6,TRUE))</f>
        <v/>
      </c>
      <c r="H36" s="46"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7,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ERROR")))))))))))))))))))),7,TRUE))</f>
        <v/>
      </c>
      <c r="I36" s="48"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8,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ERROR")))))))))))))))))))),8,TRUE))</f>
        <v/>
      </c>
      <c r="J36" s="49"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9,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ERROR")))))))))))))))))))),9,TRUE))</f>
        <v/>
      </c>
      <c r="K36" s="48"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10,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ERROR")))))))))))))))))))),10,TRUE))</f>
        <v/>
      </c>
      <c r="L36" s="48"/>
      <c r="M36" s="104"/>
      <c r="N36" s="48"/>
      <c r="O36" s="48"/>
      <c r="P36" s="69" t="str">
        <f>IF(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11,TRUE)=0,"",VLOOKUP($B36,IF($B36&lt;11,RAPID0[],IF($B36&lt;21,RAPID1[],IF($B36&lt;31,RAPID2[],IF($B36&lt;41,RAPID3[],IF($B36&lt;51,RAPID4[],IF($B36&lt;61,RAPID5[],IF($B36&lt;71,RAPID6[],IF($B36&lt;81,RAPID7[],IF($B36&lt;91,RAPID8[],IF($B36&lt;101,RAPID9[],IF($B36&lt;111,RAPID10[],IF($B36&lt;121,RAPID11[],IF($B36&lt;131,RAPID12[],IF($B36&lt;141,RAPID13[],IF($B36&lt;151,RAPID14[],IF($B36&lt;161,RAPID15[],IF($B36&lt;171,RAPID16[],IF($B36&lt;181,RAPID17[],IF($B36&lt;191,RAPID18[],IF($B36&lt;201,RAPID19[],"TABLE ERROR")))))))))))))))))))),11,TRUE))</f>
        <v/>
      </c>
    </row>
    <row r="37" spans="1:16" ht="15" customHeight="1" x14ac:dyDescent="0.25">
      <c r="A37" s="94">
        <v>5</v>
      </c>
      <c r="B37" s="70">
        <v>35</v>
      </c>
      <c r="C37" s="46" t="str">
        <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ERROR")))))))))))))))))))),2,TRUE)</f>
        <v>Housing Relocation and Stabilization Services</v>
      </c>
      <c r="D37" s="47"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3,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ERROR")))))))))))))))))))),3,TRUE))</f>
        <v/>
      </c>
      <c r="E37" s="47"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4,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ERROR")))))))))))))))))))),4,TRUE))</f>
        <v/>
      </c>
      <c r="F37" s="47"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5,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ERROR")))))))))))))))))))),5,TRUE))</f>
        <v/>
      </c>
      <c r="G37" s="46"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6,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ERROR")))))))))))))))))))),6,TRUE))</f>
        <v/>
      </c>
      <c r="H37" s="46"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7,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ERROR")))))))))))))))))))),7,TRUE))</f>
        <v/>
      </c>
      <c r="I37" s="48"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8,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ERROR")))))))))))))))))))),8,TRUE))</f>
        <v/>
      </c>
      <c r="J37" s="49"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9,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ERROR")))))))))))))))))))),9,TRUE))</f>
        <v/>
      </c>
      <c r="K37" s="48"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10,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ERROR")))))))))))))))))))),10,TRUE))</f>
        <v/>
      </c>
      <c r="L37" s="48"/>
      <c r="M37" s="104"/>
      <c r="N37" s="48"/>
      <c r="O37" s="48"/>
      <c r="P37" s="69" t="str">
        <f>IF(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11,TRUE)=0,"",VLOOKUP($B37,IF($B37&lt;11,RAPID0[],IF($B37&lt;21,RAPID1[],IF($B37&lt;31,RAPID2[],IF($B37&lt;41,RAPID3[],IF($B37&lt;51,RAPID4[],IF($B37&lt;61,RAPID5[],IF($B37&lt;71,RAPID6[],IF($B37&lt;81,RAPID7[],IF($B37&lt;91,RAPID8[],IF($B37&lt;101,RAPID9[],IF($B37&lt;111,RAPID10[],IF($B37&lt;121,RAPID11[],IF($B37&lt;131,RAPID12[],IF($B37&lt;141,RAPID13[],IF($B37&lt;151,RAPID14[],IF($B37&lt;161,RAPID15[],IF($B37&lt;171,RAPID16[],IF($B37&lt;181,RAPID17[],IF($B37&lt;191,RAPID18[],IF($B37&lt;201,RAPID19[],"TABLE ERROR")))))))))))))))))))),11,TRUE))</f>
        <v/>
      </c>
    </row>
    <row r="38" spans="1:16" ht="15" customHeight="1" x14ac:dyDescent="0.25">
      <c r="A38" s="94">
        <v>5</v>
      </c>
      <c r="B38" s="70">
        <v>36</v>
      </c>
      <c r="C38" s="46" t="str">
        <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ERROR")))))))))))))))))))),2,TRUE)</f>
        <v>Housing Relocation and Stabilization Services</v>
      </c>
      <c r="D38" s="47"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3,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ERROR")))))))))))))))))))),3,TRUE))</f>
        <v/>
      </c>
      <c r="E38" s="47"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4,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ERROR")))))))))))))))))))),4,TRUE))</f>
        <v/>
      </c>
      <c r="F38" s="47"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5,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ERROR")))))))))))))))))))),5,TRUE))</f>
        <v/>
      </c>
      <c r="G38" s="46"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6,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ERROR")))))))))))))))))))),6,TRUE))</f>
        <v/>
      </c>
      <c r="H38" s="46"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7,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ERROR")))))))))))))))))))),7,TRUE))</f>
        <v/>
      </c>
      <c r="I38" s="48"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8,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ERROR")))))))))))))))))))),8,TRUE))</f>
        <v/>
      </c>
      <c r="J38" s="49"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9,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ERROR")))))))))))))))))))),9,TRUE))</f>
        <v/>
      </c>
      <c r="K38" s="48"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10,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ERROR")))))))))))))))))))),10,TRUE))</f>
        <v/>
      </c>
      <c r="L38" s="48"/>
      <c r="M38" s="104"/>
      <c r="N38" s="48"/>
      <c r="O38" s="48"/>
      <c r="P38" s="69" t="str">
        <f>IF(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11,TRUE)=0,"",VLOOKUP($B38,IF($B38&lt;11,RAPID0[],IF($B38&lt;21,RAPID1[],IF($B38&lt;31,RAPID2[],IF($B38&lt;41,RAPID3[],IF($B38&lt;51,RAPID4[],IF($B38&lt;61,RAPID5[],IF($B38&lt;71,RAPID6[],IF($B38&lt;81,RAPID7[],IF($B38&lt;91,RAPID8[],IF($B38&lt;101,RAPID9[],IF($B38&lt;111,RAPID10[],IF($B38&lt;121,RAPID11[],IF($B38&lt;131,RAPID12[],IF($B38&lt;141,RAPID13[],IF($B38&lt;151,RAPID14[],IF($B38&lt;161,RAPID15[],IF($B38&lt;171,RAPID16[],IF($B38&lt;181,RAPID17[],IF($B38&lt;191,RAPID18[],IF($B38&lt;201,RAPID19[],"TABLE ERROR")))))))))))))))))))),11,TRUE))</f>
        <v/>
      </c>
    </row>
    <row r="39" spans="1:16" ht="15" customHeight="1" x14ac:dyDescent="0.25">
      <c r="A39" s="94">
        <v>5</v>
      </c>
      <c r="B39" s="70">
        <v>37</v>
      </c>
      <c r="C39" s="46" t="str">
        <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ERROR")))))))))))))))))))),2,TRUE)</f>
        <v>Housing Relocation and Stabilization Services</v>
      </c>
      <c r="D39" s="47"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3,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ERROR")))))))))))))))))))),3,TRUE))</f>
        <v/>
      </c>
      <c r="E39" s="47"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4,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ERROR")))))))))))))))))))),4,TRUE))</f>
        <v/>
      </c>
      <c r="F39" s="47"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5,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ERROR")))))))))))))))))))),5,TRUE))</f>
        <v/>
      </c>
      <c r="G39" s="46"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6,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ERROR")))))))))))))))))))),6,TRUE))</f>
        <v/>
      </c>
      <c r="H39" s="46"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7,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ERROR")))))))))))))))))))),7,TRUE))</f>
        <v/>
      </c>
      <c r="I39" s="48"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8,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ERROR")))))))))))))))))))),8,TRUE))</f>
        <v/>
      </c>
      <c r="J39" s="49"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9,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ERROR")))))))))))))))))))),9,TRUE))</f>
        <v/>
      </c>
      <c r="K39" s="48"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10,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ERROR")))))))))))))))))))),10,TRUE))</f>
        <v/>
      </c>
      <c r="L39" s="48"/>
      <c r="M39" s="104"/>
      <c r="N39" s="48"/>
      <c r="O39" s="48"/>
      <c r="P39" s="69" t="str">
        <f>IF(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11,TRUE)=0,"",VLOOKUP($B39,IF($B39&lt;11,RAPID0[],IF($B39&lt;21,RAPID1[],IF($B39&lt;31,RAPID2[],IF($B39&lt;41,RAPID3[],IF($B39&lt;51,RAPID4[],IF($B39&lt;61,RAPID5[],IF($B39&lt;71,RAPID6[],IF($B39&lt;81,RAPID7[],IF($B39&lt;91,RAPID8[],IF($B39&lt;101,RAPID9[],IF($B39&lt;111,RAPID10[],IF($B39&lt;121,RAPID11[],IF($B39&lt;131,RAPID12[],IF($B39&lt;141,RAPID13[],IF($B39&lt;151,RAPID14[],IF($B39&lt;161,RAPID15[],IF($B39&lt;171,RAPID16[],IF($B39&lt;181,RAPID17[],IF($B39&lt;191,RAPID18[],IF($B39&lt;201,RAPID19[],"TABLE ERROR")))))))))))))))))))),11,TRUE))</f>
        <v/>
      </c>
    </row>
    <row r="40" spans="1:16" ht="15" customHeight="1" x14ac:dyDescent="0.25">
      <c r="A40" s="94">
        <v>5</v>
      </c>
      <c r="B40" s="70">
        <v>38</v>
      </c>
      <c r="C40" s="46" t="str">
        <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ERROR")))))))))))))))))))),2,TRUE)</f>
        <v>Housing Relocation and Stabilization Services</v>
      </c>
      <c r="D40" s="47"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3,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ERROR")))))))))))))))))))),3,TRUE))</f>
        <v/>
      </c>
      <c r="E40" s="47"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4,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ERROR")))))))))))))))))))),4,TRUE))</f>
        <v/>
      </c>
      <c r="F40" s="47"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5,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ERROR")))))))))))))))))))),5,TRUE))</f>
        <v/>
      </c>
      <c r="G40" s="46"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6,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ERROR")))))))))))))))))))),6,TRUE))</f>
        <v/>
      </c>
      <c r="H40" s="46"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7,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ERROR")))))))))))))))))))),7,TRUE))</f>
        <v/>
      </c>
      <c r="I40" s="48"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8,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ERROR")))))))))))))))))))),8,TRUE))</f>
        <v/>
      </c>
      <c r="J40" s="49"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9,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ERROR")))))))))))))))))))),9,TRUE))</f>
        <v/>
      </c>
      <c r="K40" s="48"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10,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ERROR")))))))))))))))))))),10,TRUE))</f>
        <v/>
      </c>
      <c r="L40" s="48"/>
      <c r="M40" s="104"/>
      <c r="N40" s="48"/>
      <c r="O40" s="48"/>
      <c r="P40" s="69" t="str">
        <f>IF(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11,TRUE)=0,"",VLOOKUP($B40,IF($B40&lt;11,RAPID0[],IF($B40&lt;21,RAPID1[],IF($B40&lt;31,RAPID2[],IF($B40&lt;41,RAPID3[],IF($B40&lt;51,RAPID4[],IF($B40&lt;61,RAPID5[],IF($B40&lt;71,RAPID6[],IF($B40&lt;81,RAPID7[],IF($B40&lt;91,RAPID8[],IF($B40&lt;101,RAPID9[],IF($B40&lt;111,RAPID10[],IF($B40&lt;121,RAPID11[],IF($B40&lt;131,RAPID12[],IF($B40&lt;141,RAPID13[],IF($B40&lt;151,RAPID14[],IF($B40&lt;161,RAPID15[],IF($B40&lt;171,RAPID16[],IF($B40&lt;181,RAPID17[],IF($B40&lt;191,RAPID18[],IF($B40&lt;201,RAPID19[],"TABLE ERROR")))))))))))))))))))),11,TRUE))</f>
        <v/>
      </c>
    </row>
    <row r="41" spans="1:16" ht="15" customHeight="1" x14ac:dyDescent="0.25">
      <c r="A41" s="94">
        <v>5</v>
      </c>
      <c r="B41" s="70">
        <v>39</v>
      </c>
      <c r="C41" s="46" t="str">
        <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ERROR")))))))))))))))))))),2,TRUE)</f>
        <v>Housing Relocation and Stabilization Services</v>
      </c>
      <c r="D41" s="47"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3,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ERROR")))))))))))))))))))),3,TRUE))</f>
        <v/>
      </c>
      <c r="E41" s="47"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4,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ERROR")))))))))))))))))))),4,TRUE))</f>
        <v/>
      </c>
      <c r="F41" s="47"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5,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ERROR")))))))))))))))))))),5,TRUE))</f>
        <v/>
      </c>
      <c r="G41" s="46"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6,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ERROR")))))))))))))))))))),6,TRUE))</f>
        <v/>
      </c>
      <c r="H41" s="46"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7,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ERROR")))))))))))))))))))),7,TRUE))</f>
        <v/>
      </c>
      <c r="I41" s="48"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8,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ERROR")))))))))))))))))))),8,TRUE))</f>
        <v/>
      </c>
      <c r="J41" s="49"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9,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ERROR")))))))))))))))))))),9,TRUE))</f>
        <v/>
      </c>
      <c r="K41" s="48"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10,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ERROR")))))))))))))))))))),10,TRUE))</f>
        <v/>
      </c>
      <c r="L41" s="48"/>
      <c r="M41" s="104"/>
      <c r="N41" s="48"/>
      <c r="O41" s="48"/>
      <c r="P41" s="69" t="str">
        <f>IF(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11,TRUE)=0,"",VLOOKUP($B41,IF($B41&lt;11,RAPID0[],IF($B41&lt;21,RAPID1[],IF($B41&lt;31,RAPID2[],IF($B41&lt;41,RAPID3[],IF($B41&lt;51,RAPID4[],IF($B41&lt;61,RAPID5[],IF($B41&lt;71,RAPID6[],IF($B41&lt;81,RAPID7[],IF($B41&lt;91,RAPID8[],IF($B41&lt;101,RAPID9[],IF($B41&lt;111,RAPID10[],IF($B41&lt;121,RAPID11[],IF($B41&lt;131,RAPID12[],IF($B41&lt;141,RAPID13[],IF($B41&lt;151,RAPID14[],IF($B41&lt;161,RAPID15[],IF($B41&lt;171,RAPID16[],IF($B41&lt;181,RAPID17[],IF($B41&lt;191,RAPID18[],IF($B41&lt;201,RAPID19[],"TABLE ERROR")))))))))))))))))))),11,TRUE))</f>
        <v/>
      </c>
    </row>
    <row r="42" spans="1:16" ht="15.75" customHeight="1" x14ac:dyDescent="0.25">
      <c r="A42" s="94">
        <v>5</v>
      </c>
      <c r="B42" s="70">
        <v>40</v>
      </c>
      <c r="C42" s="46" t="str">
        <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ERROR")))))))))))))))))))),2,TRUE)</f>
        <v>Housing Relocation and Stabilization Services</v>
      </c>
      <c r="D42" s="47"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3,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ERROR")))))))))))))))))))),3,TRUE))</f>
        <v/>
      </c>
      <c r="E42" s="47"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4,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ERROR")))))))))))))))))))),4,TRUE))</f>
        <v/>
      </c>
      <c r="F42" s="47"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5,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ERROR")))))))))))))))))))),5,TRUE))</f>
        <v/>
      </c>
      <c r="G42" s="46"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6,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ERROR")))))))))))))))))))),6,TRUE))</f>
        <v/>
      </c>
      <c r="H42" s="46"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7,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ERROR")))))))))))))))))))),7,TRUE))</f>
        <v/>
      </c>
      <c r="I42" s="48"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8,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ERROR")))))))))))))))))))),8,TRUE))</f>
        <v/>
      </c>
      <c r="J42" s="49"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9,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ERROR")))))))))))))))))))),9,TRUE))</f>
        <v/>
      </c>
      <c r="K42" s="48"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10,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ERROR")))))))))))))))))))),10,TRUE))</f>
        <v/>
      </c>
      <c r="L42" s="48"/>
      <c r="M42" s="104"/>
      <c r="N42" s="48"/>
      <c r="O42" s="48"/>
      <c r="P42" s="69" t="str">
        <f>IF(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11,TRUE)=0,"",VLOOKUP($B42,IF($B42&lt;11,RAPID0[],IF($B42&lt;21,RAPID1[],IF($B42&lt;31,RAPID2[],IF($B42&lt;41,RAPID3[],IF($B42&lt;51,RAPID4[],IF($B42&lt;61,RAPID5[],IF($B42&lt;71,RAPID6[],IF($B42&lt;81,RAPID7[],IF($B42&lt;91,RAPID8[],IF($B42&lt;101,RAPID9[],IF($B42&lt;111,RAPID10[],IF($B42&lt;121,RAPID11[],IF($B42&lt;131,RAPID12[],IF($B42&lt;141,RAPID13[],IF($B42&lt;151,RAPID14[],IF($B42&lt;161,RAPID15[],IF($B42&lt;171,RAPID16[],IF($B42&lt;181,RAPID17[],IF($B42&lt;191,RAPID18[],IF($B42&lt;201,RAPID19[],"TABLE ERROR")))))))))))))))))))),11,TRUE))</f>
        <v/>
      </c>
    </row>
    <row r="43" spans="1:16" ht="15" customHeight="1" x14ac:dyDescent="0.25">
      <c r="A43" s="94">
        <v>6</v>
      </c>
      <c r="B43" s="70">
        <v>41</v>
      </c>
      <c r="C43" s="46" t="str">
        <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ERROR")))))))))))))))))))),2,TRUE)</f>
        <v>Housing Relocation and Stabilization Services</v>
      </c>
      <c r="D43" s="47"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3,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ERROR")))))))))))))))))))),3,TRUE))</f>
        <v/>
      </c>
      <c r="E43" s="47"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4,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ERROR")))))))))))))))))))),4,TRUE))</f>
        <v/>
      </c>
      <c r="F43" s="47"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5,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ERROR")))))))))))))))))))),5,TRUE))</f>
        <v/>
      </c>
      <c r="G43" s="46"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6,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ERROR")))))))))))))))))))),6,TRUE))</f>
        <v/>
      </c>
      <c r="H43" s="46"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7,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ERROR")))))))))))))))))))),7,TRUE))</f>
        <v/>
      </c>
      <c r="I43" s="48"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8,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ERROR")))))))))))))))))))),8,TRUE))</f>
        <v/>
      </c>
      <c r="J43" s="49"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9,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ERROR")))))))))))))))))))),9,TRUE))</f>
        <v/>
      </c>
      <c r="K43" s="48"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10,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ERROR")))))))))))))))))))),10,TRUE))</f>
        <v/>
      </c>
      <c r="L43" s="48"/>
      <c r="M43" s="104"/>
      <c r="N43" s="48"/>
      <c r="O43" s="48"/>
      <c r="P43" s="69" t="str">
        <f>IF(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11,TRUE)=0,"",VLOOKUP($B43,IF($B43&lt;11,RAPID0[],IF($B43&lt;21,RAPID1[],IF($B43&lt;31,RAPID2[],IF($B43&lt;41,RAPID3[],IF($B43&lt;51,RAPID4[],IF($B43&lt;61,RAPID5[],IF($B43&lt;71,RAPID6[],IF($B43&lt;81,RAPID7[],IF($B43&lt;91,RAPID8[],IF($B43&lt;101,RAPID9[],IF($B43&lt;111,RAPID10[],IF($B43&lt;121,RAPID11[],IF($B43&lt;131,RAPID12[],IF($B43&lt;141,RAPID13[],IF($B43&lt;151,RAPID14[],IF($B43&lt;161,RAPID15[],IF($B43&lt;171,RAPID16[],IF($B43&lt;181,RAPID17[],IF($B43&lt;191,RAPID18[],IF($B43&lt;201,RAPID19[],"TABLE ERROR")))))))))))))))))))),11,TRUE))</f>
        <v/>
      </c>
    </row>
    <row r="44" spans="1:16" ht="15" customHeight="1" x14ac:dyDescent="0.25">
      <c r="A44" s="94">
        <v>6</v>
      </c>
      <c r="B44" s="70">
        <v>42</v>
      </c>
      <c r="C44" s="46" t="str">
        <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ERROR")))))))))))))))))))),2,TRUE)</f>
        <v>Housing Relocation and Stabilization Services</v>
      </c>
      <c r="D44" s="47"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3,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ERROR")))))))))))))))))))),3,TRUE))</f>
        <v/>
      </c>
      <c r="E44" s="47"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4,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ERROR")))))))))))))))))))),4,TRUE))</f>
        <v/>
      </c>
      <c r="F44" s="47"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5,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ERROR")))))))))))))))))))),5,TRUE))</f>
        <v/>
      </c>
      <c r="G44" s="46"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6,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ERROR")))))))))))))))))))),6,TRUE))</f>
        <v/>
      </c>
      <c r="H44" s="46"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7,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ERROR")))))))))))))))))))),7,TRUE))</f>
        <v/>
      </c>
      <c r="I44" s="48"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8,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ERROR")))))))))))))))))))),8,TRUE))</f>
        <v/>
      </c>
      <c r="J44" s="49"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9,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ERROR")))))))))))))))))))),9,TRUE))</f>
        <v/>
      </c>
      <c r="K44" s="48"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10,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ERROR")))))))))))))))))))),10,TRUE))</f>
        <v/>
      </c>
      <c r="L44" s="48"/>
      <c r="M44" s="104"/>
      <c r="N44" s="48"/>
      <c r="O44" s="48"/>
      <c r="P44" s="69" t="str">
        <f>IF(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11,TRUE)=0,"",VLOOKUP($B44,IF($B44&lt;11,RAPID0[],IF($B44&lt;21,RAPID1[],IF($B44&lt;31,RAPID2[],IF($B44&lt;41,RAPID3[],IF($B44&lt;51,RAPID4[],IF($B44&lt;61,RAPID5[],IF($B44&lt;71,RAPID6[],IF($B44&lt;81,RAPID7[],IF($B44&lt;91,RAPID8[],IF($B44&lt;101,RAPID9[],IF($B44&lt;111,RAPID10[],IF($B44&lt;121,RAPID11[],IF($B44&lt;131,RAPID12[],IF($B44&lt;141,RAPID13[],IF($B44&lt;151,RAPID14[],IF($B44&lt;161,RAPID15[],IF($B44&lt;171,RAPID16[],IF($B44&lt;181,RAPID17[],IF($B44&lt;191,RAPID18[],IF($B44&lt;201,RAPID19[],"TABLE ERROR")))))))))))))))))))),11,TRUE))</f>
        <v/>
      </c>
    </row>
    <row r="45" spans="1:16" ht="15" customHeight="1" x14ac:dyDescent="0.25">
      <c r="A45" s="94">
        <v>6</v>
      </c>
      <c r="B45" s="70">
        <v>43</v>
      </c>
      <c r="C45" s="46" t="str">
        <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ERROR")))))))))))))))))))),2,TRUE)</f>
        <v>Housing Relocation and Stabilization Services</v>
      </c>
      <c r="D45" s="47"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3,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ERROR")))))))))))))))))))),3,TRUE))</f>
        <v/>
      </c>
      <c r="E45" s="47"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4,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ERROR")))))))))))))))))))),4,TRUE))</f>
        <v/>
      </c>
      <c r="F45" s="47"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5,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ERROR")))))))))))))))))))),5,TRUE))</f>
        <v/>
      </c>
      <c r="G45" s="46"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6,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ERROR")))))))))))))))))))),6,TRUE))</f>
        <v/>
      </c>
      <c r="H45" s="46"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7,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ERROR")))))))))))))))))))),7,TRUE))</f>
        <v/>
      </c>
      <c r="I45" s="48"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8,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ERROR")))))))))))))))))))),8,TRUE))</f>
        <v/>
      </c>
      <c r="J45" s="49"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9,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ERROR")))))))))))))))))))),9,TRUE))</f>
        <v/>
      </c>
      <c r="K45" s="48"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10,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ERROR")))))))))))))))))))),10,TRUE))</f>
        <v/>
      </c>
      <c r="L45" s="48"/>
      <c r="M45" s="104"/>
      <c r="N45" s="48"/>
      <c r="O45" s="48"/>
      <c r="P45" s="69" t="str">
        <f>IF(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11,TRUE)=0,"",VLOOKUP($B45,IF($B45&lt;11,RAPID0[],IF($B45&lt;21,RAPID1[],IF($B45&lt;31,RAPID2[],IF($B45&lt;41,RAPID3[],IF($B45&lt;51,RAPID4[],IF($B45&lt;61,RAPID5[],IF($B45&lt;71,RAPID6[],IF($B45&lt;81,RAPID7[],IF($B45&lt;91,RAPID8[],IF($B45&lt;101,RAPID9[],IF($B45&lt;111,RAPID10[],IF($B45&lt;121,RAPID11[],IF($B45&lt;131,RAPID12[],IF($B45&lt;141,RAPID13[],IF($B45&lt;151,RAPID14[],IF($B45&lt;161,RAPID15[],IF($B45&lt;171,RAPID16[],IF($B45&lt;181,RAPID17[],IF($B45&lt;191,RAPID18[],IF($B45&lt;201,RAPID19[],"TABLE ERROR")))))))))))))))))))),11,TRUE))</f>
        <v/>
      </c>
    </row>
    <row r="46" spans="1:16" ht="15" customHeight="1" x14ac:dyDescent="0.25">
      <c r="A46" s="94">
        <v>6</v>
      </c>
      <c r="B46" s="70">
        <v>44</v>
      </c>
      <c r="C46" s="46" t="str">
        <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ERROR")))))))))))))))))))),2,TRUE)</f>
        <v>Housing Relocation and Stabilization Services</v>
      </c>
      <c r="D46" s="47"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3,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ERROR")))))))))))))))))))),3,TRUE))</f>
        <v/>
      </c>
      <c r="E46" s="47"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4,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ERROR")))))))))))))))))))),4,TRUE))</f>
        <v/>
      </c>
      <c r="F46" s="47"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5,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ERROR")))))))))))))))))))),5,TRUE))</f>
        <v/>
      </c>
      <c r="G46" s="46"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6,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ERROR")))))))))))))))))))),6,TRUE))</f>
        <v/>
      </c>
      <c r="H46" s="46"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7,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ERROR")))))))))))))))))))),7,TRUE))</f>
        <v/>
      </c>
      <c r="I46" s="48"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8,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ERROR")))))))))))))))))))),8,TRUE))</f>
        <v/>
      </c>
      <c r="J46" s="49"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9,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ERROR")))))))))))))))))))),9,TRUE))</f>
        <v/>
      </c>
      <c r="K46" s="48"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10,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ERROR")))))))))))))))))))),10,TRUE))</f>
        <v/>
      </c>
      <c r="L46" s="48"/>
      <c r="M46" s="104"/>
      <c r="N46" s="48"/>
      <c r="O46" s="48"/>
      <c r="P46" s="69" t="str">
        <f>IF(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11,TRUE)=0,"",VLOOKUP($B46,IF($B46&lt;11,RAPID0[],IF($B46&lt;21,RAPID1[],IF($B46&lt;31,RAPID2[],IF($B46&lt;41,RAPID3[],IF($B46&lt;51,RAPID4[],IF($B46&lt;61,RAPID5[],IF($B46&lt;71,RAPID6[],IF($B46&lt;81,RAPID7[],IF($B46&lt;91,RAPID8[],IF($B46&lt;101,RAPID9[],IF($B46&lt;111,RAPID10[],IF($B46&lt;121,RAPID11[],IF($B46&lt;131,RAPID12[],IF($B46&lt;141,RAPID13[],IF($B46&lt;151,RAPID14[],IF($B46&lt;161,RAPID15[],IF($B46&lt;171,RAPID16[],IF($B46&lt;181,RAPID17[],IF($B46&lt;191,RAPID18[],IF($B46&lt;201,RAPID19[],"TABLE ERROR")))))))))))))))))))),11,TRUE))</f>
        <v/>
      </c>
    </row>
    <row r="47" spans="1:16" ht="15" customHeight="1" x14ac:dyDescent="0.25">
      <c r="A47" s="94">
        <v>6</v>
      </c>
      <c r="B47" s="70">
        <v>45</v>
      </c>
      <c r="C47" s="46" t="str">
        <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ERROR")))))))))))))))))))),2,TRUE)</f>
        <v>Housing Relocation and Stabilization Services</v>
      </c>
      <c r="D47" s="47"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3,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ERROR")))))))))))))))))))),3,TRUE))</f>
        <v/>
      </c>
      <c r="E47" s="47"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4,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ERROR")))))))))))))))))))),4,TRUE))</f>
        <v/>
      </c>
      <c r="F47" s="47"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5,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ERROR")))))))))))))))))))),5,TRUE))</f>
        <v/>
      </c>
      <c r="G47" s="46"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6,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ERROR")))))))))))))))))))),6,TRUE))</f>
        <v/>
      </c>
      <c r="H47" s="46"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7,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ERROR")))))))))))))))))))),7,TRUE))</f>
        <v/>
      </c>
      <c r="I47" s="48"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8,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ERROR")))))))))))))))))))),8,TRUE))</f>
        <v/>
      </c>
      <c r="J47" s="49"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9,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ERROR")))))))))))))))))))),9,TRUE))</f>
        <v/>
      </c>
      <c r="K47" s="48"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10,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ERROR")))))))))))))))))))),10,TRUE))</f>
        <v/>
      </c>
      <c r="L47" s="48"/>
      <c r="M47" s="104"/>
      <c r="N47" s="48"/>
      <c r="O47" s="48"/>
      <c r="P47" s="69" t="str">
        <f>IF(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11,TRUE)=0,"",VLOOKUP($B47,IF($B47&lt;11,RAPID0[],IF($B47&lt;21,RAPID1[],IF($B47&lt;31,RAPID2[],IF($B47&lt;41,RAPID3[],IF($B47&lt;51,RAPID4[],IF($B47&lt;61,RAPID5[],IF($B47&lt;71,RAPID6[],IF($B47&lt;81,RAPID7[],IF($B47&lt;91,RAPID8[],IF($B47&lt;101,RAPID9[],IF($B47&lt;111,RAPID10[],IF($B47&lt;121,RAPID11[],IF($B47&lt;131,RAPID12[],IF($B47&lt;141,RAPID13[],IF($B47&lt;151,RAPID14[],IF($B47&lt;161,RAPID15[],IF($B47&lt;171,RAPID16[],IF($B47&lt;181,RAPID17[],IF($B47&lt;191,RAPID18[],IF($B47&lt;201,RAPID19[],"TABLE ERROR")))))))))))))))))))),11,TRUE))</f>
        <v/>
      </c>
    </row>
    <row r="48" spans="1:16" ht="15" customHeight="1" x14ac:dyDescent="0.25">
      <c r="A48" s="94">
        <v>6</v>
      </c>
      <c r="B48" s="70">
        <v>46</v>
      </c>
      <c r="C48" s="46" t="str">
        <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ERROR")))))))))))))))))))),2,TRUE)</f>
        <v>Housing Relocation and Stabilization Services</v>
      </c>
      <c r="D48" s="47"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3,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ERROR")))))))))))))))))))),3,TRUE))</f>
        <v/>
      </c>
      <c r="E48" s="47"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4,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ERROR")))))))))))))))))))),4,TRUE))</f>
        <v/>
      </c>
      <c r="F48" s="47"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5,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ERROR")))))))))))))))))))),5,TRUE))</f>
        <v/>
      </c>
      <c r="G48" s="46"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6,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ERROR")))))))))))))))))))),6,TRUE))</f>
        <v/>
      </c>
      <c r="H48" s="46"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7,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ERROR")))))))))))))))))))),7,TRUE))</f>
        <v/>
      </c>
      <c r="I48" s="48"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8,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ERROR")))))))))))))))))))),8,TRUE))</f>
        <v/>
      </c>
      <c r="J48" s="49"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9,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ERROR")))))))))))))))))))),9,TRUE))</f>
        <v/>
      </c>
      <c r="K48" s="48"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10,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ERROR")))))))))))))))))))),10,TRUE))</f>
        <v/>
      </c>
      <c r="L48" s="48"/>
      <c r="M48" s="104"/>
      <c r="N48" s="48"/>
      <c r="O48" s="48"/>
      <c r="P48" s="69" t="str">
        <f>IF(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11,TRUE)=0,"",VLOOKUP($B48,IF($B48&lt;11,RAPID0[],IF($B48&lt;21,RAPID1[],IF($B48&lt;31,RAPID2[],IF($B48&lt;41,RAPID3[],IF($B48&lt;51,RAPID4[],IF($B48&lt;61,RAPID5[],IF($B48&lt;71,RAPID6[],IF($B48&lt;81,RAPID7[],IF($B48&lt;91,RAPID8[],IF($B48&lt;101,RAPID9[],IF($B48&lt;111,RAPID10[],IF($B48&lt;121,RAPID11[],IF($B48&lt;131,RAPID12[],IF($B48&lt;141,RAPID13[],IF($B48&lt;151,RAPID14[],IF($B48&lt;161,RAPID15[],IF($B48&lt;171,RAPID16[],IF($B48&lt;181,RAPID17[],IF($B48&lt;191,RAPID18[],IF($B48&lt;201,RAPID19[],"TABLE ERROR")))))))))))))))))))),11,TRUE))</f>
        <v/>
      </c>
    </row>
    <row r="49" spans="1:16" ht="15" customHeight="1" x14ac:dyDescent="0.25">
      <c r="A49" s="94">
        <v>6</v>
      </c>
      <c r="B49" s="70">
        <v>47</v>
      </c>
      <c r="C49" s="46" t="str">
        <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ERROR")))))))))))))))))))),2,TRUE)</f>
        <v>Housing Relocation and Stabilization Services</v>
      </c>
      <c r="D49" s="47"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3,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ERROR")))))))))))))))))))),3,TRUE))</f>
        <v/>
      </c>
      <c r="E49" s="47"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4,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ERROR")))))))))))))))))))),4,TRUE))</f>
        <v/>
      </c>
      <c r="F49" s="47"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5,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ERROR")))))))))))))))))))),5,TRUE))</f>
        <v/>
      </c>
      <c r="G49" s="46"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6,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ERROR")))))))))))))))))))),6,TRUE))</f>
        <v/>
      </c>
      <c r="H49" s="46"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7,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ERROR")))))))))))))))))))),7,TRUE))</f>
        <v/>
      </c>
      <c r="I49" s="48"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8,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ERROR")))))))))))))))))))),8,TRUE))</f>
        <v/>
      </c>
      <c r="J49" s="49"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9,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ERROR")))))))))))))))))))),9,TRUE))</f>
        <v/>
      </c>
      <c r="K49" s="48"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10,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ERROR")))))))))))))))))))),10,TRUE))</f>
        <v/>
      </c>
      <c r="L49" s="48"/>
      <c r="M49" s="104"/>
      <c r="N49" s="48"/>
      <c r="O49" s="48"/>
      <c r="P49" s="69" t="str">
        <f>IF(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11,TRUE)=0,"",VLOOKUP($B49,IF($B49&lt;11,RAPID0[],IF($B49&lt;21,RAPID1[],IF($B49&lt;31,RAPID2[],IF($B49&lt;41,RAPID3[],IF($B49&lt;51,RAPID4[],IF($B49&lt;61,RAPID5[],IF($B49&lt;71,RAPID6[],IF($B49&lt;81,RAPID7[],IF($B49&lt;91,RAPID8[],IF($B49&lt;101,RAPID9[],IF($B49&lt;111,RAPID10[],IF($B49&lt;121,RAPID11[],IF($B49&lt;131,RAPID12[],IF($B49&lt;141,RAPID13[],IF($B49&lt;151,RAPID14[],IF($B49&lt;161,RAPID15[],IF($B49&lt;171,RAPID16[],IF($B49&lt;181,RAPID17[],IF($B49&lt;191,RAPID18[],IF($B49&lt;201,RAPID19[],"TABLE ERROR")))))))))))))))))))),11,TRUE))</f>
        <v/>
      </c>
    </row>
    <row r="50" spans="1:16" ht="15" customHeight="1" x14ac:dyDescent="0.25">
      <c r="A50" s="94">
        <v>6</v>
      </c>
      <c r="B50" s="70">
        <v>48</v>
      </c>
      <c r="C50" s="46" t="str">
        <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ERROR")))))))))))))))))))),2,TRUE)</f>
        <v>Housing Relocation and Stabilization Services</v>
      </c>
      <c r="D50" s="47"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3,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ERROR")))))))))))))))))))),3,TRUE))</f>
        <v/>
      </c>
      <c r="E50" s="47"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4,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ERROR")))))))))))))))))))),4,TRUE))</f>
        <v/>
      </c>
      <c r="F50" s="47"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5,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ERROR")))))))))))))))))))),5,TRUE))</f>
        <v/>
      </c>
      <c r="G50" s="46"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6,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ERROR")))))))))))))))))))),6,TRUE))</f>
        <v/>
      </c>
      <c r="H50" s="46"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7,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ERROR")))))))))))))))))))),7,TRUE))</f>
        <v/>
      </c>
      <c r="I50" s="48"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8,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ERROR")))))))))))))))))))),8,TRUE))</f>
        <v/>
      </c>
      <c r="J50" s="49"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9,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ERROR")))))))))))))))))))),9,TRUE))</f>
        <v/>
      </c>
      <c r="K50" s="48"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10,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ERROR")))))))))))))))))))),10,TRUE))</f>
        <v/>
      </c>
      <c r="L50" s="48"/>
      <c r="M50" s="104"/>
      <c r="N50" s="48"/>
      <c r="O50" s="48"/>
      <c r="P50" s="69" t="str">
        <f>IF(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11,TRUE)=0,"",VLOOKUP($B50,IF($B50&lt;11,RAPID0[],IF($B50&lt;21,RAPID1[],IF($B50&lt;31,RAPID2[],IF($B50&lt;41,RAPID3[],IF($B50&lt;51,RAPID4[],IF($B50&lt;61,RAPID5[],IF($B50&lt;71,RAPID6[],IF($B50&lt;81,RAPID7[],IF($B50&lt;91,RAPID8[],IF($B50&lt;101,RAPID9[],IF($B50&lt;111,RAPID10[],IF($B50&lt;121,RAPID11[],IF($B50&lt;131,RAPID12[],IF($B50&lt;141,RAPID13[],IF($B50&lt;151,RAPID14[],IF($B50&lt;161,RAPID15[],IF($B50&lt;171,RAPID16[],IF($B50&lt;181,RAPID17[],IF($B50&lt;191,RAPID18[],IF($B50&lt;201,RAPID19[],"TABLE ERROR")))))))))))))))))))),11,TRUE))</f>
        <v/>
      </c>
    </row>
    <row r="51" spans="1:16" ht="15" customHeight="1" x14ac:dyDescent="0.25">
      <c r="A51" s="94">
        <v>6</v>
      </c>
      <c r="B51" s="70">
        <v>49</v>
      </c>
      <c r="C51" s="46" t="str">
        <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ERROR")))))))))))))))))))),2,TRUE)</f>
        <v>Housing Relocation and Stabilization Services</v>
      </c>
      <c r="D51" s="47"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3,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ERROR")))))))))))))))))))),3,TRUE))</f>
        <v/>
      </c>
      <c r="E51" s="47"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4,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ERROR")))))))))))))))))))),4,TRUE))</f>
        <v/>
      </c>
      <c r="F51" s="47"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5,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ERROR")))))))))))))))))))),5,TRUE))</f>
        <v/>
      </c>
      <c r="G51" s="46"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6,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ERROR")))))))))))))))))))),6,TRUE))</f>
        <v/>
      </c>
      <c r="H51" s="46"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7,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ERROR")))))))))))))))))))),7,TRUE))</f>
        <v/>
      </c>
      <c r="I51" s="48"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8,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ERROR")))))))))))))))))))),8,TRUE))</f>
        <v/>
      </c>
      <c r="J51" s="49"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9,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ERROR")))))))))))))))))))),9,TRUE))</f>
        <v/>
      </c>
      <c r="K51" s="48"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10,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ERROR")))))))))))))))))))),10,TRUE))</f>
        <v/>
      </c>
      <c r="L51" s="48"/>
      <c r="M51" s="104"/>
      <c r="N51" s="48"/>
      <c r="O51" s="48"/>
      <c r="P51" s="69" t="str">
        <f>IF(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11,TRUE)=0,"",VLOOKUP($B51,IF($B51&lt;11,RAPID0[],IF($B51&lt;21,RAPID1[],IF($B51&lt;31,RAPID2[],IF($B51&lt;41,RAPID3[],IF($B51&lt;51,RAPID4[],IF($B51&lt;61,RAPID5[],IF($B51&lt;71,RAPID6[],IF($B51&lt;81,RAPID7[],IF($B51&lt;91,RAPID8[],IF($B51&lt;101,RAPID9[],IF($B51&lt;111,RAPID10[],IF($B51&lt;121,RAPID11[],IF($B51&lt;131,RAPID12[],IF($B51&lt;141,RAPID13[],IF($B51&lt;151,RAPID14[],IF($B51&lt;161,RAPID15[],IF($B51&lt;171,RAPID16[],IF($B51&lt;181,RAPID17[],IF($B51&lt;191,RAPID18[],IF($B51&lt;201,RAPID19[],"TABLE ERROR")))))))))))))))))))),11,TRUE))</f>
        <v/>
      </c>
    </row>
    <row r="52" spans="1:16" ht="15.75" customHeight="1" x14ac:dyDescent="0.25">
      <c r="A52" s="94">
        <v>6</v>
      </c>
      <c r="B52" s="70">
        <v>50</v>
      </c>
      <c r="C52" s="46" t="str">
        <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ERROR")))))))))))))))))))),2,TRUE)</f>
        <v>Housing Relocation and Stabilization Services</v>
      </c>
      <c r="D52" s="47"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3,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ERROR")))))))))))))))))))),3,TRUE))</f>
        <v/>
      </c>
      <c r="E52" s="47"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4,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ERROR")))))))))))))))))))),4,TRUE))</f>
        <v/>
      </c>
      <c r="F52" s="47"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5,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ERROR")))))))))))))))))))),5,TRUE))</f>
        <v/>
      </c>
      <c r="G52" s="46"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6,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ERROR")))))))))))))))))))),6,TRUE))</f>
        <v/>
      </c>
      <c r="H52" s="46"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7,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ERROR")))))))))))))))))))),7,TRUE))</f>
        <v/>
      </c>
      <c r="I52" s="48"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8,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ERROR")))))))))))))))))))),8,TRUE))</f>
        <v/>
      </c>
      <c r="J52" s="49"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9,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ERROR")))))))))))))))))))),9,TRUE))</f>
        <v/>
      </c>
      <c r="K52" s="48"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10,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ERROR")))))))))))))))))))),10,TRUE))</f>
        <v/>
      </c>
      <c r="L52" s="48"/>
      <c r="M52" s="104"/>
      <c r="N52" s="48"/>
      <c r="O52" s="48"/>
      <c r="P52" s="69" t="str">
        <f>IF(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11,TRUE)=0,"",VLOOKUP($B52,IF($B52&lt;11,RAPID0[],IF($B52&lt;21,RAPID1[],IF($B52&lt;31,RAPID2[],IF($B52&lt;41,RAPID3[],IF($B52&lt;51,RAPID4[],IF($B52&lt;61,RAPID5[],IF($B52&lt;71,RAPID6[],IF($B52&lt;81,RAPID7[],IF($B52&lt;91,RAPID8[],IF($B52&lt;101,RAPID9[],IF($B52&lt;111,RAPID10[],IF($B52&lt;121,RAPID11[],IF($B52&lt;131,RAPID12[],IF($B52&lt;141,RAPID13[],IF($B52&lt;151,RAPID14[],IF($B52&lt;161,RAPID15[],IF($B52&lt;171,RAPID16[],IF($B52&lt;181,RAPID17[],IF($B52&lt;191,RAPID18[],IF($B52&lt;201,RAPID19[],"TABLE ERROR")))))))))))))))))))),11,TRUE))</f>
        <v/>
      </c>
    </row>
    <row r="53" spans="1:16" ht="15" customHeight="1" x14ac:dyDescent="0.25">
      <c r="A53" s="94">
        <v>7</v>
      </c>
      <c r="B53" s="70">
        <v>51</v>
      </c>
      <c r="C53" s="46" t="str">
        <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ERROR")))))))))))))))))))),2,TRUE)</f>
        <v>Housing Relocation and Stabilization Services</v>
      </c>
      <c r="D53" s="47"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3,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ERROR")))))))))))))))))))),3,TRUE))</f>
        <v/>
      </c>
      <c r="E53" s="47"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4,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ERROR")))))))))))))))))))),4,TRUE))</f>
        <v/>
      </c>
      <c r="F53" s="47"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5,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ERROR")))))))))))))))))))),5,TRUE))</f>
        <v/>
      </c>
      <c r="G53" s="46"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6,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ERROR")))))))))))))))))))),6,TRUE))</f>
        <v/>
      </c>
      <c r="H53" s="46"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7,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ERROR")))))))))))))))))))),7,TRUE))</f>
        <v/>
      </c>
      <c r="I53" s="48"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8,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ERROR")))))))))))))))))))),8,TRUE))</f>
        <v/>
      </c>
      <c r="J53" s="49"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9,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ERROR")))))))))))))))))))),9,TRUE))</f>
        <v/>
      </c>
      <c r="K53" s="48"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10,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ERROR")))))))))))))))))))),10,TRUE))</f>
        <v/>
      </c>
      <c r="L53" s="48"/>
      <c r="M53" s="104"/>
      <c r="N53" s="48"/>
      <c r="O53" s="48"/>
      <c r="P53" s="69" t="str">
        <f>IF(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11,TRUE)=0,"",VLOOKUP($B53,IF($B53&lt;11,RAPID0[],IF($B53&lt;21,RAPID1[],IF($B53&lt;31,RAPID2[],IF($B53&lt;41,RAPID3[],IF($B53&lt;51,RAPID4[],IF($B53&lt;61,RAPID5[],IF($B53&lt;71,RAPID6[],IF($B53&lt;81,RAPID7[],IF($B53&lt;91,RAPID8[],IF($B53&lt;101,RAPID9[],IF($B53&lt;111,RAPID10[],IF($B53&lt;121,RAPID11[],IF($B53&lt;131,RAPID12[],IF($B53&lt;141,RAPID13[],IF($B53&lt;151,RAPID14[],IF($B53&lt;161,RAPID15[],IF($B53&lt;171,RAPID16[],IF($B53&lt;181,RAPID17[],IF($B53&lt;191,RAPID18[],IF($B53&lt;201,RAPID19[],"TABLE ERROR")))))))))))))))))))),11,TRUE))</f>
        <v/>
      </c>
    </row>
    <row r="54" spans="1:16" ht="15" customHeight="1" x14ac:dyDescent="0.25">
      <c r="A54" s="94">
        <v>7</v>
      </c>
      <c r="B54" s="70">
        <v>52</v>
      </c>
      <c r="C54" s="46" t="str">
        <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ERROR")))))))))))))))))))),2,TRUE)</f>
        <v>Housing Relocation and Stabilization Services</v>
      </c>
      <c r="D54" s="47"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3,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ERROR")))))))))))))))))))),3,TRUE))</f>
        <v/>
      </c>
      <c r="E54" s="47"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4,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ERROR")))))))))))))))))))),4,TRUE))</f>
        <v/>
      </c>
      <c r="F54" s="47"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5,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ERROR")))))))))))))))))))),5,TRUE))</f>
        <v/>
      </c>
      <c r="G54" s="46"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6,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ERROR")))))))))))))))))))),6,TRUE))</f>
        <v/>
      </c>
      <c r="H54" s="46"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7,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ERROR")))))))))))))))))))),7,TRUE))</f>
        <v/>
      </c>
      <c r="I54" s="48"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8,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ERROR")))))))))))))))))))),8,TRUE))</f>
        <v/>
      </c>
      <c r="J54" s="49"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9,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ERROR")))))))))))))))))))),9,TRUE))</f>
        <v/>
      </c>
      <c r="K54" s="48"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10,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ERROR")))))))))))))))))))),10,TRUE))</f>
        <v/>
      </c>
      <c r="L54" s="48"/>
      <c r="M54" s="104"/>
      <c r="N54" s="48"/>
      <c r="O54" s="48"/>
      <c r="P54" s="69" t="str">
        <f>IF(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11,TRUE)=0,"",VLOOKUP($B54,IF($B54&lt;11,RAPID0[],IF($B54&lt;21,RAPID1[],IF($B54&lt;31,RAPID2[],IF($B54&lt;41,RAPID3[],IF($B54&lt;51,RAPID4[],IF($B54&lt;61,RAPID5[],IF($B54&lt;71,RAPID6[],IF($B54&lt;81,RAPID7[],IF($B54&lt;91,RAPID8[],IF($B54&lt;101,RAPID9[],IF($B54&lt;111,RAPID10[],IF($B54&lt;121,RAPID11[],IF($B54&lt;131,RAPID12[],IF($B54&lt;141,RAPID13[],IF($B54&lt;151,RAPID14[],IF($B54&lt;161,RAPID15[],IF($B54&lt;171,RAPID16[],IF($B54&lt;181,RAPID17[],IF($B54&lt;191,RAPID18[],IF($B54&lt;201,RAPID19[],"TABLE ERROR")))))))))))))))))))),11,TRUE))</f>
        <v/>
      </c>
    </row>
    <row r="55" spans="1:16" ht="15" customHeight="1" x14ac:dyDescent="0.25">
      <c r="A55" s="94">
        <v>7</v>
      </c>
      <c r="B55" s="70">
        <v>53</v>
      </c>
      <c r="C55" s="46" t="str">
        <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ERROR")))))))))))))))))))),2,TRUE)</f>
        <v>Housing Relocation and Stabilization Services</v>
      </c>
      <c r="D55" s="47"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3,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ERROR")))))))))))))))))))),3,TRUE))</f>
        <v/>
      </c>
      <c r="E55" s="47"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4,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ERROR")))))))))))))))))))),4,TRUE))</f>
        <v/>
      </c>
      <c r="F55" s="47"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5,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ERROR")))))))))))))))))))),5,TRUE))</f>
        <v/>
      </c>
      <c r="G55" s="46"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6,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ERROR")))))))))))))))))))),6,TRUE))</f>
        <v/>
      </c>
      <c r="H55" s="46"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7,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ERROR")))))))))))))))))))),7,TRUE))</f>
        <v/>
      </c>
      <c r="I55" s="48"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8,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ERROR")))))))))))))))))))),8,TRUE))</f>
        <v/>
      </c>
      <c r="J55" s="49"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9,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ERROR")))))))))))))))))))),9,TRUE))</f>
        <v/>
      </c>
      <c r="K55" s="48"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10,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ERROR")))))))))))))))))))),10,TRUE))</f>
        <v/>
      </c>
      <c r="L55" s="48"/>
      <c r="M55" s="104"/>
      <c r="N55" s="48"/>
      <c r="O55" s="48"/>
      <c r="P55" s="69" t="str">
        <f>IF(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11,TRUE)=0,"",VLOOKUP($B55,IF($B55&lt;11,RAPID0[],IF($B55&lt;21,RAPID1[],IF($B55&lt;31,RAPID2[],IF($B55&lt;41,RAPID3[],IF($B55&lt;51,RAPID4[],IF($B55&lt;61,RAPID5[],IF($B55&lt;71,RAPID6[],IF($B55&lt;81,RAPID7[],IF($B55&lt;91,RAPID8[],IF($B55&lt;101,RAPID9[],IF($B55&lt;111,RAPID10[],IF($B55&lt;121,RAPID11[],IF($B55&lt;131,RAPID12[],IF($B55&lt;141,RAPID13[],IF($B55&lt;151,RAPID14[],IF($B55&lt;161,RAPID15[],IF($B55&lt;171,RAPID16[],IF($B55&lt;181,RAPID17[],IF($B55&lt;191,RAPID18[],IF($B55&lt;201,RAPID19[],"TABLE ERROR")))))))))))))))))))),11,TRUE))</f>
        <v/>
      </c>
    </row>
    <row r="56" spans="1:16" ht="15" customHeight="1" x14ac:dyDescent="0.25">
      <c r="A56" s="94">
        <v>7</v>
      </c>
      <c r="B56" s="70">
        <v>54</v>
      </c>
      <c r="C56" s="46" t="str">
        <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ERROR")))))))))))))))))))),2,TRUE)</f>
        <v>Housing Relocation and Stabilization Services</v>
      </c>
      <c r="D56" s="47"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3,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ERROR")))))))))))))))))))),3,TRUE))</f>
        <v/>
      </c>
      <c r="E56" s="47"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4,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ERROR")))))))))))))))))))),4,TRUE))</f>
        <v/>
      </c>
      <c r="F56" s="47"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5,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ERROR")))))))))))))))))))),5,TRUE))</f>
        <v/>
      </c>
      <c r="G56" s="46"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6,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ERROR")))))))))))))))))))),6,TRUE))</f>
        <v/>
      </c>
      <c r="H56" s="46"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7,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ERROR")))))))))))))))))))),7,TRUE))</f>
        <v/>
      </c>
      <c r="I56" s="48"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8,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ERROR")))))))))))))))))))),8,TRUE))</f>
        <v/>
      </c>
      <c r="J56" s="49"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9,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ERROR")))))))))))))))))))),9,TRUE))</f>
        <v/>
      </c>
      <c r="K56" s="48"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10,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ERROR")))))))))))))))))))),10,TRUE))</f>
        <v/>
      </c>
      <c r="L56" s="48"/>
      <c r="M56" s="104"/>
      <c r="N56" s="48"/>
      <c r="O56" s="48"/>
      <c r="P56" s="69" t="str">
        <f>IF(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11,TRUE)=0,"",VLOOKUP($B56,IF($B56&lt;11,RAPID0[],IF($B56&lt;21,RAPID1[],IF($B56&lt;31,RAPID2[],IF($B56&lt;41,RAPID3[],IF($B56&lt;51,RAPID4[],IF($B56&lt;61,RAPID5[],IF($B56&lt;71,RAPID6[],IF($B56&lt;81,RAPID7[],IF($B56&lt;91,RAPID8[],IF($B56&lt;101,RAPID9[],IF($B56&lt;111,RAPID10[],IF($B56&lt;121,RAPID11[],IF($B56&lt;131,RAPID12[],IF($B56&lt;141,RAPID13[],IF($B56&lt;151,RAPID14[],IF($B56&lt;161,RAPID15[],IF($B56&lt;171,RAPID16[],IF($B56&lt;181,RAPID17[],IF($B56&lt;191,RAPID18[],IF($B56&lt;201,RAPID19[],"TABLE ERROR")))))))))))))))))))),11,TRUE))</f>
        <v/>
      </c>
    </row>
    <row r="57" spans="1:16" ht="15" customHeight="1" x14ac:dyDescent="0.25">
      <c r="A57" s="94">
        <v>7</v>
      </c>
      <c r="B57" s="70">
        <v>55</v>
      </c>
      <c r="C57" s="46" t="str">
        <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ERROR")))))))))))))))))))),2,TRUE)</f>
        <v>Housing Relocation and Stabilization Services</v>
      </c>
      <c r="D57" s="47"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3,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ERROR")))))))))))))))))))),3,TRUE))</f>
        <v/>
      </c>
      <c r="E57" s="47"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4,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ERROR")))))))))))))))))))),4,TRUE))</f>
        <v/>
      </c>
      <c r="F57" s="47"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5,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ERROR")))))))))))))))))))),5,TRUE))</f>
        <v/>
      </c>
      <c r="G57" s="46"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6,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ERROR")))))))))))))))))))),6,TRUE))</f>
        <v/>
      </c>
      <c r="H57" s="46"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7,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ERROR")))))))))))))))))))),7,TRUE))</f>
        <v/>
      </c>
      <c r="I57" s="48"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8,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ERROR")))))))))))))))))))),8,TRUE))</f>
        <v/>
      </c>
      <c r="J57" s="49"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9,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ERROR")))))))))))))))))))),9,TRUE))</f>
        <v/>
      </c>
      <c r="K57" s="48"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10,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ERROR")))))))))))))))))))),10,TRUE))</f>
        <v/>
      </c>
      <c r="L57" s="48"/>
      <c r="M57" s="104"/>
      <c r="N57" s="48"/>
      <c r="O57" s="48"/>
      <c r="P57" s="69" t="str">
        <f>IF(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11,TRUE)=0,"",VLOOKUP($B57,IF($B57&lt;11,RAPID0[],IF($B57&lt;21,RAPID1[],IF($B57&lt;31,RAPID2[],IF($B57&lt;41,RAPID3[],IF($B57&lt;51,RAPID4[],IF($B57&lt;61,RAPID5[],IF($B57&lt;71,RAPID6[],IF($B57&lt;81,RAPID7[],IF($B57&lt;91,RAPID8[],IF($B57&lt;101,RAPID9[],IF($B57&lt;111,RAPID10[],IF($B57&lt;121,RAPID11[],IF($B57&lt;131,RAPID12[],IF($B57&lt;141,RAPID13[],IF($B57&lt;151,RAPID14[],IF($B57&lt;161,RAPID15[],IF($B57&lt;171,RAPID16[],IF($B57&lt;181,RAPID17[],IF($B57&lt;191,RAPID18[],IF($B57&lt;201,RAPID19[],"TABLE ERROR")))))))))))))))))))),11,TRUE))</f>
        <v/>
      </c>
    </row>
    <row r="58" spans="1:16" ht="15" customHeight="1" x14ac:dyDescent="0.25">
      <c r="A58" s="94">
        <v>7</v>
      </c>
      <c r="B58" s="70">
        <v>56</v>
      </c>
      <c r="C58" s="46" t="str">
        <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ERROR")))))))))))))))))))),2,TRUE)</f>
        <v>Housing Relocation and Stabilization Services</v>
      </c>
      <c r="D58" s="47"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3,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ERROR")))))))))))))))))))),3,TRUE))</f>
        <v/>
      </c>
      <c r="E58" s="47"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4,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ERROR")))))))))))))))))))),4,TRUE))</f>
        <v/>
      </c>
      <c r="F58" s="47"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5,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ERROR")))))))))))))))))))),5,TRUE))</f>
        <v/>
      </c>
      <c r="G58" s="46"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6,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ERROR")))))))))))))))))))),6,TRUE))</f>
        <v/>
      </c>
      <c r="H58" s="46"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7,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ERROR")))))))))))))))))))),7,TRUE))</f>
        <v/>
      </c>
      <c r="I58" s="48"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8,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ERROR")))))))))))))))))))),8,TRUE))</f>
        <v/>
      </c>
      <c r="J58" s="49"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9,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ERROR")))))))))))))))))))),9,TRUE))</f>
        <v/>
      </c>
      <c r="K58" s="48"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10,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ERROR")))))))))))))))))))),10,TRUE))</f>
        <v/>
      </c>
      <c r="L58" s="48"/>
      <c r="M58" s="104"/>
      <c r="N58" s="48"/>
      <c r="O58" s="48"/>
      <c r="P58" s="69" t="str">
        <f>IF(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11,TRUE)=0,"",VLOOKUP($B58,IF($B58&lt;11,RAPID0[],IF($B58&lt;21,RAPID1[],IF($B58&lt;31,RAPID2[],IF($B58&lt;41,RAPID3[],IF($B58&lt;51,RAPID4[],IF($B58&lt;61,RAPID5[],IF($B58&lt;71,RAPID6[],IF($B58&lt;81,RAPID7[],IF($B58&lt;91,RAPID8[],IF($B58&lt;101,RAPID9[],IF($B58&lt;111,RAPID10[],IF($B58&lt;121,RAPID11[],IF($B58&lt;131,RAPID12[],IF($B58&lt;141,RAPID13[],IF($B58&lt;151,RAPID14[],IF($B58&lt;161,RAPID15[],IF($B58&lt;171,RAPID16[],IF($B58&lt;181,RAPID17[],IF($B58&lt;191,RAPID18[],IF($B58&lt;201,RAPID19[],"TABLE ERROR")))))))))))))))))))),11,TRUE))</f>
        <v/>
      </c>
    </row>
    <row r="59" spans="1:16" ht="15" customHeight="1" x14ac:dyDescent="0.25">
      <c r="A59" s="94">
        <v>7</v>
      </c>
      <c r="B59" s="70">
        <v>57</v>
      </c>
      <c r="C59" s="46" t="str">
        <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ERROR")))))))))))))))))))),2,TRUE)</f>
        <v>Housing Relocation and Stabilization Services</v>
      </c>
      <c r="D59" s="47"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3,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ERROR")))))))))))))))))))),3,TRUE))</f>
        <v/>
      </c>
      <c r="E59" s="47"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4,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ERROR")))))))))))))))))))),4,TRUE))</f>
        <v/>
      </c>
      <c r="F59" s="47"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5,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ERROR")))))))))))))))))))),5,TRUE))</f>
        <v/>
      </c>
      <c r="G59" s="46"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6,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ERROR")))))))))))))))))))),6,TRUE))</f>
        <v/>
      </c>
      <c r="H59" s="46"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7,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ERROR")))))))))))))))))))),7,TRUE))</f>
        <v/>
      </c>
      <c r="I59" s="48"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8,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ERROR")))))))))))))))))))),8,TRUE))</f>
        <v/>
      </c>
      <c r="J59" s="49"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9,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ERROR")))))))))))))))))))),9,TRUE))</f>
        <v/>
      </c>
      <c r="K59" s="48"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10,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ERROR")))))))))))))))))))),10,TRUE))</f>
        <v/>
      </c>
      <c r="L59" s="48"/>
      <c r="M59" s="104"/>
      <c r="N59" s="48"/>
      <c r="O59" s="48"/>
      <c r="P59" s="69" t="str">
        <f>IF(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11,TRUE)=0,"",VLOOKUP($B59,IF($B59&lt;11,RAPID0[],IF($B59&lt;21,RAPID1[],IF($B59&lt;31,RAPID2[],IF($B59&lt;41,RAPID3[],IF($B59&lt;51,RAPID4[],IF($B59&lt;61,RAPID5[],IF($B59&lt;71,RAPID6[],IF($B59&lt;81,RAPID7[],IF($B59&lt;91,RAPID8[],IF($B59&lt;101,RAPID9[],IF($B59&lt;111,RAPID10[],IF($B59&lt;121,RAPID11[],IF($B59&lt;131,RAPID12[],IF($B59&lt;141,RAPID13[],IF($B59&lt;151,RAPID14[],IF($B59&lt;161,RAPID15[],IF($B59&lt;171,RAPID16[],IF($B59&lt;181,RAPID17[],IF($B59&lt;191,RAPID18[],IF($B59&lt;201,RAPID19[],"TABLE ERROR")))))))))))))))))))),11,TRUE))</f>
        <v/>
      </c>
    </row>
    <row r="60" spans="1:16" ht="15" customHeight="1" x14ac:dyDescent="0.25">
      <c r="A60" s="94">
        <v>7</v>
      </c>
      <c r="B60" s="70">
        <v>58</v>
      </c>
      <c r="C60" s="46" t="str">
        <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ERROR")))))))))))))))))))),2,TRUE)</f>
        <v>Housing Relocation and Stabilization Services</v>
      </c>
      <c r="D60" s="47"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3,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ERROR")))))))))))))))))))),3,TRUE))</f>
        <v/>
      </c>
      <c r="E60" s="47"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4,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ERROR")))))))))))))))))))),4,TRUE))</f>
        <v/>
      </c>
      <c r="F60" s="47"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5,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ERROR")))))))))))))))))))),5,TRUE))</f>
        <v/>
      </c>
      <c r="G60" s="46"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6,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ERROR")))))))))))))))))))),6,TRUE))</f>
        <v/>
      </c>
      <c r="H60" s="46"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7,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ERROR")))))))))))))))))))),7,TRUE))</f>
        <v/>
      </c>
      <c r="I60" s="48"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8,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ERROR")))))))))))))))))))),8,TRUE))</f>
        <v/>
      </c>
      <c r="J60" s="49"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9,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ERROR")))))))))))))))))))),9,TRUE))</f>
        <v/>
      </c>
      <c r="K60" s="48"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10,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ERROR")))))))))))))))))))),10,TRUE))</f>
        <v/>
      </c>
      <c r="L60" s="48"/>
      <c r="M60" s="104"/>
      <c r="N60" s="48"/>
      <c r="O60" s="48"/>
      <c r="P60" s="69" t="str">
        <f>IF(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11,TRUE)=0,"",VLOOKUP($B60,IF($B60&lt;11,RAPID0[],IF($B60&lt;21,RAPID1[],IF($B60&lt;31,RAPID2[],IF($B60&lt;41,RAPID3[],IF($B60&lt;51,RAPID4[],IF($B60&lt;61,RAPID5[],IF($B60&lt;71,RAPID6[],IF($B60&lt;81,RAPID7[],IF($B60&lt;91,RAPID8[],IF($B60&lt;101,RAPID9[],IF($B60&lt;111,RAPID10[],IF($B60&lt;121,RAPID11[],IF($B60&lt;131,RAPID12[],IF($B60&lt;141,RAPID13[],IF($B60&lt;151,RAPID14[],IF($B60&lt;161,RAPID15[],IF($B60&lt;171,RAPID16[],IF($B60&lt;181,RAPID17[],IF($B60&lt;191,RAPID18[],IF($B60&lt;201,RAPID19[],"TABLE ERROR")))))))))))))))))))),11,TRUE))</f>
        <v/>
      </c>
    </row>
    <row r="61" spans="1:16" ht="15" customHeight="1" x14ac:dyDescent="0.25">
      <c r="A61" s="94">
        <v>7</v>
      </c>
      <c r="B61" s="70">
        <v>59</v>
      </c>
      <c r="C61" s="46" t="str">
        <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ERROR")))))))))))))))))))),2,TRUE)</f>
        <v>Housing Relocation and Stabilization Services</v>
      </c>
      <c r="D61" s="47"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3,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ERROR")))))))))))))))))))),3,TRUE))</f>
        <v/>
      </c>
      <c r="E61" s="47"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4,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ERROR")))))))))))))))))))),4,TRUE))</f>
        <v/>
      </c>
      <c r="F61" s="47"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5,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ERROR")))))))))))))))))))),5,TRUE))</f>
        <v/>
      </c>
      <c r="G61" s="46"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6,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ERROR")))))))))))))))))))),6,TRUE))</f>
        <v/>
      </c>
      <c r="H61" s="46"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7,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ERROR")))))))))))))))))))),7,TRUE))</f>
        <v/>
      </c>
      <c r="I61" s="48"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8,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ERROR")))))))))))))))))))),8,TRUE))</f>
        <v/>
      </c>
      <c r="J61" s="49"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9,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ERROR")))))))))))))))))))),9,TRUE))</f>
        <v/>
      </c>
      <c r="K61" s="48"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10,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ERROR")))))))))))))))))))),10,TRUE))</f>
        <v/>
      </c>
      <c r="L61" s="48"/>
      <c r="M61" s="104"/>
      <c r="N61" s="48"/>
      <c r="O61" s="48"/>
      <c r="P61" s="69" t="str">
        <f>IF(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11,TRUE)=0,"",VLOOKUP($B61,IF($B61&lt;11,RAPID0[],IF($B61&lt;21,RAPID1[],IF($B61&lt;31,RAPID2[],IF($B61&lt;41,RAPID3[],IF($B61&lt;51,RAPID4[],IF($B61&lt;61,RAPID5[],IF($B61&lt;71,RAPID6[],IF($B61&lt;81,RAPID7[],IF($B61&lt;91,RAPID8[],IF($B61&lt;101,RAPID9[],IF($B61&lt;111,RAPID10[],IF($B61&lt;121,RAPID11[],IF($B61&lt;131,RAPID12[],IF($B61&lt;141,RAPID13[],IF($B61&lt;151,RAPID14[],IF($B61&lt;161,RAPID15[],IF($B61&lt;171,RAPID16[],IF($B61&lt;181,RAPID17[],IF($B61&lt;191,RAPID18[],IF($B61&lt;201,RAPID19[],"TABLE ERROR")))))))))))))))))))),11,TRUE))</f>
        <v/>
      </c>
    </row>
    <row r="62" spans="1:16" ht="15.75" customHeight="1" x14ac:dyDescent="0.25">
      <c r="A62" s="94">
        <v>7</v>
      </c>
      <c r="B62" s="70">
        <v>60</v>
      </c>
      <c r="C62" s="46" t="str">
        <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ERROR")))))))))))))))))))),2,TRUE)</f>
        <v>Housing Relocation and Stabilization Services</v>
      </c>
      <c r="D62" s="47"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3,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ERROR")))))))))))))))))))),3,TRUE))</f>
        <v/>
      </c>
      <c r="E62" s="47"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4,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ERROR")))))))))))))))))))),4,TRUE))</f>
        <v/>
      </c>
      <c r="F62" s="47"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5,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ERROR")))))))))))))))))))),5,TRUE))</f>
        <v/>
      </c>
      <c r="G62" s="46"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6,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ERROR")))))))))))))))))))),6,TRUE))</f>
        <v/>
      </c>
      <c r="H62" s="46"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7,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ERROR")))))))))))))))))))),7,TRUE))</f>
        <v/>
      </c>
      <c r="I62" s="48"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8,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ERROR")))))))))))))))))))),8,TRUE))</f>
        <v/>
      </c>
      <c r="J62" s="49"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9,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ERROR")))))))))))))))))))),9,TRUE))</f>
        <v/>
      </c>
      <c r="K62" s="48"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10,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ERROR")))))))))))))))))))),10,TRUE))</f>
        <v/>
      </c>
      <c r="L62" s="48"/>
      <c r="M62" s="104"/>
      <c r="N62" s="48"/>
      <c r="O62" s="48"/>
      <c r="P62" s="69" t="str">
        <f>IF(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11,TRUE)=0,"",VLOOKUP($B62,IF($B62&lt;11,RAPID0[],IF($B62&lt;21,RAPID1[],IF($B62&lt;31,RAPID2[],IF($B62&lt;41,RAPID3[],IF($B62&lt;51,RAPID4[],IF($B62&lt;61,RAPID5[],IF($B62&lt;71,RAPID6[],IF($B62&lt;81,RAPID7[],IF($B62&lt;91,RAPID8[],IF($B62&lt;101,RAPID9[],IF($B62&lt;111,RAPID10[],IF($B62&lt;121,RAPID11[],IF($B62&lt;131,RAPID12[],IF($B62&lt;141,RAPID13[],IF($B62&lt;151,RAPID14[],IF($B62&lt;161,RAPID15[],IF($B62&lt;171,RAPID16[],IF($B62&lt;181,RAPID17[],IF($B62&lt;191,RAPID18[],IF($B62&lt;201,RAPID19[],"TABLE ERROR")))))))))))))))))))),11,TRUE))</f>
        <v/>
      </c>
    </row>
    <row r="63" spans="1:16" ht="15" customHeight="1" x14ac:dyDescent="0.25">
      <c r="A63" s="94">
        <v>8</v>
      </c>
      <c r="B63" s="70">
        <v>61</v>
      </c>
      <c r="C63" s="46" t="str">
        <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ERROR")))))))))))))))))))),2,TRUE)</f>
        <v>Housing Relocation and Stabilization Services</v>
      </c>
      <c r="D63" s="47"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3,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ERROR")))))))))))))))))))),3,TRUE))</f>
        <v/>
      </c>
      <c r="E63" s="47"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4,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ERROR")))))))))))))))))))),4,TRUE))</f>
        <v/>
      </c>
      <c r="F63" s="47"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5,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ERROR")))))))))))))))))))),5,TRUE))</f>
        <v/>
      </c>
      <c r="G63" s="46"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6,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ERROR")))))))))))))))))))),6,TRUE))</f>
        <v/>
      </c>
      <c r="H63" s="46"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7,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ERROR")))))))))))))))))))),7,TRUE))</f>
        <v/>
      </c>
      <c r="I63" s="48"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8,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ERROR")))))))))))))))))))),8,TRUE))</f>
        <v/>
      </c>
      <c r="J63" s="49"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9,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ERROR")))))))))))))))))))),9,TRUE))</f>
        <v/>
      </c>
      <c r="K63" s="48"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10,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ERROR")))))))))))))))))))),10,TRUE))</f>
        <v/>
      </c>
      <c r="L63" s="48"/>
      <c r="M63" s="104"/>
      <c r="N63" s="48"/>
      <c r="O63" s="48"/>
      <c r="P63" s="69" t="str">
        <f>IF(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11,TRUE)=0,"",VLOOKUP($B63,IF($B63&lt;11,RAPID0[],IF($B63&lt;21,RAPID1[],IF($B63&lt;31,RAPID2[],IF($B63&lt;41,RAPID3[],IF($B63&lt;51,RAPID4[],IF($B63&lt;61,RAPID5[],IF($B63&lt;71,RAPID6[],IF($B63&lt;81,RAPID7[],IF($B63&lt;91,RAPID8[],IF($B63&lt;101,RAPID9[],IF($B63&lt;111,RAPID10[],IF($B63&lt;121,RAPID11[],IF($B63&lt;131,RAPID12[],IF($B63&lt;141,RAPID13[],IF($B63&lt;151,RAPID14[],IF($B63&lt;161,RAPID15[],IF($B63&lt;171,RAPID16[],IF($B63&lt;181,RAPID17[],IF($B63&lt;191,RAPID18[],IF($B63&lt;201,RAPID19[],"TABLE ERROR")))))))))))))))))))),11,TRUE))</f>
        <v/>
      </c>
    </row>
    <row r="64" spans="1:16" ht="15" customHeight="1" x14ac:dyDescent="0.25">
      <c r="A64" s="94">
        <v>8</v>
      </c>
      <c r="B64" s="70">
        <v>62</v>
      </c>
      <c r="C64" s="46" t="str">
        <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ERROR")))))))))))))))))))),2,TRUE)</f>
        <v>Housing Relocation and Stabilization Services</v>
      </c>
      <c r="D64" s="47"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3,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ERROR")))))))))))))))))))),3,TRUE))</f>
        <v/>
      </c>
      <c r="E64" s="47"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4,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ERROR")))))))))))))))))))),4,TRUE))</f>
        <v/>
      </c>
      <c r="F64" s="47"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5,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ERROR")))))))))))))))))))),5,TRUE))</f>
        <v/>
      </c>
      <c r="G64" s="46"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6,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ERROR")))))))))))))))))))),6,TRUE))</f>
        <v/>
      </c>
      <c r="H64" s="46"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7,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ERROR")))))))))))))))))))),7,TRUE))</f>
        <v/>
      </c>
      <c r="I64" s="48"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8,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ERROR")))))))))))))))))))),8,TRUE))</f>
        <v/>
      </c>
      <c r="J64" s="49"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9,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ERROR")))))))))))))))))))),9,TRUE))</f>
        <v/>
      </c>
      <c r="K64" s="48"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10,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ERROR")))))))))))))))))))),10,TRUE))</f>
        <v/>
      </c>
      <c r="L64" s="48"/>
      <c r="M64" s="104"/>
      <c r="N64" s="48"/>
      <c r="O64" s="48"/>
      <c r="P64" s="69" t="str">
        <f>IF(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11,TRUE)=0,"",VLOOKUP($B64,IF($B64&lt;11,RAPID0[],IF($B64&lt;21,RAPID1[],IF($B64&lt;31,RAPID2[],IF($B64&lt;41,RAPID3[],IF($B64&lt;51,RAPID4[],IF($B64&lt;61,RAPID5[],IF($B64&lt;71,RAPID6[],IF($B64&lt;81,RAPID7[],IF($B64&lt;91,RAPID8[],IF($B64&lt;101,RAPID9[],IF($B64&lt;111,RAPID10[],IF($B64&lt;121,RAPID11[],IF($B64&lt;131,RAPID12[],IF($B64&lt;141,RAPID13[],IF($B64&lt;151,RAPID14[],IF($B64&lt;161,RAPID15[],IF($B64&lt;171,RAPID16[],IF($B64&lt;181,RAPID17[],IF($B64&lt;191,RAPID18[],IF($B64&lt;201,RAPID19[],"TABLE ERROR")))))))))))))))))))),11,TRUE))</f>
        <v/>
      </c>
    </row>
    <row r="65" spans="1:16" ht="15" customHeight="1" x14ac:dyDescent="0.25">
      <c r="A65" s="94">
        <v>8</v>
      </c>
      <c r="B65" s="70">
        <v>63</v>
      </c>
      <c r="C65" s="46" t="str">
        <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ERROR")))))))))))))))))))),2,TRUE)</f>
        <v>Housing Relocation and Stabilization Services</v>
      </c>
      <c r="D65" s="47"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3,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ERROR")))))))))))))))))))),3,TRUE))</f>
        <v/>
      </c>
      <c r="E65" s="47"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4,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ERROR")))))))))))))))))))),4,TRUE))</f>
        <v/>
      </c>
      <c r="F65" s="47"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5,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ERROR")))))))))))))))))))),5,TRUE))</f>
        <v/>
      </c>
      <c r="G65" s="46"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6,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ERROR")))))))))))))))))))),6,TRUE))</f>
        <v/>
      </c>
      <c r="H65" s="46"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7,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ERROR")))))))))))))))))))),7,TRUE))</f>
        <v/>
      </c>
      <c r="I65" s="48"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8,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ERROR")))))))))))))))))))),8,TRUE))</f>
        <v/>
      </c>
      <c r="J65" s="49"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9,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ERROR")))))))))))))))))))),9,TRUE))</f>
        <v/>
      </c>
      <c r="K65" s="48"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10,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ERROR")))))))))))))))))))),10,TRUE))</f>
        <v/>
      </c>
      <c r="L65" s="48"/>
      <c r="M65" s="104"/>
      <c r="N65" s="48"/>
      <c r="O65" s="48"/>
      <c r="P65" s="69" t="str">
        <f>IF(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11,TRUE)=0,"",VLOOKUP($B65,IF($B65&lt;11,RAPID0[],IF($B65&lt;21,RAPID1[],IF($B65&lt;31,RAPID2[],IF($B65&lt;41,RAPID3[],IF($B65&lt;51,RAPID4[],IF($B65&lt;61,RAPID5[],IF($B65&lt;71,RAPID6[],IF($B65&lt;81,RAPID7[],IF($B65&lt;91,RAPID8[],IF($B65&lt;101,RAPID9[],IF($B65&lt;111,RAPID10[],IF($B65&lt;121,RAPID11[],IF($B65&lt;131,RAPID12[],IF($B65&lt;141,RAPID13[],IF($B65&lt;151,RAPID14[],IF($B65&lt;161,RAPID15[],IF($B65&lt;171,RAPID16[],IF($B65&lt;181,RAPID17[],IF($B65&lt;191,RAPID18[],IF($B65&lt;201,RAPID19[],"TABLE ERROR")))))))))))))))))))),11,TRUE))</f>
        <v/>
      </c>
    </row>
    <row r="66" spans="1:16" ht="15" customHeight="1" x14ac:dyDescent="0.25">
      <c r="A66" s="94">
        <v>8</v>
      </c>
      <c r="B66" s="70">
        <v>64</v>
      </c>
      <c r="C66" s="46" t="str">
        <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ERROR")))))))))))))))))))),2,TRUE)</f>
        <v>Housing Relocation and Stabilization Services</v>
      </c>
      <c r="D66" s="47"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3,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ERROR")))))))))))))))))))),3,TRUE))</f>
        <v/>
      </c>
      <c r="E66" s="47"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4,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ERROR")))))))))))))))))))),4,TRUE))</f>
        <v/>
      </c>
      <c r="F66" s="47"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5,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ERROR")))))))))))))))))))),5,TRUE))</f>
        <v/>
      </c>
      <c r="G66" s="46"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6,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ERROR")))))))))))))))))))),6,TRUE))</f>
        <v/>
      </c>
      <c r="H66" s="46"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7,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ERROR")))))))))))))))))))),7,TRUE))</f>
        <v/>
      </c>
      <c r="I66" s="48"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8,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ERROR")))))))))))))))))))),8,TRUE))</f>
        <v/>
      </c>
      <c r="J66" s="49"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9,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ERROR")))))))))))))))))))),9,TRUE))</f>
        <v/>
      </c>
      <c r="K66" s="48"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10,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ERROR")))))))))))))))))))),10,TRUE))</f>
        <v/>
      </c>
      <c r="L66" s="48"/>
      <c r="M66" s="104"/>
      <c r="N66" s="48"/>
      <c r="O66" s="48"/>
      <c r="P66" s="69" t="str">
        <f>IF(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11,TRUE)=0,"",VLOOKUP($B66,IF($B66&lt;11,RAPID0[],IF($B66&lt;21,RAPID1[],IF($B66&lt;31,RAPID2[],IF($B66&lt;41,RAPID3[],IF($B66&lt;51,RAPID4[],IF($B66&lt;61,RAPID5[],IF($B66&lt;71,RAPID6[],IF($B66&lt;81,RAPID7[],IF($B66&lt;91,RAPID8[],IF($B66&lt;101,RAPID9[],IF($B66&lt;111,RAPID10[],IF($B66&lt;121,RAPID11[],IF($B66&lt;131,RAPID12[],IF($B66&lt;141,RAPID13[],IF($B66&lt;151,RAPID14[],IF($B66&lt;161,RAPID15[],IF($B66&lt;171,RAPID16[],IF($B66&lt;181,RAPID17[],IF($B66&lt;191,RAPID18[],IF($B66&lt;201,RAPID19[],"TABLE ERROR")))))))))))))))))))),11,TRUE))</f>
        <v/>
      </c>
    </row>
    <row r="67" spans="1:16" ht="15" customHeight="1" x14ac:dyDescent="0.25">
      <c r="A67" s="94">
        <v>8</v>
      </c>
      <c r="B67" s="70">
        <v>65</v>
      </c>
      <c r="C67" s="46" t="str">
        <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ERROR")))))))))))))))))))),2,TRUE)</f>
        <v>Housing Relocation and Stabilization Services</v>
      </c>
      <c r="D67" s="47"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3,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ERROR")))))))))))))))))))),3,TRUE))</f>
        <v/>
      </c>
      <c r="E67" s="47"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4,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ERROR")))))))))))))))))))),4,TRUE))</f>
        <v/>
      </c>
      <c r="F67" s="47"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5,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ERROR")))))))))))))))))))),5,TRUE))</f>
        <v/>
      </c>
      <c r="G67" s="46"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6,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ERROR")))))))))))))))))))),6,TRUE))</f>
        <v/>
      </c>
      <c r="H67" s="46"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7,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ERROR")))))))))))))))))))),7,TRUE))</f>
        <v/>
      </c>
      <c r="I67" s="48"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8,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ERROR")))))))))))))))))))),8,TRUE))</f>
        <v/>
      </c>
      <c r="J67" s="49"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9,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ERROR")))))))))))))))))))),9,TRUE))</f>
        <v/>
      </c>
      <c r="K67" s="48"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10,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ERROR")))))))))))))))))))),10,TRUE))</f>
        <v/>
      </c>
      <c r="L67" s="48"/>
      <c r="M67" s="104"/>
      <c r="N67" s="48"/>
      <c r="O67" s="48"/>
      <c r="P67" s="69" t="str">
        <f>IF(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11,TRUE)=0,"",VLOOKUP($B67,IF($B67&lt;11,RAPID0[],IF($B67&lt;21,RAPID1[],IF($B67&lt;31,RAPID2[],IF($B67&lt;41,RAPID3[],IF($B67&lt;51,RAPID4[],IF($B67&lt;61,RAPID5[],IF($B67&lt;71,RAPID6[],IF($B67&lt;81,RAPID7[],IF($B67&lt;91,RAPID8[],IF($B67&lt;101,RAPID9[],IF($B67&lt;111,RAPID10[],IF($B67&lt;121,RAPID11[],IF($B67&lt;131,RAPID12[],IF($B67&lt;141,RAPID13[],IF($B67&lt;151,RAPID14[],IF($B67&lt;161,RAPID15[],IF($B67&lt;171,RAPID16[],IF($B67&lt;181,RAPID17[],IF($B67&lt;191,RAPID18[],IF($B67&lt;201,RAPID19[],"TABLE ERROR")))))))))))))))))))),11,TRUE))</f>
        <v/>
      </c>
    </row>
    <row r="68" spans="1:16" ht="15" customHeight="1" x14ac:dyDescent="0.25">
      <c r="A68" s="94">
        <v>8</v>
      </c>
      <c r="B68" s="70">
        <v>66</v>
      </c>
      <c r="C68" s="46" t="str">
        <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ERROR")))))))))))))))))))),2,TRUE)</f>
        <v>Housing Relocation and Stabilization Services</v>
      </c>
      <c r="D68" s="47"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3,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ERROR")))))))))))))))))))),3,TRUE))</f>
        <v/>
      </c>
      <c r="E68" s="47"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4,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ERROR")))))))))))))))))))),4,TRUE))</f>
        <v/>
      </c>
      <c r="F68" s="47"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5,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ERROR")))))))))))))))))))),5,TRUE))</f>
        <v/>
      </c>
      <c r="G68" s="46"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6,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ERROR")))))))))))))))))))),6,TRUE))</f>
        <v/>
      </c>
      <c r="H68" s="46"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7,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ERROR")))))))))))))))))))),7,TRUE))</f>
        <v/>
      </c>
      <c r="I68" s="48"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8,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ERROR")))))))))))))))))))),8,TRUE))</f>
        <v/>
      </c>
      <c r="J68" s="49"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9,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ERROR")))))))))))))))))))),9,TRUE))</f>
        <v/>
      </c>
      <c r="K68" s="48"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10,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ERROR")))))))))))))))))))),10,TRUE))</f>
        <v/>
      </c>
      <c r="L68" s="48"/>
      <c r="M68" s="104"/>
      <c r="N68" s="48"/>
      <c r="O68" s="48"/>
      <c r="P68" s="69" t="str">
        <f>IF(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11,TRUE)=0,"",VLOOKUP($B68,IF($B68&lt;11,RAPID0[],IF($B68&lt;21,RAPID1[],IF($B68&lt;31,RAPID2[],IF($B68&lt;41,RAPID3[],IF($B68&lt;51,RAPID4[],IF($B68&lt;61,RAPID5[],IF($B68&lt;71,RAPID6[],IF($B68&lt;81,RAPID7[],IF($B68&lt;91,RAPID8[],IF($B68&lt;101,RAPID9[],IF($B68&lt;111,RAPID10[],IF($B68&lt;121,RAPID11[],IF($B68&lt;131,RAPID12[],IF($B68&lt;141,RAPID13[],IF($B68&lt;151,RAPID14[],IF($B68&lt;161,RAPID15[],IF($B68&lt;171,RAPID16[],IF($B68&lt;181,RAPID17[],IF($B68&lt;191,RAPID18[],IF($B68&lt;201,RAPID19[],"TABLE ERROR")))))))))))))))))))),11,TRUE))</f>
        <v/>
      </c>
    </row>
    <row r="69" spans="1:16" ht="15" customHeight="1" x14ac:dyDescent="0.25">
      <c r="A69" s="94">
        <v>8</v>
      </c>
      <c r="B69" s="70">
        <v>67</v>
      </c>
      <c r="C69" s="46" t="str">
        <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ERROR")))))))))))))))))))),2,TRUE)</f>
        <v>Housing Relocation and Stabilization Services</v>
      </c>
      <c r="D69" s="47"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3,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ERROR")))))))))))))))))))),3,TRUE))</f>
        <v/>
      </c>
      <c r="E69" s="47"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4,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ERROR")))))))))))))))))))),4,TRUE))</f>
        <v/>
      </c>
      <c r="F69" s="47"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5,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ERROR")))))))))))))))))))),5,TRUE))</f>
        <v/>
      </c>
      <c r="G69" s="46"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6,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ERROR")))))))))))))))))))),6,TRUE))</f>
        <v/>
      </c>
      <c r="H69" s="46"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7,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ERROR")))))))))))))))))))),7,TRUE))</f>
        <v/>
      </c>
      <c r="I69" s="48"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8,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ERROR")))))))))))))))))))),8,TRUE))</f>
        <v/>
      </c>
      <c r="J69" s="49"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9,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ERROR")))))))))))))))))))),9,TRUE))</f>
        <v/>
      </c>
      <c r="K69" s="48"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10,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ERROR")))))))))))))))))))),10,TRUE))</f>
        <v/>
      </c>
      <c r="L69" s="48"/>
      <c r="M69" s="104"/>
      <c r="N69" s="48"/>
      <c r="O69" s="48"/>
      <c r="P69" s="69" t="str">
        <f>IF(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11,TRUE)=0,"",VLOOKUP($B69,IF($B69&lt;11,RAPID0[],IF($B69&lt;21,RAPID1[],IF($B69&lt;31,RAPID2[],IF($B69&lt;41,RAPID3[],IF($B69&lt;51,RAPID4[],IF($B69&lt;61,RAPID5[],IF($B69&lt;71,RAPID6[],IF($B69&lt;81,RAPID7[],IF($B69&lt;91,RAPID8[],IF($B69&lt;101,RAPID9[],IF($B69&lt;111,RAPID10[],IF($B69&lt;121,RAPID11[],IF($B69&lt;131,RAPID12[],IF($B69&lt;141,RAPID13[],IF($B69&lt;151,RAPID14[],IF($B69&lt;161,RAPID15[],IF($B69&lt;171,RAPID16[],IF($B69&lt;181,RAPID17[],IF($B69&lt;191,RAPID18[],IF($B69&lt;201,RAPID19[],"TABLE ERROR")))))))))))))))))))),11,TRUE))</f>
        <v/>
      </c>
    </row>
    <row r="70" spans="1:16" ht="15" customHeight="1" x14ac:dyDescent="0.25">
      <c r="A70" s="94">
        <v>8</v>
      </c>
      <c r="B70" s="70">
        <v>68</v>
      </c>
      <c r="C70" s="46" t="str">
        <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ERROR")))))))))))))))))))),2,TRUE)</f>
        <v>Housing Relocation and Stabilization Services</v>
      </c>
      <c r="D70" s="47"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3,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ERROR")))))))))))))))))))),3,TRUE))</f>
        <v/>
      </c>
      <c r="E70" s="47"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4,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ERROR")))))))))))))))))))),4,TRUE))</f>
        <v/>
      </c>
      <c r="F70" s="47"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5,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ERROR")))))))))))))))))))),5,TRUE))</f>
        <v/>
      </c>
      <c r="G70" s="46"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6,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ERROR")))))))))))))))))))),6,TRUE))</f>
        <v/>
      </c>
      <c r="H70" s="46"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7,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ERROR")))))))))))))))))))),7,TRUE))</f>
        <v/>
      </c>
      <c r="I70" s="48"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8,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ERROR")))))))))))))))))))),8,TRUE))</f>
        <v/>
      </c>
      <c r="J70" s="49"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9,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ERROR")))))))))))))))))))),9,TRUE))</f>
        <v/>
      </c>
      <c r="K70" s="48"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10,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ERROR")))))))))))))))))))),10,TRUE))</f>
        <v/>
      </c>
      <c r="L70" s="48"/>
      <c r="M70" s="104"/>
      <c r="N70" s="48"/>
      <c r="O70" s="48"/>
      <c r="P70" s="69" t="str">
        <f>IF(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11,TRUE)=0,"",VLOOKUP($B70,IF($B70&lt;11,RAPID0[],IF($B70&lt;21,RAPID1[],IF($B70&lt;31,RAPID2[],IF($B70&lt;41,RAPID3[],IF($B70&lt;51,RAPID4[],IF($B70&lt;61,RAPID5[],IF($B70&lt;71,RAPID6[],IF($B70&lt;81,RAPID7[],IF($B70&lt;91,RAPID8[],IF($B70&lt;101,RAPID9[],IF($B70&lt;111,RAPID10[],IF($B70&lt;121,RAPID11[],IF($B70&lt;131,RAPID12[],IF($B70&lt;141,RAPID13[],IF($B70&lt;151,RAPID14[],IF($B70&lt;161,RAPID15[],IF($B70&lt;171,RAPID16[],IF($B70&lt;181,RAPID17[],IF($B70&lt;191,RAPID18[],IF($B70&lt;201,RAPID19[],"TABLE ERROR")))))))))))))))))))),11,TRUE))</f>
        <v/>
      </c>
    </row>
    <row r="71" spans="1:16" ht="15" customHeight="1" x14ac:dyDescent="0.25">
      <c r="A71" s="94">
        <v>8</v>
      </c>
      <c r="B71" s="70">
        <v>69</v>
      </c>
      <c r="C71" s="46" t="str">
        <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ERROR")))))))))))))))))))),2,TRUE)</f>
        <v>Housing Relocation and Stabilization Services</v>
      </c>
      <c r="D71" s="47"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3,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ERROR")))))))))))))))))))),3,TRUE))</f>
        <v/>
      </c>
      <c r="E71" s="47"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4,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ERROR")))))))))))))))))))),4,TRUE))</f>
        <v/>
      </c>
      <c r="F71" s="47"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5,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ERROR")))))))))))))))))))),5,TRUE))</f>
        <v/>
      </c>
      <c r="G71" s="46"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6,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ERROR")))))))))))))))))))),6,TRUE))</f>
        <v/>
      </c>
      <c r="H71" s="46"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7,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ERROR")))))))))))))))))))),7,TRUE))</f>
        <v/>
      </c>
      <c r="I71" s="48"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8,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ERROR")))))))))))))))))))),8,TRUE))</f>
        <v/>
      </c>
      <c r="J71" s="49"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9,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ERROR")))))))))))))))))))),9,TRUE))</f>
        <v/>
      </c>
      <c r="K71" s="48"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10,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ERROR")))))))))))))))))))),10,TRUE))</f>
        <v/>
      </c>
      <c r="L71" s="48"/>
      <c r="M71" s="104"/>
      <c r="N71" s="48"/>
      <c r="O71" s="48"/>
      <c r="P71" s="69" t="str">
        <f>IF(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11,TRUE)=0,"",VLOOKUP($B71,IF($B71&lt;11,RAPID0[],IF($B71&lt;21,RAPID1[],IF($B71&lt;31,RAPID2[],IF($B71&lt;41,RAPID3[],IF($B71&lt;51,RAPID4[],IF($B71&lt;61,RAPID5[],IF($B71&lt;71,RAPID6[],IF($B71&lt;81,RAPID7[],IF($B71&lt;91,RAPID8[],IF($B71&lt;101,RAPID9[],IF($B71&lt;111,RAPID10[],IF($B71&lt;121,RAPID11[],IF($B71&lt;131,RAPID12[],IF($B71&lt;141,RAPID13[],IF($B71&lt;151,RAPID14[],IF($B71&lt;161,RAPID15[],IF($B71&lt;171,RAPID16[],IF($B71&lt;181,RAPID17[],IF($B71&lt;191,RAPID18[],IF($B71&lt;201,RAPID19[],"TABLE ERROR")))))))))))))))))))),11,TRUE))</f>
        <v/>
      </c>
    </row>
    <row r="72" spans="1:16" ht="15.75" customHeight="1" x14ac:dyDescent="0.25">
      <c r="A72" s="94">
        <v>8</v>
      </c>
      <c r="B72" s="70">
        <v>70</v>
      </c>
      <c r="C72" s="46" t="str">
        <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ERROR")))))))))))))))))))),2,TRUE)</f>
        <v>Housing Relocation and Stabilization Services</v>
      </c>
      <c r="D72" s="47"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3,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ERROR")))))))))))))))))))),3,TRUE))</f>
        <v/>
      </c>
      <c r="E72" s="47"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4,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ERROR")))))))))))))))))))),4,TRUE))</f>
        <v/>
      </c>
      <c r="F72" s="47"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5,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ERROR")))))))))))))))))))),5,TRUE))</f>
        <v/>
      </c>
      <c r="G72" s="46"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6,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ERROR")))))))))))))))))))),6,TRUE))</f>
        <v/>
      </c>
      <c r="H72" s="46"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7,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ERROR")))))))))))))))))))),7,TRUE))</f>
        <v/>
      </c>
      <c r="I72" s="48"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8,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ERROR")))))))))))))))))))),8,TRUE))</f>
        <v/>
      </c>
      <c r="J72" s="49"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9,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ERROR")))))))))))))))))))),9,TRUE))</f>
        <v/>
      </c>
      <c r="K72" s="48"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10,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ERROR")))))))))))))))))))),10,TRUE))</f>
        <v/>
      </c>
      <c r="L72" s="48"/>
      <c r="M72" s="104"/>
      <c r="N72" s="48"/>
      <c r="O72" s="48"/>
      <c r="P72" s="69" t="str">
        <f>IF(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11,TRUE)=0,"",VLOOKUP($B72,IF($B72&lt;11,RAPID0[],IF($B72&lt;21,RAPID1[],IF($B72&lt;31,RAPID2[],IF($B72&lt;41,RAPID3[],IF($B72&lt;51,RAPID4[],IF($B72&lt;61,RAPID5[],IF($B72&lt;71,RAPID6[],IF($B72&lt;81,RAPID7[],IF($B72&lt;91,RAPID8[],IF($B72&lt;101,RAPID9[],IF($B72&lt;111,RAPID10[],IF($B72&lt;121,RAPID11[],IF($B72&lt;131,RAPID12[],IF($B72&lt;141,RAPID13[],IF($B72&lt;151,RAPID14[],IF($B72&lt;161,RAPID15[],IF($B72&lt;171,RAPID16[],IF($B72&lt;181,RAPID17[],IF($B72&lt;191,RAPID18[],IF($B72&lt;201,RAPID19[],"TABLE ERROR")))))))))))))))))))),11,TRUE))</f>
        <v/>
      </c>
    </row>
    <row r="73" spans="1:16" ht="15" customHeight="1" x14ac:dyDescent="0.25">
      <c r="A73" s="94">
        <v>9</v>
      </c>
      <c r="B73" s="70">
        <v>71</v>
      </c>
      <c r="C73" s="46" t="str">
        <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ERROR")))))))))))))))))))),2,TRUE)</f>
        <v>Housing Relocation and Stabilization Services</v>
      </c>
      <c r="D73" s="47"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3,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ERROR")))))))))))))))))))),3,TRUE))</f>
        <v/>
      </c>
      <c r="E73" s="47"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4,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ERROR")))))))))))))))))))),4,TRUE))</f>
        <v/>
      </c>
      <c r="F73" s="47"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5,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ERROR")))))))))))))))))))),5,TRUE))</f>
        <v/>
      </c>
      <c r="G73" s="46"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6,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ERROR")))))))))))))))))))),6,TRUE))</f>
        <v/>
      </c>
      <c r="H73" s="46"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7,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ERROR")))))))))))))))))))),7,TRUE))</f>
        <v/>
      </c>
      <c r="I73" s="48"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8,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ERROR")))))))))))))))))))),8,TRUE))</f>
        <v/>
      </c>
      <c r="J73" s="49"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9,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ERROR")))))))))))))))))))),9,TRUE))</f>
        <v/>
      </c>
      <c r="K73" s="48"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10,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ERROR")))))))))))))))))))),10,TRUE))</f>
        <v/>
      </c>
      <c r="L73" s="48"/>
      <c r="M73" s="104"/>
      <c r="N73" s="48"/>
      <c r="O73" s="48"/>
      <c r="P73" s="69" t="str">
        <f>IF(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11,TRUE)=0,"",VLOOKUP($B73,IF($B73&lt;11,RAPID0[],IF($B73&lt;21,RAPID1[],IF($B73&lt;31,RAPID2[],IF($B73&lt;41,RAPID3[],IF($B73&lt;51,RAPID4[],IF($B73&lt;61,RAPID5[],IF($B73&lt;71,RAPID6[],IF($B73&lt;81,RAPID7[],IF($B73&lt;91,RAPID8[],IF($B73&lt;101,RAPID9[],IF($B73&lt;111,RAPID10[],IF($B73&lt;121,RAPID11[],IF($B73&lt;131,RAPID12[],IF($B73&lt;141,RAPID13[],IF($B73&lt;151,RAPID14[],IF($B73&lt;161,RAPID15[],IF($B73&lt;171,RAPID16[],IF($B73&lt;181,RAPID17[],IF($B73&lt;191,RAPID18[],IF($B73&lt;201,RAPID19[],"TABLE ERROR")))))))))))))))))))),11,TRUE))</f>
        <v/>
      </c>
    </row>
    <row r="74" spans="1:16" ht="15" customHeight="1" x14ac:dyDescent="0.25">
      <c r="A74" s="94">
        <v>9</v>
      </c>
      <c r="B74" s="70">
        <v>72</v>
      </c>
      <c r="C74" s="46" t="str">
        <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ERROR")))))))))))))))))))),2,TRUE)</f>
        <v>Housing Relocation and Stabilization Services</v>
      </c>
      <c r="D74" s="47"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3,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ERROR")))))))))))))))))))),3,TRUE))</f>
        <v/>
      </c>
      <c r="E74" s="47"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4,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ERROR")))))))))))))))))))),4,TRUE))</f>
        <v/>
      </c>
      <c r="F74" s="47"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5,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ERROR")))))))))))))))))))),5,TRUE))</f>
        <v/>
      </c>
      <c r="G74" s="46"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6,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ERROR")))))))))))))))))))),6,TRUE))</f>
        <v/>
      </c>
      <c r="H74" s="46"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7,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ERROR")))))))))))))))))))),7,TRUE))</f>
        <v/>
      </c>
      <c r="I74" s="48"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8,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ERROR")))))))))))))))))))),8,TRUE))</f>
        <v/>
      </c>
      <c r="J74" s="49"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9,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ERROR")))))))))))))))))))),9,TRUE))</f>
        <v/>
      </c>
      <c r="K74" s="48"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10,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ERROR")))))))))))))))))))),10,TRUE))</f>
        <v/>
      </c>
      <c r="L74" s="48"/>
      <c r="M74" s="104"/>
      <c r="N74" s="48"/>
      <c r="O74" s="48"/>
      <c r="P74" s="69" t="str">
        <f>IF(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11,TRUE)=0,"",VLOOKUP($B74,IF($B74&lt;11,RAPID0[],IF($B74&lt;21,RAPID1[],IF($B74&lt;31,RAPID2[],IF($B74&lt;41,RAPID3[],IF($B74&lt;51,RAPID4[],IF($B74&lt;61,RAPID5[],IF($B74&lt;71,RAPID6[],IF($B74&lt;81,RAPID7[],IF($B74&lt;91,RAPID8[],IF($B74&lt;101,RAPID9[],IF($B74&lt;111,RAPID10[],IF($B74&lt;121,RAPID11[],IF($B74&lt;131,RAPID12[],IF($B74&lt;141,RAPID13[],IF($B74&lt;151,RAPID14[],IF($B74&lt;161,RAPID15[],IF($B74&lt;171,RAPID16[],IF($B74&lt;181,RAPID17[],IF($B74&lt;191,RAPID18[],IF($B74&lt;201,RAPID19[],"TABLE ERROR")))))))))))))))))))),11,TRUE))</f>
        <v/>
      </c>
    </row>
    <row r="75" spans="1:16" ht="15" customHeight="1" x14ac:dyDescent="0.25">
      <c r="A75" s="94">
        <v>9</v>
      </c>
      <c r="B75" s="70">
        <v>73</v>
      </c>
      <c r="C75" s="46" t="str">
        <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ERROR")))))))))))))))))))),2,TRUE)</f>
        <v>Housing Relocation and Stabilization Services</v>
      </c>
      <c r="D75" s="47"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3,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ERROR")))))))))))))))))))),3,TRUE))</f>
        <v/>
      </c>
      <c r="E75" s="47"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4,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ERROR")))))))))))))))))))),4,TRUE))</f>
        <v/>
      </c>
      <c r="F75" s="47"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5,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ERROR")))))))))))))))))))),5,TRUE))</f>
        <v/>
      </c>
      <c r="G75" s="46"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6,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ERROR")))))))))))))))))))),6,TRUE))</f>
        <v/>
      </c>
      <c r="H75" s="46"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7,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ERROR")))))))))))))))))))),7,TRUE))</f>
        <v/>
      </c>
      <c r="I75" s="48"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8,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ERROR")))))))))))))))))))),8,TRUE))</f>
        <v/>
      </c>
      <c r="J75" s="49"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9,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ERROR")))))))))))))))))))),9,TRUE))</f>
        <v/>
      </c>
      <c r="K75" s="48"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10,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ERROR")))))))))))))))))))),10,TRUE))</f>
        <v/>
      </c>
      <c r="L75" s="48"/>
      <c r="M75" s="104"/>
      <c r="N75" s="48"/>
      <c r="O75" s="48"/>
      <c r="P75" s="69" t="str">
        <f>IF(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11,TRUE)=0,"",VLOOKUP($B75,IF($B75&lt;11,RAPID0[],IF($B75&lt;21,RAPID1[],IF($B75&lt;31,RAPID2[],IF($B75&lt;41,RAPID3[],IF($B75&lt;51,RAPID4[],IF($B75&lt;61,RAPID5[],IF($B75&lt;71,RAPID6[],IF($B75&lt;81,RAPID7[],IF($B75&lt;91,RAPID8[],IF($B75&lt;101,RAPID9[],IF($B75&lt;111,RAPID10[],IF($B75&lt;121,RAPID11[],IF($B75&lt;131,RAPID12[],IF($B75&lt;141,RAPID13[],IF($B75&lt;151,RAPID14[],IF($B75&lt;161,RAPID15[],IF($B75&lt;171,RAPID16[],IF($B75&lt;181,RAPID17[],IF($B75&lt;191,RAPID18[],IF($B75&lt;201,RAPID19[],"TABLE ERROR")))))))))))))))))))),11,TRUE))</f>
        <v/>
      </c>
    </row>
    <row r="76" spans="1:16" ht="15" customHeight="1" x14ac:dyDescent="0.25">
      <c r="A76" s="94">
        <v>9</v>
      </c>
      <c r="B76" s="70">
        <v>74</v>
      </c>
      <c r="C76" s="46" t="str">
        <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ERROR")))))))))))))))))))),2,TRUE)</f>
        <v>Housing Relocation and Stabilization Services</v>
      </c>
      <c r="D76" s="47"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3,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ERROR")))))))))))))))))))),3,TRUE))</f>
        <v/>
      </c>
      <c r="E76" s="47"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4,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ERROR")))))))))))))))))))),4,TRUE))</f>
        <v/>
      </c>
      <c r="F76" s="47"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5,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ERROR")))))))))))))))))))),5,TRUE))</f>
        <v/>
      </c>
      <c r="G76" s="46"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6,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ERROR")))))))))))))))))))),6,TRUE))</f>
        <v/>
      </c>
      <c r="H76" s="46"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7,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ERROR")))))))))))))))))))),7,TRUE))</f>
        <v/>
      </c>
      <c r="I76" s="48"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8,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ERROR")))))))))))))))))))),8,TRUE))</f>
        <v/>
      </c>
      <c r="J76" s="49"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9,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ERROR")))))))))))))))))))),9,TRUE))</f>
        <v/>
      </c>
      <c r="K76" s="48"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10,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ERROR")))))))))))))))))))),10,TRUE))</f>
        <v/>
      </c>
      <c r="L76" s="48"/>
      <c r="M76" s="104"/>
      <c r="N76" s="48"/>
      <c r="O76" s="48"/>
      <c r="P76" s="69" t="str">
        <f>IF(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11,TRUE)=0,"",VLOOKUP($B76,IF($B76&lt;11,RAPID0[],IF($B76&lt;21,RAPID1[],IF($B76&lt;31,RAPID2[],IF($B76&lt;41,RAPID3[],IF($B76&lt;51,RAPID4[],IF($B76&lt;61,RAPID5[],IF($B76&lt;71,RAPID6[],IF($B76&lt;81,RAPID7[],IF($B76&lt;91,RAPID8[],IF($B76&lt;101,RAPID9[],IF($B76&lt;111,RAPID10[],IF($B76&lt;121,RAPID11[],IF($B76&lt;131,RAPID12[],IF($B76&lt;141,RAPID13[],IF($B76&lt;151,RAPID14[],IF($B76&lt;161,RAPID15[],IF($B76&lt;171,RAPID16[],IF($B76&lt;181,RAPID17[],IF($B76&lt;191,RAPID18[],IF($B76&lt;201,RAPID19[],"TABLE ERROR")))))))))))))))))))),11,TRUE))</f>
        <v/>
      </c>
    </row>
    <row r="77" spans="1:16" ht="15" customHeight="1" x14ac:dyDescent="0.25">
      <c r="A77" s="94">
        <v>9</v>
      </c>
      <c r="B77" s="70">
        <v>75</v>
      </c>
      <c r="C77" s="46" t="str">
        <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ERROR")))))))))))))))))))),2,TRUE)</f>
        <v>Housing Relocation and Stabilization Services</v>
      </c>
      <c r="D77" s="47"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3,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ERROR")))))))))))))))))))),3,TRUE))</f>
        <v/>
      </c>
      <c r="E77" s="47"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4,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ERROR")))))))))))))))))))),4,TRUE))</f>
        <v/>
      </c>
      <c r="F77" s="47"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5,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ERROR")))))))))))))))))))),5,TRUE))</f>
        <v/>
      </c>
      <c r="G77" s="46"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6,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ERROR")))))))))))))))))))),6,TRUE))</f>
        <v/>
      </c>
      <c r="H77" s="46"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7,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ERROR")))))))))))))))))))),7,TRUE))</f>
        <v/>
      </c>
      <c r="I77" s="48"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8,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ERROR")))))))))))))))))))),8,TRUE))</f>
        <v/>
      </c>
      <c r="J77" s="49"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9,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ERROR")))))))))))))))))))),9,TRUE))</f>
        <v/>
      </c>
      <c r="K77" s="48"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10,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ERROR")))))))))))))))))))),10,TRUE))</f>
        <v/>
      </c>
      <c r="L77" s="48"/>
      <c r="M77" s="104"/>
      <c r="N77" s="48"/>
      <c r="O77" s="48"/>
      <c r="P77" s="69" t="str">
        <f>IF(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11,TRUE)=0,"",VLOOKUP($B77,IF($B77&lt;11,RAPID0[],IF($B77&lt;21,RAPID1[],IF($B77&lt;31,RAPID2[],IF($B77&lt;41,RAPID3[],IF($B77&lt;51,RAPID4[],IF($B77&lt;61,RAPID5[],IF($B77&lt;71,RAPID6[],IF($B77&lt;81,RAPID7[],IF($B77&lt;91,RAPID8[],IF($B77&lt;101,RAPID9[],IF($B77&lt;111,RAPID10[],IF($B77&lt;121,RAPID11[],IF($B77&lt;131,RAPID12[],IF($B77&lt;141,RAPID13[],IF($B77&lt;151,RAPID14[],IF($B77&lt;161,RAPID15[],IF($B77&lt;171,RAPID16[],IF($B77&lt;181,RAPID17[],IF($B77&lt;191,RAPID18[],IF($B77&lt;201,RAPID19[],"TABLE ERROR")))))))))))))))))))),11,TRUE))</f>
        <v/>
      </c>
    </row>
    <row r="78" spans="1:16" ht="15" customHeight="1" x14ac:dyDescent="0.25">
      <c r="A78" s="94">
        <v>9</v>
      </c>
      <c r="B78" s="70">
        <v>76</v>
      </c>
      <c r="C78" s="46" t="str">
        <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ERROR")))))))))))))))))))),2,TRUE)</f>
        <v>Housing Relocation and Stabilization Services</v>
      </c>
      <c r="D78" s="47"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3,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ERROR")))))))))))))))))))),3,TRUE))</f>
        <v/>
      </c>
      <c r="E78" s="47"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4,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ERROR")))))))))))))))))))),4,TRUE))</f>
        <v/>
      </c>
      <c r="F78" s="47"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5,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ERROR")))))))))))))))))))),5,TRUE))</f>
        <v/>
      </c>
      <c r="G78" s="46"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6,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ERROR")))))))))))))))))))),6,TRUE))</f>
        <v/>
      </c>
      <c r="H78" s="46"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7,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ERROR")))))))))))))))))))),7,TRUE))</f>
        <v/>
      </c>
      <c r="I78" s="48"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8,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ERROR")))))))))))))))))))),8,TRUE))</f>
        <v/>
      </c>
      <c r="J78" s="49"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9,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ERROR")))))))))))))))))))),9,TRUE))</f>
        <v/>
      </c>
      <c r="K78" s="48"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10,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ERROR")))))))))))))))))))),10,TRUE))</f>
        <v/>
      </c>
      <c r="L78" s="48"/>
      <c r="M78" s="104"/>
      <c r="N78" s="48"/>
      <c r="O78" s="48"/>
      <c r="P78" s="69" t="str">
        <f>IF(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11,TRUE)=0,"",VLOOKUP($B78,IF($B78&lt;11,RAPID0[],IF($B78&lt;21,RAPID1[],IF($B78&lt;31,RAPID2[],IF($B78&lt;41,RAPID3[],IF($B78&lt;51,RAPID4[],IF($B78&lt;61,RAPID5[],IF($B78&lt;71,RAPID6[],IF($B78&lt;81,RAPID7[],IF($B78&lt;91,RAPID8[],IF($B78&lt;101,RAPID9[],IF($B78&lt;111,RAPID10[],IF($B78&lt;121,RAPID11[],IF($B78&lt;131,RAPID12[],IF($B78&lt;141,RAPID13[],IF($B78&lt;151,RAPID14[],IF($B78&lt;161,RAPID15[],IF($B78&lt;171,RAPID16[],IF($B78&lt;181,RAPID17[],IF($B78&lt;191,RAPID18[],IF($B78&lt;201,RAPID19[],"TABLE ERROR")))))))))))))))))))),11,TRUE))</f>
        <v/>
      </c>
    </row>
    <row r="79" spans="1:16" ht="15" customHeight="1" x14ac:dyDescent="0.25">
      <c r="A79" s="94">
        <v>9</v>
      </c>
      <c r="B79" s="70">
        <v>77</v>
      </c>
      <c r="C79" s="46" t="str">
        <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ERROR")))))))))))))))))))),2,TRUE)</f>
        <v>Housing Relocation and Stabilization Services</v>
      </c>
      <c r="D79" s="47"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3,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ERROR")))))))))))))))))))),3,TRUE))</f>
        <v/>
      </c>
      <c r="E79" s="47"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4,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ERROR")))))))))))))))))))),4,TRUE))</f>
        <v/>
      </c>
      <c r="F79" s="47"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5,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ERROR")))))))))))))))))))),5,TRUE))</f>
        <v/>
      </c>
      <c r="G79" s="46"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6,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ERROR")))))))))))))))))))),6,TRUE))</f>
        <v/>
      </c>
      <c r="H79" s="46"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7,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ERROR")))))))))))))))))))),7,TRUE))</f>
        <v/>
      </c>
      <c r="I79" s="48"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8,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ERROR")))))))))))))))))))),8,TRUE))</f>
        <v/>
      </c>
      <c r="J79" s="49"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9,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ERROR")))))))))))))))))))),9,TRUE))</f>
        <v/>
      </c>
      <c r="K79" s="48"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10,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ERROR")))))))))))))))))))),10,TRUE))</f>
        <v/>
      </c>
      <c r="L79" s="48"/>
      <c r="M79" s="104"/>
      <c r="N79" s="48"/>
      <c r="O79" s="48"/>
      <c r="P79" s="69" t="str">
        <f>IF(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11,TRUE)=0,"",VLOOKUP($B79,IF($B79&lt;11,RAPID0[],IF($B79&lt;21,RAPID1[],IF($B79&lt;31,RAPID2[],IF($B79&lt;41,RAPID3[],IF($B79&lt;51,RAPID4[],IF($B79&lt;61,RAPID5[],IF($B79&lt;71,RAPID6[],IF($B79&lt;81,RAPID7[],IF($B79&lt;91,RAPID8[],IF($B79&lt;101,RAPID9[],IF($B79&lt;111,RAPID10[],IF($B79&lt;121,RAPID11[],IF($B79&lt;131,RAPID12[],IF($B79&lt;141,RAPID13[],IF($B79&lt;151,RAPID14[],IF($B79&lt;161,RAPID15[],IF($B79&lt;171,RAPID16[],IF($B79&lt;181,RAPID17[],IF($B79&lt;191,RAPID18[],IF($B79&lt;201,RAPID19[],"TABLE ERROR")))))))))))))))))))),11,TRUE))</f>
        <v/>
      </c>
    </row>
    <row r="80" spans="1:16" ht="15" customHeight="1" x14ac:dyDescent="0.25">
      <c r="A80" s="94">
        <v>9</v>
      </c>
      <c r="B80" s="70">
        <v>78</v>
      </c>
      <c r="C80" s="46" t="str">
        <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ERROR")))))))))))))))))))),2,TRUE)</f>
        <v>Housing Relocation and Stabilization Services</v>
      </c>
      <c r="D80" s="47"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3,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ERROR")))))))))))))))))))),3,TRUE))</f>
        <v/>
      </c>
      <c r="E80" s="47"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4,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ERROR")))))))))))))))))))),4,TRUE))</f>
        <v/>
      </c>
      <c r="F80" s="47"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5,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ERROR")))))))))))))))))))),5,TRUE))</f>
        <v/>
      </c>
      <c r="G80" s="46"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6,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ERROR")))))))))))))))))))),6,TRUE))</f>
        <v/>
      </c>
      <c r="H80" s="46"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7,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ERROR")))))))))))))))))))),7,TRUE))</f>
        <v/>
      </c>
      <c r="I80" s="48"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8,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ERROR")))))))))))))))))))),8,TRUE))</f>
        <v/>
      </c>
      <c r="J80" s="49"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9,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ERROR")))))))))))))))))))),9,TRUE))</f>
        <v/>
      </c>
      <c r="K80" s="48"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10,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ERROR")))))))))))))))))))),10,TRUE))</f>
        <v/>
      </c>
      <c r="L80" s="48"/>
      <c r="M80" s="104"/>
      <c r="N80" s="48"/>
      <c r="O80" s="48"/>
      <c r="P80" s="69" t="str">
        <f>IF(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11,TRUE)=0,"",VLOOKUP($B80,IF($B80&lt;11,RAPID0[],IF($B80&lt;21,RAPID1[],IF($B80&lt;31,RAPID2[],IF($B80&lt;41,RAPID3[],IF($B80&lt;51,RAPID4[],IF($B80&lt;61,RAPID5[],IF($B80&lt;71,RAPID6[],IF($B80&lt;81,RAPID7[],IF($B80&lt;91,RAPID8[],IF($B80&lt;101,RAPID9[],IF($B80&lt;111,RAPID10[],IF($B80&lt;121,RAPID11[],IF($B80&lt;131,RAPID12[],IF($B80&lt;141,RAPID13[],IF($B80&lt;151,RAPID14[],IF($B80&lt;161,RAPID15[],IF($B80&lt;171,RAPID16[],IF($B80&lt;181,RAPID17[],IF($B80&lt;191,RAPID18[],IF($B80&lt;201,RAPID19[],"TABLE ERROR")))))))))))))))))))),11,TRUE))</f>
        <v/>
      </c>
    </row>
    <row r="81" spans="1:16" ht="15" customHeight="1" x14ac:dyDescent="0.25">
      <c r="A81" s="94">
        <v>9</v>
      </c>
      <c r="B81" s="70">
        <v>79</v>
      </c>
      <c r="C81" s="46" t="str">
        <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ERROR")))))))))))))))))))),2,TRUE)</f>
        <v>Housing Relocation and Stabilization Services</v>
      </c>
      <c r="D81" s="47"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3,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ERROR")))))))))))))))))))),3,TRUE))</f>
        <v/>
      </c>
      <c r="E81" s="47"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4,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ERROR")))))))))))))))))))),4,TRUE))</f>
        <v/>
      </c>
      <c r="F81" s="47"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5,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ERROR")))))))))))))))))))),5,TRUE))</f>
        <v/>
      </c>
      <c r="G81" s="46"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6,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ERROR")))))))))))))))))))),6,TRUE))</f>
        <v/>
      </c>
      <c r="H81" s="46"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7,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ERROR")))))))))))))))))))),7,TRUE))</f>
        <v/>
      </c>
      <c r="I81" s="48"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8,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ERROR")))))))))))))))))))),8,TRUE))</f>
        <v/>
      </c>
      <c r="J81" s="49"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9,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ERROR")))))))))))))))))))),9,TRUE))</f>
        <v/>
      </c>
      <c r="K81" s="48"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10,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ERROR")))))))))))))))))))),10,TRUE))</f>
        <v/>
      </c>
      <c r="L81" s="48"/>
      <c r="M81" s="104"/>
      <c r="N81" s="48"/>
      <c r="O81" s="48"/>
      <c r="P81" s="69" t="str">
        <f>IF(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11,TRUE)=0,"",VLOOKUP($B81,IF($B81&lt;11,RAPID0[],IF($B81&lt;21,RAPID1[],IF($B81&lt;31,RAPID2[],IF($B81&lt;41,RAPID3[],IF($B81&lt;51,RAPID4[],IF($B81&lt;61,RAPID5[],IF($B81&lt;71,RAPID6[],IF($B81&lt;81,RAPID7[],IF($B81&lt;91,RAPID8[],IF($B81&lt;101,RAPID9[],IF($B81&lt;111,RAPID10[],IF($B81&lt;121,RAPID11[],IF($B81&lt;131,RAPID12[],IF($B81&lt;141,RAPID13[],IF($B81&lt;151,RAPID14[],IF($B81&lt;161,RAPID15[],IF($B81&lt;171,RAPID16[],IF($B81&lt;181,RAPID17[],IF($B81&lt;191,RAPID18[],IF($B81&lt;201,RAPID19[],"TABLE ERROR")))))))))))))))))))),11,TRUE))</f>
        <v/>
      </c>
    </row>
    <row r="82" spans="1:16" ht="15.75" customHeight="1" x14ac:dyDescent="0.25">
      <c r="A82" s="94">
        <v>9</v>
      </c>
      <c r="B82" s="70">
        <v>80</v>
      </c>
      <c r="C82" s="46" t="str">
        <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ERROR")))))))))))))))))))),2,TRUE)</f>
        <v>Housing Relocation and Stabilization Services</v>
      </c>
      <c r="D82" s="47"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3,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ERROR")))))))))))))))))))),3,TRUE))</f>
        <v/>
      </c>
      <c r="E82" s="47"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4,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ERROR")))))))))))))))))))),4,TRUE))</f>
        <v/>
      </c>
      <c r="F82" s="47"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5,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ERROR")))))))))))))))))))),5,TRUE))</f>
        <v/>
      </c>
      <c r="G82" s="46"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6,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ERROR")))))))))))))))))))),6,TRUE))</f>
        <v/>
      </c>
      <c r="H82" s="46"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7,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ERROR")))))))))))))))))))),7,TRUE))</f>
        <v/>
      </c>
      <c r="I82" s="48"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8,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ERROR")))))))))))))))))))),8,TRUE))</f>
        <v/>
      </c>
      <c r="J82" s="49"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9,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ERROR")))))))))))))))))))),9,TRUE))</f>
        <v/>
      </c>
      <c r="K82" s="48"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10,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ERROR")))))))))))))))))))),10,TRUE))</f>
        <v/>
      </c>
      <c r="L82" s="48"/>
      <c r="M82" s="104"/>
      <c r="N82" s="48"/>
      <c r="O82" s="48"/>
      <c r="P82" s="69" t="str">
        <f>IF(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11,TRUE)=0,"",VLOOKUP($B82,IF($B82&lt;11,RAPID0[],IF($B82&lt;21,RAPID1[],IF($B82&lt;31,RAPID2[],IF($B82&lt;41,RAPID3[],IF($B82&lt;51,RAPID4[],IF($B82&lt;61,RAPID5[],IF($B82&lt;71,RAPID6[],IF($B82&lt;81,RAPID7[],IF($B82&lt;91,RAPID8[],IF($B82&lt;101,RAPID9[],IF($B82&lt;111,RAPID10[],IF($B82&lt;121,RAPID11[],IF($B82&lt;131,RAPID12[],IF($B82&lt;141,RAPID13[],IF($B82&lt;151,RAPID14[],IF($B82&lt;161,RAPID15[],IF($B82&lt;171,RAPID16[],IF($B82&lt;181,RAPID17[],IF($B82&lt;191,RAPID18[],IF($B82&lt;201,RAPID19[],"TABLE ERROR")))))))))))))))))))),11,TRUE))</f>
        <v/>
      </c>
    </row>
    <row r="83" spans="1:16" ht="15" customHeight="1" x14ac:dyDescent="0.25">
      <c r="A83" s="94">
        <v>10</v>
      </c>
      <c r="B83" s="70">
        <v>81</v>
      </c>
      <c r="C83" s="46" t="str">
        <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ERROR")))))))))))))))))))),2,TRUE)</f>
        <v>Housing Relocation and Stabilization Services</v>
      </c>
      <c r="D83" s="47"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3,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ERROR")))))))))))))))))))),3,TRUE))</f>
        <v/>
      </c>
      <c r="E83" s="47"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4,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ERROR")))))))))))))))))))),4,TRUE))</f>
        <v/>
      </c>
      <c r="F83" s="47"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5,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ERROR")))))))))))))))))))),5,TRUE))</f>
        <v/>
      </c>
      <c r="G83" s="46"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6,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ERROR")))))))))))))))))))),6,TRUE))</f>
        <v/>
      </c>
      <c r="H83" s="46"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7,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ERROR")))))))))))))))))))),7,TRUE))</f>
        <v/>
      </c>
      <c r="I83" s="48"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8,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ERROR")))))))))))))))))))),8,TRUE))</f>
        <v/>
      </c>
      <c r="J83" s="49"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9,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ERROR")))))))))))))))))))),9,TRUE))</f>
        <v/>
      </c>
      <c r="K83" s="48"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10,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ERROR")))))))))))))))))))),10,TRUE))</f>
        <v/>
      </c>
      <c r="L83" s="48"/>
      <c r="M83" s="104"/>
      <c r="N83" s="48"/>
      <c r="O83" s="48"/>
      <c r="P83" s="69" t="str">
        <f>IF(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11,TRUE)=0,"",VLOOKUP($B83,IF($B83&lt;11,RAPID0[],IF($B83&lt;21,RAPID1[],IF($B83&lt;31,RAPID2[],IF($B83&lt;41,RAPID3[],IF($B83&lt;51,RAPID4[],IF($B83&lt;61,RAPID5[],IF($B83&lt;71,RAPID6[],IF($B83&lt;81,RAPID7[],IF($B83&lt;91,RAPID8[],IF($B83&lt;101,RAPID9[],IF($B83&lt;111,RAPID10[],IF($B83&lt;121,RAPID11[],IF($B83&lt;131,RAPID12[],IF($B83&lt;141,RAPID13[],IF($B83&lt;151,RAPID14[],IF($B83&lt;161,RAPID15[],IF($B83&lt;171,RAPID16[],IF($B83&lt;181,RAPID17[],IF($B83&lt;191,RAPID18[],IF($B83&lt;201,RAPID19[],"TABLE ERROR")))))))))))))))))))),11,TRUE))</f>
        <v/>
      </c>
    </row>
    <row r="84" spans="1:16" ht="15" customHeight="1" x14ac:dyDescent="0.25">
      <c r="A84" s="94">
        <v>10</v>
      </c>
      <c r="B84" s="70">
        <v>82</v>
      </c>
      <c r="C84" s="46" t="str">
        <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ERROR")))))))))))))))))))),2,TRUE)</f>
        <v>Housing Relocation and Stabilization Services</v>
      </c>
      <c r="D84" s="47"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3,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ERROR")))))))))))))))))))),3,TRUE))</f>
        <v/>
      </c>
      <c r="E84" s="47"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4,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ERROR")))))))))))))))))))),4,TRUE))</f>
        <v/>
      </c>
      <c r="F84" s="47"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5,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ERROR")))))))))))))))))))),5,TRUE))</f>
        <v/>
      </c>
      <c r="G84" s="46"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6,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ERROR")))))))))))))))))))),6,TRUE))</f>
        <v/>
      </c>
      <c r="H84" s="46"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7,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ERROR")))))))))))))))))))),7,TRUE))</f>
        <v/>
      </c>
      <c r="I84" s="48"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8,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ERROR")))))))))))))))))))),8,TRUE))</f>
        <v/>
      </c>
      <c r="J84" s="49"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9,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ERROR")))))))))))))))))))),9,TRUE))</f>
        <v/>
      </c>
      <c r="K84" s="48"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10,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ERROR")))))))))))))))))))),10,TRUE))</f>
        <v/>
      </c>
      <c r="L84" s="48"/>
      <c r="M84" s="104"/>
      <c r="N84" s="48"/>
      <c r="O84" s="48"/>
      <c r="P84" s="69" t="str">
        <f>IF(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11,TRUE)=0,"",VLOOKUP($B84,IF($B84&lt;11,RAPID0[],IF($B84&lt;21,RAPID1[],IF($B84&lt;31,RAPID2[],IF($B84&lt;41,RAPID3[],IF($B84&lt;51,RAPID4[],IF($B84&lt;61,RAPID5[],IF($B84&lt;71,RAPID6[],IF($B84&lt;81,RAPID7[],IF($B84&lt;91,RAPID8[],IF($B84&lt;101,RAPID9[],IF($B84&lt;111,RAPID10[],IF($B84&lt;121,RAPID11[],IF($B84&lt;131,RAPID12[],IF($B84&lt;141,RAPID13[],IF($B84&lt;151,RAPID14[],IF($B84&lt;161,RAPID15[],IF($B84&lt;171,RAPID16[],IF($B84&lt;181,RAPID17[],IF($B84&lt;191,RAPID18[],IF($B84&lt;201,RAPID19[],"TABLE ERROR")))))))))))))))))))),11,TRUE))</f>
        <v/>
      </c>
    </row>
    <row r="85" spans="1:16" ht="15" customHeight="1" x14ac:dyDescent="0.25">
      <c r="A85" s="94">
        <v>10</v>
      </c>
      <c r="B85" s="70">
        <v>83</v>
      </c>
      <c r="C85" s="46" t="str">
        <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ERROR")))))))))))))))))))),2,TRUE)</f>
        <v>Housing Relocation and Stabilization Services</v>
      </c>
      <c r="D85" s="47"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3,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ERROR")))))))))))))))))))),3,TRUE))</f>
        <v/>
      </c>
      <c r="E85" s="47"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4,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ERROR")))))))))))))))))))),4,TRUE))</f>
        <v/>
      </c>
      <c r="F85" s="47"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5,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ERROR")))))))))))))))))))),5,TRUE))</f>
        <v/>
      </c>
      <c r="G85" s="46"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6,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ERROR")))))))))))))))))))),6,TRUE))</f>
        <v/>
      </c>
      <c r="H85" s="46"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7,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ERROR")))))))))))))))))))),7,TRUE))</f>
        <v/>
      </c>
      <c r="I85" s="48"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8,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ERROR")))))))))))))))))))),8,TRUE))</f>
        <v/>
      </c>
      <c r="J85" s="49"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9,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ERROR")))))))))))))))))))),9,TRUE))</f>
        <v/>
      </c>
      <c r="K85" s="48"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10,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ERROR")))))))))))))))))))),10,TRUE))</f>
        <v/>
      </c>
      <c r="L85" s="48"/>
      <c r="M85" s="104"/>
      <c r="N85" s="48"/>
      <c r="O85" s="48"/>
      <c r="P85" s="69" t="str">
        <f>IF(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11,TRUE)=0,"",VLOOKUP($B85,IF($B85&lt;11,RAPID0[],IF($B85&lt;21,RAPID1[],IF($B85&lt;31,RAPID2[],IF($B85&lt;41,RAPID3[],IF($B85&lt;51,RAPID4[],IF($B85&lt;61,RAPID5[],IF($B85&lt;71,RAPID6[],IF($B85&lt;81,RAPID7[],IF($B85&lt;91,RAPID8[],IF($B85&lt;101,RAPID9[],IF($B85&lt;111,RAPID10[],IF($B85&lt;121,RAPID11[],IF($B85&lt;131,RAPID12[],IF($B85&lt;141,RAPID13[],IF($B85&lt;151,RAPID14[],IF($B85&lt;161,RAPID15[],IF($B85&lt;171,RAPID16[],IF($B85&lt;181,RAPID17[],IF($B85&lt;191,RAPID18[],IF($B85&lt;201,RAPID19[],"TABLE ERROR")))))))))))))))))))),11,TRUE))</f>
        <v/>
      </c>
    </row>
    <row r="86" spans="1:16" ht="15" customHeight="1" x14ac:dyDescent="0.25">
      <c r="A86" s="94">
        <v>10</v>
      </c>
      <c r="B86" s="70">
        <v>84</v>
      </c>
      <c r="C86" s="46" t="str">
        <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ERROR")))))))))))))))))))),2,TRUE)</f>
        <v>Housing Relocation and Stabilization Services</v>
      </c>
      <c r="D86" s="47"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3,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ERROR")))))))))))))))))))),3,TRUE))</f>
        <v/>
      </c>
      <c r="E86" s="47"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4,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ERROR")))))))))))))))))))),4,TRUE))</f>
        <v/>
      </c>
      <c r="F86" s="47"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5,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ERROR")))))))))))))))))))),5,TRUE))</f>
        <v/>
      </c>
      <c r="G86" s="46"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6,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ERROR")))))))))))))))))))),6,TRUE))</f>
        <v/>
      </c>
      <c r="H86" s="46"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7,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ERROR")))))))))))))))))))),7,TRUE))</f>
        <v/>
      </c>
      <c r="I86" s="48"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8,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ERROR")))))))))))))))))))),8,TRUE))</f>
        <v/>
      </c>
      <c r="J86" s="49"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9,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ERROR")))))))))))))))))))),9,TRUE))</f>
        <v/>
      </c>
      <c r="K86" s="48"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10,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ERROR")))))))))))))))))))),10,TRUE))</f>
        <v/>
      </c>
      <c r="L86" s="48"/>
      <c r="M86" s="104"/>
      <c r="N86" s="48"/>
      <c r="O86" s="48"/>
      <c r="P86" s="69" t="str">
        <f>IF(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11,TRUE)=0,"",VLOOKUP($B86,IF($B86&lt;11,RAPID0[],IF($B86&lt;21,RAPID1[],IF($B86&lt;31,RAPID2[],IF($B86&lt;41,RAPID3[],IF($B86&lt;51,RAPID4[],IF($B86&lt;61,RAPID5[],IF($B86&lt;71,RAPID6[],IF($B86&lt;81,RAPID7[],IF($B86&lt;91,RAPID8[],IF($B86&lt;101,RAPID9[],IF($B86&lt;111,RAPID10[],IF($B86&lt;121,RAPID11[],IF($B86&lt;131,RAPID12[],IF($B86&lt;141,RAPID13[],IF($B86&lt;151,RAPID14[],IF($B86&lt;161,RAPID15[],IF($B86&lt;171,RAPID16[],IF($B86&lt;181,RAPID17[],IF($B86&lt;191,RAPID18[],IF($B86&lt;201,RAPID19[],"TABLE ERROR")))))))))))))))))))),11,TRUE))</f>
        <v/>
      </c>
    </row>
    <row r="87" spans="1:16" ht="15" customHeight="1" x14ac:dyDescent="0.25">
      <c r="A87" s="94">
        <v>10</v>
      </c>
      <c r="B87" s="70">
        <v>85</v>
      </c>
      <c r="C87" s="46" t="str">
        <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ERROR")))))))))))))))))))),2,TRUE)</f>
        <v>Housing Relocation and Stabilization Services</v>
      </c>
      <c r="D87" s="47"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3,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ERROR")))))))))))))))))))),3,TRUE))</f>
        <v/>
      </c>
      <c r="E87" s="47"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4,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ERROR")))))))))))))))))))),4,TRUE))</f>
        <v/>
      </c>
      <c r="F87" s="47"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5,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ERROR")))))))))))))))))))),5,TRUE))</f>
        <v/>
      </c>
      <c r="G87" s="46"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6,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ERROR")))))))))))))))))))),6,TRUE))</f>
        <v/>
      </c>
      <c r="H87" s="46"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7,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ERROR")))))))))))))))))))),7,TRUE))</f>
        <v/>
      </c>
      <c r="I87" s="48"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8,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ERROR")))))))))))))))))))),8,TRUE))</f>
        <v/>
      </c>
      <c r="J87" s="49"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9,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ERROR")))))))))))))))))))),9,TRUE))</f>
        <v/>
      </c>
      <c r="K87" s="48"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10,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ERROR")))))))))))))))))))),10,TRUE))</f>
        <v/>
      </c>
      <c r="L87" s="48"/>
      <c r="M87" s="104"/>
      <c r="N87" s="48"/>
      <c r="O87" s="48"/>
      <c r="P87" s="69" t="str">
        <f>IF(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11,TRUE)=0,"",VLOOKUP($B87,IF($B87&lt;11,RAPID0[],IF($B87&lt;21,RAPID1[],IF($B87&lt;31,RAPID2[],IF($B87&lt;41,RAPID3[],IF($B87&lt;51,RAPID4[],IF($B87&lt;61,RAPID5[],IF($B87&lt;71,RAPID6[],IF($B87&lt;81,RAPID7[],IF($B87&lt;91,RAPID8[],IF($B87&lt;101,RAPID9[],IF($B87&lt;111,RAPID10[],IF($B87&lt;121,RAPID11[],IF($B87&lt;131,RAPID12[],IF($B87&lt;141,RAPID13[],IF($B87&lt;151,RAPID14[],IF($B87&lt;161,RAPID15[],IF($B87&lt;171,RAPID16[],IF($B87&lt;181,RAPID17[],IF($B87&lt;191,RAPID18[],IF($B87&lt;201,RAPID19[],"TABLE ERROR")))))))))))))))))))),11,TRUE))</f>
        <v/>
      </c>
    </row>
    <row r="88" spans="1:16" ht="15" customHeight="1" x14ac:dyDescent="0.25">
      <c r="A88" s="94">
        <v>10</v>
      </c>
      <c r="B88" s="70">
        <v>86</v>
      </c>
      <c r="C88" s="46" t="str">
        <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ERROR")))))))))))))))))))),2,TRUE)</f>
        <v>Housing Relocation and Stabilization Services</v>
      </c>
      <c r="D88" s="47"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3,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ERROR")))))))))))))))))))),3,TRUE))</f>
        <v/>
      </c>
      <c r="E88" s="47"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4,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ERROR")))))))))))))))))))),4,TRUE))</f>
        <v/>
      </c>
      <c r="F88" s="47"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5,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ERROR")))))))))))))))))))),5,TRUE))</f>
        <v/>
      </c>
      <c r="G88" s="46"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6,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ERROR")))))))))))))))))))),6,TRUE))</f>
        <v/>
      </c>
      <c r="H88" s="46"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7,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ERROR")))))))))))))))))))),7,TRUE))</f>
        <v/>
      </c>
      <c r="I88" s="48"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8,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ERROR")))))))))))))))))))),8,TRUE))</f>
        <v/>
      </c>
      <c r="J88" s="49"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9,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ERROR")))))))))))))))))))),9,TRUE))</f>
        <v/>
      </c>
      <c r="K88" s="48"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10,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ERROR")))))))))))))))))))),10,TRUE))</f>
        <v/>
      </c>
      <c r="L88" s="48"/>
      <c r="M88" s="104"/>
      <c r="N88" s="48"/>
      <c r="O88" s="48"/>
      <c r="P88" s="69" t="str">
        <f>IF(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11,TRUE)=0,"",VLOOKUP($B88,IF($B88&lt;11,RAPID0[],IF($B88&lt;21,RAPID1[],IF($B88&lt;31,RAPID2[],IF($B88&lt;41,RAPID3[],IF($B88&lt;51,RAPID4[],IF($B88&lt;61,RAPID5[],IF($B88&lt;71,RAPID6[],IF($B88&lt;81,RAPID7[],IF($B88&lt;91,RAPID8[],IF($B88&lt;101,RAPID9[],IF($B88&lt;111,RAPID10[],IF($B88&lt;121,RAPID11[],IF($B88&lt;131,RAPID12[],IF($B88&lt;141,RAPID13[],IF($B88&lt;151,RAPID14[],IF($B88&lt;161,RAPID15[],IF($B88&lt;171,RAPID16[],IF($B88&lt;181,RAPID17[],IF($B88&lt;191,RAPID18[],IF($B88&lt;201,RAPID19[],"TABLE ERROR")))))))))))))))))))),11,TRUE))</f>
        <v/>
      </c>
    </row>
    <row r="89" spans="1:16" ht="15" customHeight="1" x14ac:dyDescent="0.25">
      <c r="A89" s="94">
        <v>10</v>
      </c>
      <c r="B89" s="70">
        <v>87</v>
      </c>
      <c r="C89" s="46" t="str">
        <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ERROR")))))))))))))))))))),2,TRUE)</f>
        <v>Housing Relocation and Stabilization Services</v>
      </c>
      <c r="D89" s="47"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3,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ERROR")))))))))))))))))))),3,TRUE))</f>
        <v/>
      </c>
      <c r="E89" s="47"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4,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ERROR")))))))))))))))))))),4,TRUE))</f>
        <v/>
      </c>
      <c r="F89" s="47"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5,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ERROR")))))))))))))))))))),5,TRUE))</f>
        <v/>
      </c>
      <c r="G89" s="46"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6,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ERROR")))))))))))))))))))),6,TRUE))</f>
        <v/>
      </c>
      <c r="H89" s="46"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7,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ERROR")))))))))))))))))))),7,TRUE))</f>
        <v/>
      </c>
      <c r="I89" s="48"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8,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ERROR")))))))))))))))))))),8,TRUE))</f>
        <v/>
      </c>
      <c r="J89" s="49"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9,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ERROR")))))))))))))))))))),9,TRUE))</f>
        <v/>
      </c>
      <c r="K89" s="48"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10,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ERROR")))))))))))))))))))),10,TRUE))</f>
        <v/>
      </c>
      <c r="L89" s="48"/>
      <c r="M89" s="104"/>
      <c r="N89" s="48"/>
      <c r="O89" s="48"/>
      <c r="P89" s="69" t="str">
        <f>IF(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11,TRUE)=0,"",VLOOKUP($B89,IF($B89&lt;11,RAPID0[],IF($B89&lt;21,RAPID1[],IF($B89&lt;31,RAPID2[],IF($B89&lt;41,RAPID3[],IF($B89&lt;51,RAPID4[],IF($B89&lt;61,RAPID5[],IF($B89&lt;71,RAPID6[],IF($B89&lt;81,RAPID7[],IF($B89&lt;91,RAPID8[],IF($B89&lt;101,RAPID9[],IF($B89&lt;111,RAPID10[],IF($B89&lt;121,RAPID11[],IF($B89&lt;131,RAPID12[],IF($B89&lt;141,RAPID13[],IF($B89&lt;151,RAPID14[],IF($B89&lt;161,RAPID15[],IF($B89&lt;171,RAPID16[],IF($B89&lt;181,RAPID17[],IF($B89&lt;191,RAPID18[],IF($B89&lt;201,RAPID19[],"TABLE ERROR")))))))))))))))))))),11,TRUE))</f>
        <v/>
      </c>
    </row>
    <row r="90" spans="1:16" ht="15" customHeight="1" x14ac:dyDescent="0.25">
      <c r="A90" s="94">
        <v>10</v>
      </c>
      <c r="B90" s="70">
        <v>88</v>
      </c>
      <c r="C90" s="46" t="str">
        <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ERROR")))))))))))))))))))),2,TRUE)</f>
        <v>Housing Relocation and Stabilization Services</v>
      </c>
      <c r="D90" s="47"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3,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ERROR")))))))))))))))))))),3,TRUE))</f>
        <v/>
      </c>
      <c r="E90" s="47"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4,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ERROR")))))))))))))))))))),4,TRUE))</f>
        <v/>
      </c>
      <c r="F90" s="47"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5,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ERROR")))))))))))))))))))),5,TRUE))</f>
        <v/>
      </c>
      <c r="G90" s="46"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6,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ERROR")))))))))))))))))))),6,TRUE))</f>
        <v/>
      </c>
      <c r="H90" s="46"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7,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ERROR")))))))))))))))))))),7,TRUE))</f>
        <v/>
      </c>
      <c r="I90" s="48"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8,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ERROR")))))))))))))))))))),8,TRUE))</f>
        <v/>
      </c>
      <c r="J90" s="49"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9,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ERROR")))))))))))))))))))),9,TRUE))</f>
        <v/>
      </c>
      <c r="K90" s="48"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10,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ERROR")))))))))))))))))))),10,TRUE))</f>
        <v/>
      </c>
      <c r="L90" s="48"/>
      <c r="M90" s="104"/>
      <c r="N90" s="48"/>
      <c r="O90" s="48"/>
      <c r="P90" s="69" t="str">
        <f>IF(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11,TRUE)=0,"",VLOOKUP($B90,IF($B90&lt;11,RAPID0[],IF($B90&lt;21,RAPID1[],IF($B90&lt;31,RAPID2[],IF($B90&lt;41,RAPID3[],IF($B90&lt;51,RAPID4[],IF($B90&lt;61,RAPID5[],IF($B90&lt;71,RAPID6[],IF($B90&lt;81,RAPID7[],IF($B90&lt;91,RAPID8[],IF($B90&lt;101,RAPID9[],IF($B90&lt;111,RAPID10[],IF($B90&lt;121,RAPID11[],IF($B90&lt;131,RAPID12[],IF($B90&lt;141,RAPID13[],IF($B90&lt;151,RAPID14[],IF($B90&lt;161,RAPID15[],IF($B90&lt;171,RAPID16[],IF($B90&lt;181,RAPID17[],IF($B90&lt;191,RAPID18[],IF($B90&lt;201,RAPID19[],"TABLE ERROR")))))))))))))))))))),11,TRUE))</f>
        <v/>
      </c>
    </row>
    <row r="91" spans="1:16" ht="15" customHeight="1" x14ac:dyDescent="0.25">
      <c r="A91" s="94">
        <v>10</v>
      </c>
      <c r="B91" s="70">
        <v>89</v>
      </c>
      <c r="C91" s="46" t="str">
        <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ERROR")))))))))))))))))))),2,TRUE)</f>
        <v>Housing Relocation and Stabilization Services</v>
      </c>
      <c r="D91" s="47"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3,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ERROR")))))))))))))))))))),3,TRUE))</f>
        <v/>
      </c>
      <c r="E91" s="47"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4,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ERROR")))))))))))))))))))),4,TRUE))</f>
        <v/>
      </c>
      <c r="F91" s="47"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5,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ERROR")))))))))))))))))))),5,TRUE))</f>
        <v/>
      </c>
      <c r="G91" s="46"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6,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ERROR")))))))))))))))))))),6,TRUE))</f>
        <v/>
      </c>
      <c r="H91" s="46"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7,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ERROR")))))))))))))))))))),7,TRUE))</f>
        <v/>
      </c>
      <c r="I91" s="48"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8,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ERROR")))))))))))))))))))),8,TRUE))</f>
        <v/>
      </c>
      <c r="J91" s="49"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9,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ERROR")))))))))))))))))))),9,TRUE))</f>
        <v/>
      </c>
      <c r="K91" s="48"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10,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ERROR")))))))))))))))))))),10,TRUE))</f>
        <v/>
      </c>
      <c r="L91" s="48"/>
      <c r="M91" s="104"/>
      <c r="N91" s="48"/>
      <c r="O91" s="48"/>
      <c r="P91" s="69" t="str">
        <f>IF(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11,TRUE)=0,"",VLOOKUP($B91,IF($B91&lt;11,RAPID0[],IF($B91&lt;21,RAPID1[],IF($B91&lt;31,RAPID2[],IF($B91&lt;41,RAPID3[],IF($B91&lt;51,RAPID4[],IF($B91&lt;61,RAPID5[],IF($B91&lt;71,RAPID6[],IF($B91&lt;81,RAPID7[],IF($B91&lt;91,RAPID8[],IF($B91&lt;101,RAPID9[],IF($B91&lt;111,RAPID10[],IF($B91&lt;121,RAPID11[],IF($B91&lt;131,RAPID12[],IF($B91&lt;141,RAPID13[],IF($B91&lt;151,RAPID14[],IF($B91&lt;161,RAPID15[],IF($B91&lt;171,RAPID16[],IF($B91&lt;181,RAPID17[],IF($B91&lt;191,RAPID18[],IF($B91&lt;201,RAPID19[],"TABLE ERROR")))))))))))))))))))),11,TRUE))</f>
        <v/>
      </c>
    </row>
    <row r="92" spans="1:16" ht="15.75" customHeight="1" x14ac:dyDescent="0.25">
      <c r="A92" s="94">
        <v>10</v>
      </c>
      <c r="B92" s="70">
        <v>90</v>
      </c>
      <c r="C92" s="46" t="str">
        <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ERROR")))))))))))))))))))),2,TRUE)</f>
        <v>Housing Relocation and Stabilization Services</v>
      </c>
      <c r="D92" s="47"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3,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ERROR")))))))))))))))))))),3,TRUE))</f>
        <v/>
      </c>
      <c r="E92" s="47"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4,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ERROR")))))))))))))))))))),4,TRUE))</f>
        <v/>
      </c>
      <c r="F92" s="47"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5,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ERROR")))))))))))))))))))),5,TRUE))</f>
        <v/>
      </c>
      <c r="G92" s="46"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6,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ERROR")))))))))))))))))))),6,TRUE))</f>
        <v/>
      </c>
      <c r="H92" s="46"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7,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ERROR")))))))))))))))))))),7,TRUE))</f>
        <v/>
      </c>
      <c r="I92" s="48"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8,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ERROR")))))))))))))))))))),8,TRUE))</f>
        <v/>
      </c>
      <c r="J92" s="49"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9,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ERROR")))))))))))))))))))),9,TRUE))</f>
        <v/>
      </c>
      <c r="K92" s="48"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10,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ERROR")))))))))))))))))))),10,TRUE))</f>
        <v/>
      </c>
      <c r="L92" s="48"/>
      <c r="M92" s="104"/>
      <c r="N92" s="48"/>
      <c r="O92" s="48"/>
      <c r="P92" s="69" t="str">
        <f>IF(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11,TRUE)=0,"",VLOOKUP($B92,IF($B92&lt;11,RAPID0[],IF($B92&lt;21,RAPID1[],IF($B92&lt;31,RAPID2[],IF($B92&lt;41,RAPID3[],IF($B92&lt;51,RAPID4[],IF($B92&lt;61,RAPID5[],IF($B92&lt;71,RAPID6[],IF($B92&lt;81,RAPID7[],IF($B92&lt;91,RAPID8[],IF($B92&lt;101,RAPID9[],IF($B92&lt;111,RAPID10[],IF($B92&lt;121,RAPID11[],IF($B92&lt;131,RAPID12[],IF($B92&lt;141,RAPID13[],IF($B92&lt;151,RAPID14[],IF($B92&lt;161,RAPID15[],IF($B92&lt;171,RAPID16[],IF($B92&lt;181,RAPID17[],IF($B92&lt;191,RAPID18[],IF($B92&lt;201,RAPID19[],"TABLE ERROR")))))))))))))))))))),11,TRUE))</f>
        <v/>
      </c>
    </row>
    <row r="93" spans="1:16" ht="15" customHeight="1" x14ac:dyDescent="0.25">
      <c r="A93" s="94">
        <v>11</v>
      </c>
      <c r="B93" s="70">
        <v>91</v>
      </c>
      <c r="C93" s="46" t="str">
        <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ERROR")))))))))))))))))))),2,TRUE)</f>
        <v>Housing Relocation and Stabilization Services</v>
      </c>
      <c r="D93" s="47"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3,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ERROR")))))))))))))))))))),3,TRUE))</f>
        <v/>
      </c>
      <c r="E93" s="47"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4,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ERROR")))))))))))))))))))),4,TRUE))</f>
        <v/>
      </c>
      <c r="F93" s="47"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5,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ERROR")))))))))))))))))))),5,TRUE))</f>
        <v/>
      </c>
      <c r="G93" s="46"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6,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ERROR")))))))))))))))))))),6,TRUE))</f>
        <v/>
      </c>
      <c r="H93" s="46"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7,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ERROR")))))))))))))))))))),7,TRUE))</f>
        <v/>
      </c>
      <c r="I93" s="48"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8,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ERROR")))))))))))))))))))),8,TRUE))</f>
        <v/>
      </c>
      <c r="J93" s="49"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9,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ERROR")))))))))))))))))))),9,TRUE))</f>
        <v/>
      </c>
      <c r="K93" s="48"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10,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ERROR")))))))))))))))))))),10,TRUE))</f>
        <v/>
      </c>
      <c r="L93" s="48"/>
      <c r="M93" s="104"/>
      <c r="N93" s="48"/>
      <c r="O93" s="48"/>
      <c r="P93" s="69" t="str">
        <f>IF(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11,TRUE)=0,"",VLOOKUP($B93,IF($B93&lt;11,RAPID0[],IF($B93&lt;21,RAPID1[],IF($B93&lt;31,RAPID2[],IF($B93&lt;41,RAPID3[],IF($B93&lt;51,RAPID4[],IF($B93&lt;61,RAPID5[],IF($B93&lt;71,RAPID6[],IF($B93&lt;81,RAPID7[],IF($B93&lt;91,RAPID8[],IF($B93&lt;101,RAPID9[],IF($B93&lt;111,RAPID10[],IF($B93&lt;121,RAPID11[],IF($B93&lt;131,RAPID12[],IF($B93&lt;141,RAPID13[],IF($B93&lt;151,RAPID14[],IF($B93&lt;161,RAPID15[],IF($B93&lt;171,RAPID16[],IF($B93&lt;181,RAPID17[],IF($B93&lt;191,RAPID18[],IF($B93&lt;201,RAPID19[],"TABLE ERROR")))))))))))))))))))),11,TRUE))</f>
        <v/>
      </c>
    </row>
    <row r="94" spans="1:16" ht="15" customHeight="1" x14ac:dyDescent="0.25">
      <c r="A94" s="94">
        <v>11</v>
      </c>
      <c r="B94" s="70">
        <v>92</v>
      </c>
      <c r="C94" s="46" t="str">
        <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ERROR")))))))))))))))))))),2,TRUE)</f>
        <v>Housing Relocation and Stabilization Services</v>
      </c>
      <c r="D94" s="47"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3,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ERROR")))))))))))))))))))),3,TRUE))</f>
        <v/>
      </c>
      <c r="E94" s="47"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4,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ERROR")))))))))))))))))))),4,TRUE))</f>
        <v/>
      </c>
      <c r="F94" s="47"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5,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ERROR")))))))))))))))))))),5,TRUE))</f>
        <v/>
      </c>
      <c r="G94" s="46"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6,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ERROR")))))))))))))))))))),6,TRUE))</f>
        <v/>
      </c>
      <c r="H94" s="46"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7,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ERROR")))))))))))))))))))),7,TRUE))</f>
        <v/>
      </c>
      <c r="I94" s="48"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8,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ERROR")))))))))))))))))))),8,TRUE))</f>
        <v/>
      </c>
      <c r="J94" s="49"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9,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ERROR")))))))))))))))))))),9,TRUE))</f>
        <v/>
      </c>
      <c r="K94" s="48"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10,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ERROR")))))))))))))))))))),10,TRUE))</f>
        <v/>
      </c>
      <c r="L94" s="48"/>
      <c r="M94" s="104"/>
      <c r="N94" s="48"/>
      <c r="O94" s="48"/>
      <c r="P94" s="69" t="str">
        <f>IF(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11,TRUE)=0,"",VLOOKUP($B94,IF($B94&lt;11,RAPID0[],IF($B94&lt;21,RAPID1[],IF($B94&lt;31,RAPID2[],IF($B94&lt;41,RAPID3[],IF($B94&lt;51,RAPID4[],IF($B94&lt;61,RAPID5[],IF($B94&lt;71,RAPID6[],IF($B94&lt;81,RAPID7[],IF($B94&lt;91,RAPID8[],IF($B94&lt;101,RAPID9[],IF($B94&lt;111,RAPID10[],IF($B94&lt;121,RAPID11[],IF($B94&lt;131,RAPID12[],IF($B94&lt;141,RAPID13[],IF($B94&lt;151,RAPID14[],IF($B94&lt;161,RAPID15[],IF($B94&lt;171,RAPID16[],IF($B94&lt;181,RAPID17[],IF($B94&lt;191,RAPID18[],IF($B94&lt;201,RAPID19[],"TABLE ERROR")))))))))))))))))))),11,TRUE))</f>
        <v/>
      </c>
    </row>
    <row r="95" spans="1:16" ht="15" customHeight="1" x14ac:dyDescent="0.25">
      <c r="A95" s="94">
        <v>11</v>
      </c>
      <c r="B95" s="70">
        <v>93</v>
      </c>
      <c r="C95" s="46" t="str">
        <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ERROR")))))))))))))))))))),2,TRUE)</f>
        <v>Housing Relocation and Stabilization Services</v>
      </c>
      <c r="D95" s="47"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3,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ERROR")))))))))))))))))))),3,TRUE))</f>
        <v/>
      </c>
      <c r="E95" s="47"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4,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ERROR")))))))))))))))))))),4,TRUE))</f>
        <v/>
      </c>
      <c r="F95" s="47"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5,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ERROR")))))))))))))))))))),5,TRUE))</f>
        <v/>
      </c>
      <c r="G95" s="46"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6,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ERROR")))))))))))))))))))),6,TRUE))</f>
        <v/>
      </c>
      <c r="H95" s="46"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7,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ERROR")))))))))))))))))))),7,TRUE))</f>
        <v/>
      </c>
      <c r="I95" s="48"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8,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ERROR")))))))))))))))))))),8,TRUE))</f>
        <v/>
      </c>
      <c r="J95" s="49"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9,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ERROR")))))))))))))))))))),9,TRUE))</f>
        <v/>
      </c>
      <c r="K95" s="48"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10,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ERROR")))))))))))))))))))),10,TRUE))</f>
        <v/>
      </c>
      <c r="L95" s="48"/>
      <c r="M95" s="104"/>
      <c r="N95" s="48"/>
      <c r="O95" s="48"/>
      <c r="P95" s="69" t="str">
        <f>IF(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11,TRUE)=0,"",VLOOKUP($B95,IF($B95&lt;11,RAPID0[],IF($B95&lt;21,RAPID1[],IF($B95&lt;31,RAPID2[],IF($B95&lt;41,RAPID3[],IF($B95&lt;51,RAPID4[],IF($B95&lt;61,RAPID5[],IF($B95&lt;71,RAPID6[],IF($B95&lt;81,RAPID7[],IF($B95&lt;91,RAPID8[],IF($B95&lt;101,RAPID9[],IF($B95&lt;111,RAPID10[],IF($B95&lt;121,RAPID11[],IF($B95&lt;131,RAPID12[],IF($B95&lt;141,RAPID13[],IF($B95&lt;151,RAPID14[],IF($B95&lt;161,RAPID15[],IF($B95&lt;171,RAPID16[],IF($B95&lt;181,RAPID17[],IF($B95&lt;191,RAPID18[],IF($B95&lt;201,RAPID19[],"TABLE ERROR")))))))))))))))))))),11,TRUE))</f>
        <v/>
      </c>
    </row>
    <row r="96" spans="1:16" ht="15" customHeight="1" x14ac:dyDescent="0.25">
      <c r="A96" s="94">
        <v>11</v>
      </c>
      <c r="B96" s="70">
        <v>94</v>
      </c>
      <c r="C96" s="46" t="str">
        <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ERROR")))))))))))))))))))),2,TRUE)</f>
        <v>Housing Relocation and Stabilization Services</v>
      </c>
      <c r="D96" s="47"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3,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ERROR")))))))))))))))))))),3,TRUE))</f>
        <v/>
      </c>
      <c r="E96" s="47"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4,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ERROR")))))))))))))))))))),4,TRUE))</f>
        <v/>
      </c>
      <c r="F96" s="47"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5,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ERROR")))))))))))))))))))),5,TRUE))</f>
        <v/>
      </c>
      <c r="G96" s="46"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6,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ERROR")))))))))))))))))))),6,TRUE))</f>
        <v/>
      </c>
      <c r="H96" s="46"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7,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ERROR")))))))))))))))))))),7,TRUE))</f>
        <v/>
      </c>
      <c r="I96" s="48"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8,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ERROR")))))))))))))))))))),8,TRUE))</f>
        <v/>
      </c>
      <c r="J96" s="49"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9,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ERROR")))))))))))))))))))),9,TRUE))</f>
        <v/>
      </c>
      <c r="K96" s="48"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10,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ERROR")))))))))))))))))))),10,TRUE))</f>
        <v/>
      </c>
      <c r="L96" s="48"/>
      <c r="M96" s="104"/>
      <c r="N96" s="48"/>
      <c r="O96" s="48"/>
      <c r="P96" s="69" t="str">
        <f>IF(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11,TRUE)=0,"",VLOOKUP($B96,IF($B96&lt;11,RAPID0[],IF($B96&lt;21,RAPID1[],IF($B96&lt;31,RAPID2[],IF($B96&lt;41,RAPID3[],IF($B96&lt;51,RAPID4[],IF($B96&lt;61,RAPID5[],IF($B96&lt;71,RAPID6[],IF($B96&lt;81,RAPID7[],IF($B96&lt;91,RAPID8[],IF($B96&lt;101,RAPID9[],IF($B96&lt;111,RAPID10[],IF($B96&lt;121,RAPID11[],IF($B96&lt;131,RAPID12[],IF($B96&lt;141,RAPID13[],IF($B96&lt;151,RAPID14[],IF($B96&lt;161,RAPID15[],IF($B96&lt;171,RAPID16[],IF($B96&lt;181,RAPID17[],IF($B96&lt;191,RAPID18[],IF($B96&lt;201,RAPID19[],"TABLE ERROR")))))))))))))))))))),11,TRUE))</f>
        <v/>
      </c>
    </row>
    <row r="97" spans="1:16" ht="15" customHeight="1" x14ac:dyDescent="0.25">
      <c r="A97" s="94">
        <v>11</v>
      </c>
      <c r="B97" s="70">
        <v>95</v>
      </c>
      <c r="C97" s="46" t="str">
        <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ERROR")))))))))))))))))))),2,TRUE)</f>
        <v>Housing Relocation and Stabilization Services</v>
      </c>
      <c r="D97" s="47"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3,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ERROR")))))))))))))))))))),3,TRUE))</f>
        <v/>
      </c>
      <c r="E97" s="47"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4,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ERROR")))))))))))))))))))),4,TRUE))</f>
        <v/>
      </c>
      <c r="F97" s="47"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5,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ERROR")))))))))))))))))))),5,TRUE))</f>
        <v/>
      </c>
      <c r="G97" s="46"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6,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ERROR")))))))))))))))))))),6,TRUE))</f>
        <v/>
      </c>
      <c r="H97" s="46"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7,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ERROR")))))))))))))))))))),7,TRUE))</f>
        <v/>
      </c>
      <c r="I97" s="48"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8,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ERROR")))))))))))))))))))),8,TRUE))</f>
        <v/>
      </c>
      <c r="J97" s="49"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9,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ERROR")))))))))))))))))))),9,TRUE))</f>
        <v/>
      </c>
      <c r="K97" s="48"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10,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ERROR")))))))))))))))))))),10,TRUE))</f>
        <v/>
      </c>
      <c r="L97" s="48"/>
      <c r="M97" s="104"/>
      <c r="N97" s="48"/>
      <c r="O97" s="48"/>
      <c r="P97" s="69" t="str">
        <f>IF(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11,TRUE)=0,"",VLOOKUP($B97,IF($B97&lt;11,RAPID0[],IF($B97&lt;21,RAPID1[],IF($B97&lt;31,RAPID2[],IF($B97&lt;41,RAPID3[],IF($B97&lt;51,RAPID4[],IF($B97&lt;61,RAPID5[],IF($B97&lt;71,RAPID6[],IF($B97&lt;81,RAPID7[],IF($B97&lt;91,RAPID8[],IF($B97&lt;101,RAPID9[],IF($B97&lt;111,RAPID10[],IF($B97&lt;121,RAPID11[],IF($B97&lt;131,RAPID12[],IF($B97&lt;141,RAPID13[],IF($B97&lt;151,RAPID14[],IF($B97&lt;161,RAPID15[],IF($B97&lt;171,RAPID16[],IF($B97&lt;181,RAPID17[],IF($B97&lt;191,RAPID18[],IF($B97&lt;201,RAPID19[],"TABLE ERROR")))))))))))))))))))),11,TRUE))</f>
        <v/>
      </c>
    </row>
    <row r="98" spans="1:16" ht="15" customHeight="1" x14ac:dyDescent="0.25">
      <c r="A98" s="94">
        <v>11</v>
      </c>
      <c r="B98" s="70">
        <v>96</v>
      </c>
      <c r="C98" s="46" t="str">
        <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ERROR")))))))))))))))))))),2,TRUE)</f>
        <v>Housing Relocation and Stabilization Services</v>
      </c>
      <c r="D98" s="47"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3,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ERROR")))))))))))))))))))),3,TRUE))</f>
        <v/>
      </c>
      <c r="E98" s="47"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4,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ERROR")))))))))))))))))))),4,TRUE))</f>
        <v/>
      </c>
      <c r="F98" s="47"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5,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ERROR")))))))))))))))))))),5,TRUE))</f>
        <v/>
      </c>
      <c r="G98" s="46"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6,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ERROR")))))))))))))))))))),6,TRUE))</f>
        <v/>
      </c>
      <c r="H98" s="46"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7,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ERROR")))))))))))))))))))),7,TRUE))</f>
        <v/>
      </c>
      <c r="I98" s="48"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8,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ERROR")))))))))))))))))))),8,TRUE))</f>
        <v/>
      </c>
      <c r="J98" s="49"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9,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ERROR")))))))))))))))))))),9,TRUE))</f>
        <v/>
      </c>
      <c r="K98" s="48"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10,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ERROR")))))))))))))))))))),10,TRUE))</f>
        <v/>
      </c>
      <c r="L98" s="48"/>
      <c r="M98" s="104"/>
      <c r="N98" s="48"/>
      <c r="O98" s="48"/>
      <c r="P98" s="69" t="str">
        <f>IF(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11,TRUE)=0,"",VLOOKUP($B98,IF($B98&lt;11,RAPID0[],IF($B98&lt;21,RAPID1[],IF($B98&lt;31,RAPID2[],IF($B98&lt;41,RAPID3[],IF($B98&lt;51,RAPID4[],IF($B98&lt;61,RAPID5[],IF($B98&lt;71,RAPID6[],IF($B98&lt;81,RAPID7[],IF($B98&lt;91,RAPID8[],IF($B98&lt;101,RAPID9[],IF($B98&lt;111,RAPID10[],IF($B98&lt;121,RAPID11[],IF($B98&lt;131,RAPID12[],IF($B98&lt;141,RAPID13[],IF($B98&lt;151,RAPID14[],IF($B98&lt;161,RAPID15[],IF($B98&lt;171,RAPID16[],IF($B98&lt;181,RAPID17[],IF($B98&lt;191,RAPID18[],IF($B98&lt;201,RAPID19[],"TABLE ERROR")))))))))))))))))))),11,TRUE))</f>
        <v/>
      </c>
    </row>
    <row r="99" spans="1:16" ht="15" customHeight="1" x14ac:dyDescent="0.25">
      <c r="A99" s="94">
        <v>11</v>
      </c>
      <c r="B99" s="70">
        <v>97</v>
      </c>
      <c r="C99" s="46" t="str">
        <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ERROR")))))))))))))))))))),2,TRUE)</f>
        <v>Housing Relocation and Stabilization Services</v>
      </c>
      <c r="D99" s="47"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3,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ERROR")))))))))))))))))))),3,TRUE))</f>
        <v/>
      </c>
      <c r="E99" s="47"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4,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ERROR")))))))))))))))))))),4,TRUE))</f>
        <v/>
      </c>
      <c r="F99" s="47"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5,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ERROR")))))))))))))))))))),5,TRUE))</f>
        <v/>
      </c>
      <c r="G99" s="46"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6,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ERROR")))))))))))))))))))),6,TRUE))</f>
        <v/>
      </c>
      <c r="H99" s="46"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7,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ERROR")))))))))))))))))))),7,TRUE))</f>
        <v/>
      </c>
      <c r="I99" s="48"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8,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ERROR")))))))))))))))))))),8,TRUE))</f>
        <v/>
      </c>
      <c r="J99" s="49"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9,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ERROR")))))))))))))))))))),9,TRUE))</f>
        <v/>
      </c>
      <c r="K99" s="48"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10,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ERROR")))))))))))))))))))),10,TRUE))</f>
        <v/>
      </c>
      <c r="L99" s="48"/>
      <c r="M99" s="104"/>
      <c r="N99" s="48"/>
      <c r="O99" s="48"/>
      <c r="P99" s="69" t="str">
        <f>IF(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11,TRUE)=0,"",VLOOKUP($B99,IF($B99&lt;11,RAPID0[],IF($B99&lt;21,RAPID1[],IF($B99&lt;31,RAPID2[],IF($B99&lt;41,RAPID3[],IF($B99&lt;51,RAPID4[],IF($B99&lt;61,RAPID5[],IF($B99&lt;71,RAPID6[],IF($B99&lt;81,RAPID7[],IF($B99&lt;91,RAPID8[],IF($B99&lt;101,RAPID9[],IF($B99&lt;111,RAPID10[],IF($B99&lt;121,RAPID11[],IF($B99&lt;131,RAPID12[],IF($B99&lt;141,RAPID13[],IF($B99&lt;151,RAPID14[],IF($B99&lt;161,RAPID15[],IF($B99&lt;171,RAPID16[],IF($B99&lt;181,RAPID17[],IF($B99&lt;191,RAPID18[],IF($B99&lt;201,RAPID19[],"TABLE ERROR")))))))))))))))))))),11,TRUE))</f>
        <v/>
      </c>
    </row>
    <row r="100" spans="1:16" ht="15" customHeight="1" x14ac:dyDescent="0.25">
      <c r="A100" s="94">
        <v>11</v>
      </c>
      <c r="B100" s="70">
        <v>98</v>
      </c>
      <c r="C100" s="46" t="str">
        <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ERROR")))))))))))))))))))),2,TRUE)</f>
        <v>Housing Relocation and Stabilization Services</v>
      </c>
      <c r="D100" s="47"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3,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ERROR")))))))))))))))))))),3,TRUE))</f>
        <v/>
      </c>
      <c r="E100" s="47"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4,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ERROR")))))))))))))))))))),4,TRUE))</f>
        <v/>
      </c>
      <c r="F100" s="47"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5,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ERROR")))))))))))))))))))),5,TRUE))</f>
        <v/>
      </c>
      <c r="G100" s="46"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6,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ERROR")))))))))))))))))))),6,TRUE))</f>
        <v/>
      </c>
      <c r="H100" s="46"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7,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ERROR")))))))))))))))))))),7,TRUE))</f>
        <v/>
      </c>
      <c r="I100" s="48"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8,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ERROR")))))))))))))))))))),8,TRUE))</f>
        <v/>
      </c>
      <c r="J100" s="49"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9,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ERROR")))))))))))))))))))),9,TRUE))</f>
        <v/>
      </c>
      <c r="K100" s="48"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10,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ERROR")))))))))))))))))))),10,TRUE))</f>
        <v/>
      </c>
      <c r="L100" s="48"/>
      <c r="M100" s="104"/>
      <c r="N100" s="48"/>
      <c r="O100" s="48"/>
      <c r="P100" s="69" t="str">
        <f>IF(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11,TRUE)=0,"",VLOOKUP($B100,IF($B100&lt;11,RAPID0[],IF($B100&lt;21,RAPID1[],IF($B100&lt;31,RAPID2[],IF($B100&lt;41,RAPID3[],IF($B100&lt;51,RAPID4[],IF($B100&lt;61,RAPID5[],IF($B100&lt;71,RAPID6[],IF($B100&lt;81,RAPID7[],IF($B100&lt;91,RAPID8[],IF($B100&lt;101,RAPID9[],IF($B100&lt;111,RAPID10[],IF($B100&lt;121,RAPID11[],IF($B100&lt;131,RAPID12[],IF($B100&lt;141,RAPID13[],IF($B100&lt;151,RAPID14[],IF($B100&lt;161,RAPID15[],IF($B100&lt;171,RAPID16[],IF($B100&lt;181,RAPID17[],IF($B100&lt;191,RAPID18[],IF($B100&lt;201,RAPID19[],"TABLE ERROR")))))))))))))))))))),11,TRUE))</f>
        <v/>
      </c>
    </row>
    <row r="101" spans="1:16" ht="15" customHeight="1" x14ac:dyDescent="0.25">
      <c r="A101" s="94">
        <v>11</v>
      </c>
      <c r="B101" s="70">
        <v>99</v>
      </c>
      <c r="C101" s="46" t="str">
        <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ERROR")))))))))))))))))))),2,TRUE)</f>
        <v>Housing Relocation and Stabilization Services</v>
      </c>
      <c r="D101" s="47"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3,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ERROR")))))))))))))))))))),3,TRUE))</f>
        <v/>
      </c>
      <c r="E101" s="47"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4,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ERROR")))))))))))))))))))),4,TRUE))</f>
        <v/>
      </c>
      <c r="F101" s="47"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5,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ERROR")))))))))))))))))))),5,TRUE))</f>
        <v/>
      </c>
      <c r="G101" s="46"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6,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ERROR")))))))))))))))))))),6,TRUE))</f>
        <v/>
      </c>
      <c r="H101" s="46"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7,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ERROR")))))))))))))))))))),7,TRUE))</f>
        <v/>
      </c>
      <c r="I101" s="48"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8,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ERROR")))))))))))))))))))),8,TRUE))</f>
        <v/>
      </c>
      <c r="J101" s="49"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9,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ERROR")))))))))))))))))))),9,TRUE))</f>
        <v/>
      </c>
      <c r="K101" s="48"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10,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ERROR")))))))))))))))))))),10,TRUE))</f>
        <v/>
      </c>
      <c r="L101" s="48"/>
      <c r="M101" s="104"/>
      <c r="N101" s="48"/>
      <c r="O101" s="48"/>
      <c r="P101" s="69" t="str">
        <f>IF(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11,TRUE)=0,"",VLOOKUP($B101,IF($B101&lt;11,RAPID0[],IF($B101&lt;21,RAPID1[],IF($B101&lt;31,RAPID2[],IF($B101&lt;41,RAPID3[],IF($B101&lt;51,RAPID4[],IF($B101&lt;61,RAPID5[],IF($B101&lt;71,RAPID6[],IF($B101&lt;81,RAPID7[],IF($B101&lt;91,RAPID8[],IF($B101&lt;101,RAPID9[],IF($B101&lt;111,RAPID10[],IF($B101&lt;121,RAPID11[],IF($B101&lt;131,RAPID12[],IF($B101&lt;141,RAPID13[],IF($B101&lt;151,RAPID14[],IF($B101&lt;161,RAPID15[],IF($B101&lt;171,RAPID16[],IF($B101&lt;181,RAPID17[],IF($B101&lt;191,RAPID18[],IF($B101&lt;201,RAPID19[],"TABLE ERROR")))))))))))))))))))),11,TRUE))</f>
        <v/>
      </c>
    </row>
    <row r="102" spans="1:16" ht="15.75" customHeight="1" x14ac:dyDescent="0.25">
      <c r="A102" s="94">
        <v>11</v>
      </c>
      <c r="B102" s="70">
        <v>100</v>
      </c>
      <c r="C102" s="46" t="str">
        <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ERROR")))))))))))))))))))),2,TRUE)</f>
        <v>Housing Relocation and Stabilization Services</v>
      </c>
      <c r="D102" s="47"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3,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ERROR")))))))))))))))))))),3,TRUE))</f>
        <v/>
      </c>
      <c r="E102" s="47"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4,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ERROR")))))))))))))))))))),4,TRUE))</f>
        <v/>
      </c>
      <c r="F102" s="47"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5,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ERROR")))))))))))))))))))),5,TRUE))</f>
        <v/>
      </c>
      <c r="G102" s="46"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6,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ERROR")))))))))))))))))))),6,TRUE))</f>
        <v/>
      </c>
      <c r="H102" s="46"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7,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ERROR")))))))))))))))))))),7,TRUE))</f>
        <v/>
      </c>
      <c r="I102" s="48"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8,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ERROR")))))))))))))))))))),8,TRUE))</f>
        <v/>
      </c>
      <c r="J102" s="49"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9,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ERROR")))))))))))))))))))),9,TRUE))</f>
        <v/>
      </c>
      <c r="K102" s="48"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10,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ERROR")))))))))))))))))))),10,TRUE))</f>
        <v/>
      </c>
      <c r="L102" s="48"/>
      <c r="M102" s="104"/>
      <c r="N102" s="48"/>
      <c r="O102" s="48"/>
      <c r="P102" s="69" t="str">
        <f>IF(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11,TRUE)=0,"",VLOOKUP($B102,IF($B102&lt;11,RAPID0[],IF($B102&lt;21,RAPID1[],IF($B102&lt;31,RAPID2[],IF($B102&lt;41,RAPID3[],IF($B102&lt;51,RAPID4[],IF($B102&lt;61,RAPID5[],IF($B102&lt;71,RAPID6[],IF($B102&lt;81,RAPID7[],IF($B102&lt;91,RAPID8[],IF($B102&lt;101,RAPID9[],IF($B102&lt;111,RAPID10[],IF($B102&lt;121,RAPID11[],IF($B102&lt;131,RAPID12[],IF($B102&lt;141,RAPID13[],IF($B102&lt;151,RAPID14[],IF($B102&lt;161,RAPID15[],IF($B102&lt;171,RAPID16[],IF($B102&lt;181,RAPID17[],IF($B102&lt;191,RAPID18[],IF($B102&lt;201,RAPID19[],"TABLE ERROR")))))))))))))))))))),11,TRUE))</f>
        <v/>
      </c>
    </row>
    <row r="103" spans="1:16" ht="15" customHeight="1" x14ac:dyDescent="0.25">
      <c r="A103" s="94">
        <v>12</v>
      </c>
      <c r="B103" s="70">
        <v>101</v>
      </c>
      <c r="C103" s="46" t="str">
        <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ERROR")))))))))))))))))))),2,TRUE)</f>
        <v>Housing Relocation and Stabilization Services</v>
      </c>
      <c r="D103" s="47"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3,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ERROR")))))))))))))))))))),3,TRUE))</f>
        <v/>
      </c>
      <c r="E103" s="47"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4,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ERROR")))))))))))))))))))),4,TRUE))</f>
        <v/>
      </c>
      <c r="F103" s="47"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5,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ERROR")))))))))))))))))))),5,TRUE))</f>
        <v/>
      </c>
      <c r="G103" s="46"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6,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ERROR")))))))))))))))))))),6,TRUE))</f>
        <v/>
      </c>
      <c r="H103" s="46"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7,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ERROR")))))))))))))))))))),7,TRUE))</f>
        <v/>
      </c>
      <c r="I103" s="48"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8,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ERROR")))))))))))))))))))),8,TRUE))</f>
        <v/>
      </c>
      <c r="J103" s="49"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9,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ERROR")))))))))))))))))))),9,TRUE))</f>
        <v/>
      </c>
      <c r="K103" s="48"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10,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ERROR")))))))))))))))))))),10,TRUE))</f>
        <v/>
      </c>
      <c r="L103" s="48"/>
      <c r="M103" s="104"/>
      <c r="N103" s="48"/>
      <c r="O103" s="48"/>
      <c r="P103" s="69" t="str">
        <f>IF(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11,TRUE)=0,"",VLOOKUP($B103,IF($B103&lt;11,RAPID0[],IF($B103&lt;21,RAPID1[],IF($B103&lt;31,RAPID2[],IF($B103&lt;41,RAPID3[],IF($B103&lt;51,RAPID4[],IF($B103&lt;61,RAPID5[],IF($B103&lt;71,RAPID6[],IF($B103&lt;81,RAPID7[],IF($B103&lt;91,RAPID8[],IF($B103&lt;101,RAPID9[],IF($B103&lt;111,RAPID10[],IF($B103&lt;121,RAPID11[],IF($B103&lt;131,RAPID12[],IF($B103&lt;141,RAPID13[],IF($B103&lt;151,RAPID14[],IF($B103&lt;161,RAPID15[],IF($B103&lt;171,RAPID16[],IF($B103&lt;181,RAPID17[],IF($B103&lt;191,RAPID18[],IF($B103&lt;201,RAPID19[],"TABLE ERROR")))))))))))))))))))),11,TRUE))</f>
        <v/>
      </c>
    </row>
    <row r="104" spans="1:16" ht="15" customHeight="1" x14ac:dyDescent="0.25">
      <c r="A104" s="94">
        <v>12</v>
      </c>
      <c r="B104" s="70">
        <v>102</v>
      </c>
      <c r="C104" s="46" t="str">
        <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ERROR")))))))))))))))))))),2,TRUE)</f>
        <v>Housing Relocation and Stabilization Services</v>
      </c>
      <c r="D104" s="47"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3,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ERROR")))))))))))))))))))),3,TRUE))</f>
        <v/>
      </c>
      <c r="E104" s="47"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4,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ERROR")))))))))))))))))))),4,TRUE))</f>
        <v/>
      </c>
      <c r="F104" s="47"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5,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ERROR")))))))))))))))))))),5,TRUE))</f>
        <v/>
      </c>
      <c r="G104" s="46"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6,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ERROR")))))))))))))))))))),6,TRUE))</f>
        <v/>
      </c>
      <c r="H104" s="46"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7,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ERROR")))))))))))))))))))),7,TRUE))</f>
        <v/>
      </c>
      <c r="I104" s="48"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8,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ERROR")))))))))))))))))))),8,TRUE))</f>
        <v/>
      </c>
      <c r="J104" s="49"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9,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ERROR")))))))))))))))))))),9,TRUE))</f>
        <v/>
      </c>
      <c r="K104" s="48"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10,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ERROR")))))))))))))))))))),10,TRUE))</f>
        <v/>
      </c>
      <c r="L104" s="48"/>
      <c r="M104" s="104"/>
      <c r="N104" s="48"/>
      <c r="O104" s="48"/>
      <c r="P104" s="69" t="str">
        <f>IF(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11,TRUE)=0,"",VLOOKUP($B104,IF($B104&lt;11,RAPID0[],IF($B104&lt;21,RAPID1[],IF($B104&lt;31,RAPID2[],IF($B104&lt;41,RAPID3[],IF($B104&lt;51,RAPID4[],IF($B104&lt;61,RAPID5[],IF($B104&lt;71,RAPID6[],IF($B104&lt;81,RAPID7[],IF($B104&lt;91,RAPID8[],IF($B104&lt;101,RAPID9[],IF($B104&lt;111,RAPID10[],IF($B104&lt;121,RAPID11[],IF($B104&lt;131,RAPID12[],IF($B104&lt;141,RAPID13[],IF($B104&lt;151,RAPID14[],IF($B104&lt;161,RAPID15[],IF($B104&lt;171,RAPID16[],IF($B104&lt;181,RAPID17[],IF($B104&lt;191,RAPID18[],IF($B104&lt;201,RAPID19[],"TABLE ERROR")))))))))))))))))))),11,TRUE))</f>
        <v/>
      </c>
    </row>
    <row r="105" spans="1:16" ht="15" customHeight="1" x14ac:dyDescent="0.25">
      <c r="A105" s="94">
        <v>12</v>
      </c>
      <c r="B105" s="70">
        <v>103</v>
      </c>
      <c r="C105" s="46" t="str">
        <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ERROR")))))))))))))))))))),2,TRUE)</f>
        <v>Housing Relocation and Stabilization Services</v>
      </c>
      <c r="D105" s="47"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3,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ERROR")))))))))))))))))))),3,TRUE))</f>
        <v/>
      </c>
      <c r="E105" s="47"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4,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ERROR")))))))))))))))))))),4,TRUE))</f>
        <v/>
      </c>
      <c r="F105" s="47"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5,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ERROR")))))))))))))))))))),5,TRUE))</f>
        <v/>
      </c>
      <c r="G105" s="46"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6,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ERROR")))))))))))))))))))),6,TRUE))</f>
        <v/>
      </c>
      <c r="H105" s="46"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7,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ERROR")))))))))))))))))))),7,TRUE))</f>
        <v/>
      </c>
      <c r="I105" s="48"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8,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ERROR")))))))))))))))))))),8,TRUE))</f>
        <v/>
      </c>
      <c r="J105" s="49"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9,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ERROR")))))))))))))))))))),9,TRUE))</f>
        <v/>
      </c>
      <c r="K105" s="48"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10,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ERROR")))))))))))))))))))),10,TRUE))</f>
        <v/>
      </c>
      <c r="L105" s="48"/>
      <c r="M105" s="104"/>
      <c r="N105" s="48"/>
      <c r="O105" s="48"/>
      <c r="P105" s="69" t="str">
        <f>IF(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11,TRUE)=0,"",VLOOKUP($B105,IF($B105&lt;11,RAPID0[],IF($B105&lt;21,RAPID1[],IF($B105&lt;31,RAPID2[],IF($B105&lt;41,RAPID3[],IF($B105&lt;51,RAPID4[],IF($B105&lt;61,RAPID5[],IF($B105&lt;71,RAPID6[],IF($B105&lt;81,RAPID7[],IF($B105&lt;91,RAPID8[],IF($B105&lt;101,RAPID9[],IF($B105&lt;111,RAPID10[],IF($B105&lt;121,RAPID11[],IF($B105&lt;131,RAPID12[],IF($B105&lt;141,RAPID13[],IF($B105&lt;151,RAPID14[],IF($B105&lt;161,RAPID15[],IF($B105&lt;171,RAPID16[],IF($B105&lt;181,RAPID17[],IF($B105&lt;191,RAPID18[],IF($B105&lt;201,RAPID19[],"TABLE ERROR")))))))))))))))))))),11,TRUE))</f>
        <v/>
      </c>
    </row>
    <row r="106" spans="1:16" ht="15" customHeight="1" x14ac:dyDescent="0.25">
      <c r="A106" s="94">
        <v>12</v>
      </c>
      <c r="B106" s="70">
        <v>104</v>
      </c>
      <c r="C106" s="46" t="str">
        <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ERROR")))))))))))))))))))),2,TRUE)</f>
        <v>Housing Relocation and Stabilization Services</v>
      </c>
      <c r="D106" s="47"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3,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ERROR")))))))))))))))))))),3,TRUE))</f>
        <v/>
      </c>
      <c r="E106" s="47"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4,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ERROR")))))))))))))))))))),4,TRUE))</f>
        <v/>
      </c>
      <c r="F106" s="47"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5,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ERROR")))))))))))))))))))),5,TRUE))</f>
        <v/>
      </c>
      <c r="G106" s="46"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6,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ERROR")))))))))))))))))))),6,TRUE))</f>
        <v/>
      </c>
      <c r="H106" s="46"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7,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ERROR")))))))))))))))))))),7,TRUE))</f>
        <v/>
      </c>
      <c r="I106" s="48"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8,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ERROR")))))))))))))))))))),8,TRUE))</f>
        <v/>
      </c>
      <c r="J106" s="49"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9,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ERROR")))))))))))))))))))),9,TRUE))</f>
        <v/>
      </c>
      <c r="K106" s="48"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10,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ERROR")))))))))))))))))))),10,TRUE))</f>
        <v/>
      </c>
      <c r="L106" s="48"/>
      <c r="M106" s="104"/>
      <c r="N106" s="48"/>
      <c r="O106" s="48"/>
      <c r="P106" s="69" t="str">
        <f>IF(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11,TRUE)=0,"",VLOOKUP($B106,IF($B106&lt;11,RAPID0[],IF($B106&lt;21,RAPID1[],IF($B106&lt;31,RAPID2[],IF($B106&lt;41,RAPID3[],IF($B106&lt;51,RAPID4[],IF($B106&lt;61,RAPID5[],IF($B106&lt;71,RAPID6[],IF($B106&lt;81,RAPID7[],IF($B106&lt;91,RAPID8[],IF($B106&lt;101,RAPID9[],IF($B106&lt;111,RAPID10[],IF($B106&lt;121,RAPID11[],IF($B106&lt;131,RAPID12[],IF($B106&lt;141,RAPID13[],IF($B106&lt;151,RAPID14[],IF($B106&lt;161,RAPID15[],IF($B106&lt;171,RAPID16[],IF($B106&lt;181,RAPID17[],IF($B106&lt;191,RAPID18[],IF($B106&lt;201,RAPID19[],"TABLE ERROR")))))))))))))))))))),11,TRUE))</f>
        <v/>
      </c>
    </row>
    <row r="107" spans="1:16" ht="15" customHeight="1" x14ac:dyDescent="0.25">
      <c r="A107" s="94">
        <v>12</v>
      </c>
      <c r="B107" s="70">
        <v>105</v>
      </c>
      <c r="C107" s="46" t="str">
        <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ERROR")))))))))))))))))))),2,TRUE)</f>
        <v>Housing Relocation and Stabilization Services</v>
      </c>
      <c r="D107" s="47"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3,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ERROR")))))))))))))))))))),3,TRUE))</f>
        <v/>
      </c>
      <c r="E107" s="47"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4,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ERROR")))))))))))))))))))),4,TRUE))</f>
        <v/>
      </c>
      <c r="F107" s="47"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5,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ERROR")))))))))))))))))))),5,TRUE))</f>
        <v/>
      </c>
      <c r="G107" s="46"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6,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ERROR")))))))))))))))))))),6,TRUE))</f>
        <v/>
      </c>
      <c r="H107" s="46"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7,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ERROR")))))))))))))))))))),7,TRUE))</f>
        <v/>
      </c>
      <c r="I107" s="48"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8,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ERROR")))))))))))))))))))),8,TRUE))</f>
        <v/>
      </c>
      <c r="J107" s="49"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9,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ERROR")))))))))))))))))))),9,TRUE))</f>
        <v/>
      </c>
      <c r="K107" s="48"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10,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ERROR")))))))))))))))))))),10,TRUE))</f>
        <v/>
      </c>
      <c r="L107" s="48"/>
      <c r="M107" s="104"/>
      <c r="N107" s="48"/>
      <c r="O107" s="48"/>
      <c r="P107" s="69" t="str">
        <f>IF(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11,TRUE)=0,"",VLOOKUP($B107,IF($B107&lt;11,RAPID0[],IF($B107&lt;21,RAPID1[],IF($B107&lt;31,RAPID2[],IF($B107&lt;41,RAPID3[],IF($B107&lt;51,RAPID4[],IF($B107&lt;61,RAPID5[],IF($B107&lt;71,RAPID6[],IF($B107&lt;81,RAPID7[],IF($B107&lt;91,RAPID8[],IF($B107&lt;101,RAPID9[],IF($B107&lt;111,RAPID10[],IF($B107&lt;121,RAPID11[],IF($B107&lt;131,RAPID12[],IF($B107&lt;141,RAPID13[],IF($B107&lt;151,RAPID14[],IF($B107&lt;161,RAPID15[],IF($B107&lt;171,RAPID16[],IF($B107&lt;181,RAPID17[],IF($B107&lt;191,RAPID18[],IF($B107&lt;201,RAPID19[],"TABLE ERROR")))))))))))))))))))),11,TRUE))</f>
        <v/>
      </c>
    </row>
    <row r="108" spans="1:16" ht="15" customHeight="1" x14ac:dyDescent="0.25">
      <c r="A108" s="94">
        <v>12</v>
      </c>
      <c r="B108" s="70">
        <v>106</v>
      </c>
      <c r="C108" s="46" t="str">
        <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ERROR")))))))))))))))))))),2,TRUE)</f>
        <v>Housing Relocation and Stabilization Services</v>
      </c>
      <c r="D108" s="47"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3,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ERROR")))))))))))))))))))),3,TRUE))</f>
        <v/>
      </c>
      <c r="E108" s="47"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4,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ERROR")))))))))))))))))))),4,TRUE))</f>
        <v/>
      </c>
      <c r="F108" s="47"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5,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ERROR")))))))))))))))))))),5,TRUE))</f>
        <v/>
      </c>
      <c r="G108" s="46"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6,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ERROR")))))))))))))))))))),6,TRUE))</f>
        <v/>
      </c>
      <c r="H108" s="46"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7,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ERROR")))))))))))))))))))),7,TRUE))</f>
        <v/>
      </c>
      <c r="I108" s="48"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8,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ERROR")))))))))))))))))))),8,TRUE))</f>
        <v/>
      </c>
      <c r="J108" s="49"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9,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ERROR")))))))))))))))))))),9,TRUE))</f>
        <v/>
      </c>
      <c r="K108" s="48"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10,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ERROR")))))))))))))))))))),10,TRUE))</f>
        <v/>
      </c>
      <c r="L108" s="48"/>
      <c r="M108" s="104"/>
      <c r="N108" s="48"/>
      <c r="O108" s="48"/>
      <c r="P108" s="69" t="str">
        <f>IF(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11,TRUE)=0,"",VLOOKUP($B108,IF($B108&lt;11,RAPID0[],IF($B108&lt;21,RAPID1[],IF($B108&lt;31,RAPID2[],IF($B108&lt;41,RAPID3[],IF($B108&lt;51,RAPID4[],IF($B108&lt;61,RAPID5[],IF($B108&lt;71,RAPID6[],IF($B108&lt;81,RAPID7[],IF($B108&lt;91,RAPID8[],IF($B108&lt;101,RAPID9[],IF($B108&lt;111,RAPID10[],IF($B108&lt;121,RAPID11[],IF($B108&lt;131,RAPID12[],IF($B108&lt;141,RAPID13[],IF($B108&lt;151,RAPID14[],IF($B108&lt;161,RAPID15[],IF($B108&lt;171,RAPID16[],IF($B108&lt;181,RAPID17[],IF($B108&lt;191,RAPID18[],IF($B108&lt;201,RAPID19[],"TABLE ERROR")))))))))))))))))))),11,TRUE))</f>
        <v/>
      </c>
    </row>
    <row r="109" spans="1:16" ht="15" customHeight="1" x14ac:dyDescent="0.25">
      <c r="A109" s="94">
        <v>12</v>
      </c>
      <c r="B109" s="70">
        <v>107</v>
      </c>
      <c r="C109" s="46" t="str">
        <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ERROR")))))))))))))))))))),2,TRUE)</f>
        <v>Housing Relocation and Stabilization Services</v>
      </c>
      <c r="D109" s="47"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3,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ERROR")))))))))))))))))))),3,TRUE))</f>
        <v/>
      </c>
      <c r="E109" s="47"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4,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ERROR")))))))))))))))))))),4,TRUE))</f>
        <v/>
      </c>
      <c r="F109" s="47"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5,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ERROR")))))))))))))))))))),5,TRUE))</f>
        <v/>
      </c>
      <c r="G109" s="46"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6,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ERROR")))))))))))))))))))),6,TRUE))</f>
        <v/>
      </c>
      <c r="H109" s="46"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7,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ERROR")))))))))))))))))))),7,TRUE))</f>
        <v/>
      </c>
      <c r="I109" s="48"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8,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ERROR")))))))))))))))))))),8,TRUE))</f>
        <v/>
      </c>
      <c r="J109" s="49"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9,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ERROR")))))))))))))))))))),9,TRUE))</f>
        <v/>
      </c>
      <c r="K109" s="48"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10,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ERROR")))))))))))))))))))),10,TRUE))</f>
        <v/>
      </c>
      <c r="L109" s="48"/>
      <c r="M109" s="104"/>
      <c r="N109" s="48"/>
      <c r="O109" s="48"/>
      <c r="P109" s="69" t="str">
        <f>IF(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11,TRUE)=0,"",VLOOKUP($B109,IF($B109&lt;11,RAPID0[],IF($B109&lt;21,RAPID1[],IF($B109&lt;31,RAPID2[],IF($B109&lt;41,RAPID3[],IF($B109&lt;51,RAPID4[],IF($B109&lt;61,RAPID5[],IF($B109&lt;71,RAPID6[],IF($B109&lt;81,RAPID7[],IF($B109&lt;91,RAPID8[],IF($B109&lt;101,RAPID9[],IF($B109&lt;111,RAPID10[],IF($B109&lt;121,RAPID11[],IF($B109&lt;131,RAPID12[],IF($B109&lt;141,RAPID13[],IF($B109&lt;151,RAPID14[],IF($B109&lt;161,RAPID15[],IF($B109&lt;171,RAPID16[],IF($B109&lt;181,RAPID17[],IF($B109&lt;191,RAPID18[],IF($B109&lt;201,RAPID19[],"TABLE ERROR")))))))))))))))))))),11,TRUE))</f>
        <v/>
      </c>
    </row>
    <row r="110" spans="1:16" ht="15" customHeight="1" x14ac:dyDescent="0.25">
      <c r="A110" s="94">
        <v>12</v>
      </c>
      <c r="B110" s="70">
        <v>108</v>
      </c>
      <c r="C110" s="46" t="str">
        <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ERROR")))))))))))))))))))),2,TRUE)</f>
        <v>Housing Relocation and Stabilization Services</v>
      </c>
      <c r="D110" s="47"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3,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ERROR")))))))))))))))))))),3,TRUE))</f>
        <v/>
      </c>
      <c r="E110" s="47"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4,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ERROR")))))))))))))))))))),4,TRUE))</f>
        <v/>
      </c>
      <c r="F110" s="47"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5,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ERROR")))))))))))))))))))),5,TRUE))</f>
        <v/>
      </c>
      <c r="G110" s="46"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6,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ERROR")))))))))))))))))))),6,TRUE))</f>
        <v/>
      </c>
      <c r="H110" s="46"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7,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ERROR")))))))))))))))))))),7,TRUE))</f>
        <v/>
      </c>
      <c r="I110" s="48"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8,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ERROR")))))))))))))))))))),8,TRUE))</f>
        <v/>
      </c>
      <c r="J110" s="49"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9,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ERROR")))))))))))))))))))),9,TRUE))</f>
        <v/>
      </c>
      <c r="K110" s="48"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10,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ERROR")))))))))))))))))))),10,TRUE))</f>
        <v/>
      </c>
      <c r="L110" s="48"/>
      <c r="M110" s="104"/>
      <c r="N110" s="48"/>
      <c r="O110" s="48"/>
      <c r="P110" s="69" t="str">
        <f>IF(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11,TRUE)=0,"",VLOOKUP($B110,IF($B110&lt;11,RAPID0[],IF($B110&lt;21,RAPID1[],IF($B110&lt;31,RAPID2[],IF($B110&lt;41,RAPID3[],IF($B110&lt;51,RAPID4[],IF($B110&lt;61,RAPID5[],IF($B110&lt;71,RAPID6[],IF($B110&lt;81,RAPID7[],IF($B110&lt;91,RAPID8[],IF($B110&lt;101,RAPID9[],IF($B110&lt;111,RAPID10[],IF($B110&lt;121,RAPID11[],IF($B110&lt;131,RAPID12[],IF($B110&lt;141,RAPID13[],IF($B110&lt;151,RAPID14[],IF($B110&lt;161,RAPID15[],IF($B110&lt;171,RAPID16[],IF($B110&lt;181,RAPID17[],IF($B110&lt;191,RAPID18[],IF($B110&lt;201,RAPID19[],"TABLE ERROR")))))))))))))))))))),11,TRUE))</f>
        <v/>
      </c>
    </row>
    <row r="111" spans="1:16" ht="15" customHeight="1" x14ac:dyDescent="0.25">
      <c r="A111" s="94">
        <v>12</v>
      </c>
      <c r="B111" s="70">
        <v>109</v>
      </c>
      <c r="C111" s="46" t="str">
        <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ERROR")))))))))))))))))))),2,TRUE)</f>
        <v>Housing Relocation and Stabilization Services</v>
      </c>
      <c r="D111" s="47"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3,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ERROR")))))))))))))))))))),3,TRUE))</f>
        <v/>
      </c>
      <c r="E111" s="47"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4,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ERROR")))))))))))))))))))),4,TRUE))</f>
        <v/>
      </c>
      <c r="F111" s="47"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5,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ERROR")))))))))))))))))))),5,TRUE))</f>
        <v/>
      </c>
      <c r="G111" s="46"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6,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ERROR")))))))))))))))))))),6,TRUE))</f>
        <v/>
      </c>
      <c r="H111" s="46"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7,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ERROR")))))))))))))))))))),7,TRUE))</f>
        <v/>
      </c>
      <c r="I111" s="48"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8,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ERROR")))))))))))))))))))),8,TRUE))</f>
        <v/>
      </c>
      <c r="J111" s="49"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9,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ERROR")))))))))))))))))))),9,TRUE))</f>
        <v/>
      </c>
      <c r="K111" s="48"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10,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ERROR")))))))))))))))))))),10,TRUE))</f>
        <v/>
      </c>
      <c r="L111" s="48"/>
      <c r="M111" s="104"/>
      <c r="N111" s="48"/>
      <c r="O111" s="48"/>
      <c r="P111" s="69" t="str">
        <f>IF(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11,TRUE)=0,"",VLOOKUP($B111,IF($B111&lt;11,RAPID0[],IF($B111&lt;21,RAPID1[],IF($B111&lt;31,RAPID2[],IF($B111&lt;41,RAPID3[],IF($B111&lt;51,RAPID4[],IF($B111&lt;61,RAPID5[],IF($B111&lt;71,RAPID6[],IF($B111&lt;81,RAPID7[],IF($B111&lt;91,RAPID8[],IF($B111&lt;101,RAPID9[],IF($B111&lt;111,RAPID10[],IF($B111&lt;121,RAPID11[],IF($B111&lt;131,RAPID12[],IF($B111&lt;141,RAPID13[],IF($B111&lt;151,RAPID14[],IF($B111&lt;161,RAPID15[],IF($B111&lt;171,RAPID16[],IF($B111&lt;181,RAPID17[],IF($B111&lt;191,RAPID18[],IF($B111&lt;201,RAPID19[],"TABLE ERROR")))))))))))))))))))),11,TRUE))</f>
        <v/>
      </c>
    </row>
    <row r="112" spans="1:16" ht="15.75" customHeight="1" x14ac:dyDescent="0.25">
      <c r="A112" s="94">
        <v>12</v>
      </c>
      <c r="B112" s="70">
        <v>110</v>
      </c>
      <c r="C112" s="46" t="str">
        <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ERROR")))))))))))))))))))),2,TRUE)</f>
        <v>Housing Relocation and Stabilization Services</v>
      </c>
      <c r="D112" s="47"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3,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ERROR")))))))))))))))))))),3,TRUE))</f>
        <v/>
      </c>
      <c r="E112" s="47"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4,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ERROR")))))))))))))))))))),4,TRUE))</f>
        <v/>
      </c>
      <c r="F112" s="47"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5,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ERROR")))))))))))))))))))),5,TRUE))</f>
        <v/>
      </c>
      <c r="G112" s="46"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6,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ERROR")))))))))))))))))))),6,TRUE))</f>
        <v/>
      </c>
      <c r="H112" s="46"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7,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ERROR")))))))))))))))))))),7,TRUE))</f>
        <v/>
      </c>
      <c r="I112" s="48"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8,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ERROR")))))))))))))))))))),8,TRUE))</f>
        <v/>
      </c>
      <c r="J112" s="49"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9,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ERROR")))))))))))))))))))),9,TRUE))</f>
        <v/>
      </c>
      <c r="K112" s="48"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10,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ERROR")))))))))))))))))))),10,TRUE))</f>
        <v/>
      </c>
      <c r="L112" s="48"/>
      <c r="M112" s="104"/>
      <c r="N112" s="48"/>
      <c r="O112" s="48"/>
      <c r="P112" s="69" t="str">
        <f>IF(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11,TRUE)=0,"",VLOOKUP($B112,IF($B112&lt;11,RAPID0[],IF($B112&lt;21,RAPID1[],IF($B112&lt;31,RAPID2[],IF($B112&lt;41,RAPID3[],IF($B112&lt;51,RAPID4[],IF($B112&lt;61,RAPID5[],IF($B112&lt;71,RAPID6[],IF($B112&lt;81,RAPID7[],IF($B112&lt;91,RAPID8[],IF($B112&lt;101,RAPID9[],IF($B112&lt;111,RAPID10[],IF($B112&lt;121,RAPID11[],IF($B112&lt;131,RAPID12[],IF($B112&lt;141,RAPID13[],IF($B112&lt;151,RAPID14[],IF($B112&lt;161,RAPID15[],IF($B112&lt;171,RAPID16[],IF($B112&lt;181,RAPID17[],IF($B112&lt;191,RAPID18[],IF($B112&lt;201,RAPID19[],"TABLE ERROR")))))))))))))))))))),11,TRUE))</f>
        <v/>
      </c>
    </row>
    <row r="113" spans="1:16" ht="15" customHeight="1" x14ac:dyDescent="0.25">
      <c r="A113" s="94">
        <v>13</v>
      </c>
      <c r="B113" s="70">
        <v>111</v>
      </c>
      <c r="C113" s="46" t="str">
        <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ERROR")))))))))))))))))))),2,TRUE)</f>
        <v>Housing Relocation and Stabilization Services</v>
      </c>
      <c r="D113" s="47"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3,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ERROR")))))))))))))))))))),3,TRUE))</f>
        <v/>
      </c>
      <c r="E113" s="47"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4,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ERROR")))))))))))))))))))),4,TRUE))</f>
        <v/>
      </c>
      <c r="F113" s="47"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5,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ERROR")))))))))))))))))))),5,TRUE))</f>
        <v/>
      </c>
      <c r="G113" s="46"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6,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ERROR")))))))))))))))))))),6,TRUE))</f>
        <v/>
      </c>
      <c r="H113" s="46"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7,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ERROR")))))))))))))))))))),7,TRUE))</f>
        <v/>
      </c>
      <c r="I113" s="48"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8,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ERROR")))))))))))))))))))),8,TRUE))</f>
        <v/>
      </c>
      <c r="J113" s="49"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9,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ERROR")))))))))))))))))))),9,TRUE))</f>
        <v/>
      </c>
      <c r="K113" s="48"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10,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ERROR")))))))))))))))))))),10,TRUE))</f>
        <v/>
      </c>
      <c r="L113" s="48"/>
      <c r="M113" s="104"/>
      <c r="N113" s="48"/>
      <c r="O113" s="48"/>
      <c r="P113" s="69" t="str">
        <f>IF(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11,TRUE)=0,"",VLOOKUP($B113,IF($B113&lt;11,RAPID0[],IF($B113&lt;21,RAPID1[],IF($B113&lt;31,RAPID2[],IF($B113&lt;41,RAPID3[],IF($B113&lt;51,RAPID4[],IF($B113&lt;61,RAPID5[],IF($B113&lt;71,RAPID6[],IF($B113&lt;81,RAPID7[],IF($B113&lt;91,RAPID8[],IF($B113&lt;101,RAPID9[],IF($B113&lt;111,RAPID10[],IF($B113&lt;121,RAPID11[],IF($B113&lt;131,RAPID12[],IF($B113&lt;141,RAPID13[],IF($B113&lt;151,RAPID14[],IF($B113&lt;161,RAPID15[],IF($B113&lt;171,RAPID16[],IF($B113&lt;181,RAPID17[],IF($B113&lt;191,RAPID18[],IF($B113&lt;201,RAPID19[],"TABLE ERROR")))))))))))))))))))),11,TRUE))</f>
        <v/>
      </c>
    </row>
    <row r="114" spans="1:16" ht="15" customHeight="1" x14ac:dyDescent="0.25">
      <c r="A114" s="94">
        <v>13</v>
      </c>
      <c r="B114" s="70">
        <v>112</v>
      </c>
      <c r="C114" s="46" t="str">
        <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ERROR")))))))))))))))))))),2,TRUE)</f>
        <v>Housing Relocation and Stabilization Services</v>
      </c>
      <c r="D114" s="47"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3,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ERROR")))))))))))))))))))),3,TRUE))</f>
        <v/>
      </c>
      <c r="E114" s="47"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4,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ERROR")))))))))))))))))))),4,TRUE))</f>
        <v/>
      </c>
      <c r="F114" s="47"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5,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ERROR")))))))))))))))))))),5,TRUE))</f>
        <v/>
      </c>
      <c r="G114" s="46"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6,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ERROR")))))))))))))))))))),6,TRUE))</f>
        <v/>
      </c>
      <c r="H114" s="46"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7,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ERROR")))))))))))))))))))),7,TRUE))</f>
        <v/>
      </c>
      <c r="I114" s="48"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8,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ERROR")))))))))))))))))))),8,TRUE))</f>
        <v/>
      </c>
      <c r="J114" s="49"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9,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ERROR")))))))))))))))))))),9,TRUE))</f>
        <v/>
      </c>
      <c r="K114" s="48"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10,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ERROR")))))))))))))))))))),10,TRUE))</f>
        <v/>
      </c>
      <c r="L114" s="48"/>
      <c r="M114" s="104"/>
      <c r="N114" s="48"/>
      <c r="O114" s="48"/>
      <c r="P114" s="69" t="str">
        <f>IF(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11,TRUE)=0,"",VLOOKUP($B114,IF($B114&lt;11,RAPID0[],IF($B114&lt;21,RAPID1[],IF($B114&lt;31,RAPID2[],IF($B114&lt;41,RAPID3[],IF($B114&lt;51,RAPID4[],IF($B114&lt;61,RAPID5[],IF($B114&lt;71,RAPID6[],IF($B114&lt;81,RAPID7[],IF($B114&lt;91,RAPID8[],IF($B114&lt;101,RAPID9[],IF($B114&lt;111,RAPID10[],IF($B114&lt;121,RAPID11[],IF($B114&lt;131,RAPID12[],IF($B114&lt;141,RAPID13[],IF($B114&lt;151,RAPID14[],IF($B114&lt;161,RAPID15[],IF($B114&lt;171,RAPID16[],IF($B114&lt;181,RAPID17[],IF($B114&lt;191,RAPID18[],IF($B114&lt;201,RAPID19[],"TABLE ERROR")))))))))))))))))))),11,TRUE))</f>
        <v/>
      </c>
    </row>
    <row r="115" spans="1:16" ht="15" customHeight="1" x14ac:dyDescent="0.25">
      <c r="A115" s="94">
        <v>13</v>
      </c>
      <c r="B115" s="70">
        <v>113</v>
      </c>
      <c r="C115" s="46" t="str">
        <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ERROR")))))))))))))))))))),2,TRUE)</f>
        <v>Housing Relocation and Stabilization Services</v>
      </c>
      <c r="D115" s="47"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3,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ERROR")))))))))))))))))))),3,TRUE))</f>
        <v/>
      </c>
      <c r="E115" s="47"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4,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ERROR")))))))))))))))))))),4,TRUE))</f>
        <v/>
      </c>
      <c r="F115" s="47"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5,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ERROR")))))))))))))))))))),5,TRUE))</f>
        <v/>
      </c>
      <c r="G115" s="46"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6,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ERROR")))))))))))))))))))),6,TRUE))</f>
        <v/>
      </c>
      <c r="H115" s="46"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7,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ERROR")))))))))))))))))))),7,TRUE))</f>
        <v/>
      </c>
      <c r="I115" s="48"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8,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ERROR")))))))))))))))))))),8,TRUE))</f>
        <v/>
      </c>
      <c r="J115" s="49"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9,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ERROR")))))))))))))))))))),9,TRUE))</f>
        <v/>
      </c>
      <c r="K115" s="48"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10,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ERROR")))))))))))))))))))),10,TRUE))</f>
        <v/>
      </c>
      <c r="L115" s="48"/>
      <c r="M115" s="104"/>
      <c r="N115" s="48"/>
      <c r="O115" s="48"/>
      <c r="P115" s="69" t="str">
        <f>IF(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11,TRUE)=0,"",VLOOKUP($B115,IF($B115&lt;11,RAPID0[],IF($B115&lt;21,RAPID1[],IF($B115&lt;31,RAPID2[],IF($B115&lt;41,RAPID3[],IF($B115&lt;51,RAPID4[],IF($B115&lt;61,RAPID5[],IF($B115&lt;71,RAPID6[],IF($B115&lt;81,RAPID7[],IF($B115&lt;91,RAPID8[],IF($B115&lt;101,RAPID9[],IF($B115&lt;111,RAPID10[],IF($B115&lt;121,RAPID11[],IF($B115&lt;131,RAPID12[],IF($B115&lt;141,RAPID13[],IF($B115&lt;151,RAPID14[],IF($B115&lt;161,RAPID15[],IF($B115&lt;171,RAPID16[],IF($B115&lt;181,RAPID17[],IF($B115&lt;191,RAPID18[],IF($B115&lt;201,RAPID19[],"TABLE ERROR")))))))))))))))))))),11,TRUE))</f>
        <v/>
      </c>
    </row>
    <row r="116" spans="1:16" ht="15" customHeight="1" x14ac:dyDescent="0.25">
      <c r="A116" s="94">
        <v>13</v>
      </c>
      <c r="B116" s="70">
        <v>114</v>
      </c>
      <c r="C116" s="46" t="str">
        <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ERROR")))))))))))))))))))),2,TRUE)</f>
        <v>Housing Relocation and Stabilization Services</v>
      </c>
      <c r="D116" s="47"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3,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ERROR")))))))))))))))))))),3,TRUE))</f>
        <v/>
      </c>
      <c r="E116" s="47"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4,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ERROR")))))))))))))))))))),4,TRUE))</f>
        <v/>
      </c>
      <c r="F116" s="47"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5,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ERROR")))))))))))))))))))),5,TRUE))</f>
        <v/>
      </c>
      <c r="G116" s="46"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6,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ERROR")))))))))))))))))))),6,TRUE))</f>
        <v/>
      </c>
      <c r="H116" s="46"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7,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ERROR")))))))))))))))))))),7,TRUE))</f>
        <v/>
      </c>
      <c r="I116" s="48"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8,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ERROR")))))))))))))))))))),8,TRUE))</f>
        <v/>
      </c>
      <c r="J116" s="49"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9,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ERROR")))))))))))))))))))),9,TRUE))</f>
        <v/>
      </c>
      <c r="K116" s="48"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10,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ERROR")))))))))))))))))))),10,TRUE))</f>
        <v/>
      </c>
      <c r="L116" s="48"/>
      <c r="M116" s="104"/>
      <c r="N116" s="48"/>
      <c r="O116" s="48"/>
      <c r="P116" s="69" t="str">
        <f>IF(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11,TRUE)=0,"",VLOOKUP($B116,IF($B116&lt;11,RAPID0[],IF($B116&lt;21,RAPID1[],IF($B116&lt;31,RAPID2[],IF($B116&lt;41,RAPID3[],IF($B116&lt;51,RAPID4[],IF($B116&lt;61,RAPID5[],IF($B116&lt;71,RAPID6[],IF($B116&lt;81,RAPID7[],IF($B116&lt;91,RAPID8[],IF($B116&lt;101,RAPID9[],IF($B116&lt;111,RAPID10[],IF($B116&lt;121,RAPID11[],IF($B116&lt;131,RAPID12[],IF($B116&lt;141,RAPID13[],IF($B116&lt;151,RAPID14[],IF($B116&lt;161,RAPID15[],IF($B116&lt;171,RAPID16[],IF($B116&lt;181,RAPID17[],IF($B116&lt;191,RAPID18[],IF($B116&lt;201,RAPID19[],"TABLE ERROR")))))))))))))))))))),11,TRUE))</f>
        <v/>
      </c>
    </row>
    <row r="117" spans="1:16" ht="15" customHeight="1" x14ac:dyDescent="0.25">
      <c r="A117" s="94">
        <v>13</v>
      </c>
      <c r="B117" s="70">
        <v>115</v>
      </c>
      <c r="C117" s="46" t="str">
        <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ERROR")))))))))))))))))))),2,TRUE)</f>
        <v>Housing Relocation and Stabilization Services</v>
      </c>
      <c r="D117" s="47"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3,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ERROR")))))))))))))))))))),3,TRUE))</f>
        <v/>
      </c>
      <c r="E117" s="47"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4,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ERROR")))))))))))))))))))),4,TRUE))</f>
        <v/>
      </c>
      <c r="F117" s="47"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5,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ERROR")))))))))))))))))))),5,TRUE))</f>
        <v/>
      </c>
      <c r="G117" s="46"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6,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ERROR")))))))))))))))))))),6,TRUE))</f>
        <v/>
      </c>
      <c r="H117" s="46"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7,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ERROR")))))))))))))))))))),7,TRUE))</f>
        <v/>
      </c>
      <c r="I117" s="48"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8,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ERROR")))))))))))))))))))),8,TRUE))</f>
        <v/>
      </c>
      <c r="J117" s="49"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9,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ERROR")))))))))))))))))))),9,TRUE))</f>
        <v/>
      </c>
      <c r="K117" s="48"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10,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ERROR")))))))))))))))))))),10,TRUE))</f>
        <v/>
      </c>
      <c r="L117" s="48"/>
      <c r="M117" s="104"/>
      <c r="N117" s="48"/>
      <c r="O117" s="48"/>
      <c r="P117" s="69" t="str">
        <f>IF(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11,TRUE)=0,"",VLOOKUP($B117,IF($B117&lt;11,RAPID0[],IF($B117&lt;21,RAPID1[],IF($B117&lt;31,RAPID2[],IF($B117&lt;41,RAPID3[],IF($B117&lt;51,RAPID4[],IF($B117&lt;61,RAPID5[],IF($B117&lt;71,RAPID6[],IF($B117&lt;81,RAPID7[],IF($B117&lt;91,RAPID8[],IF($B117&lt;101,RAPID9[],IF($B117&lt;111,RAPID10[],IF($B117&lt;121,RAPID11[],IF($B117&lt;131,RAPID12[],IF($B117&lt;141,RAPID13[],IF($B117&lt;151,RAPID14[],IF($B117&lt;161,RAPID15[],IF($B117&lt;171,RAPID16[],IF($B117&lt;181,RAPID17[],IF($B117&lt;191,RAPID18[],IF($B117&lt;201,RAPID19[],"TABLE ERROR")))))))))))))))))))),11,TRUE))</f>
        <v/>
      </c>
    </row>
    <row r="118" spans="1:16" ht="15" customHeight="1" x14ac:dyDescent="0.25">
      <c r="A118" s="94">
        <v>13</v>
      </c>
      <c r="B118" s="70">
        <v>116</v>
      </c>
      <c r="C118" s="46" t="str">
        <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ERROR")))))))))))))))))))),2,TRUE)</f>
        <v>Housing Relocation and Stabilization Services</v>
      </c>
      <c r="D118" s="47"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3,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ERROR")))))))))))))))))))),3,TRUE))</f>
        <v/>
      </c>
      <c r="E118" s="47"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4,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ERROR")))))))))))))))))))),4,TRUE))</f>
        <v/>
      </c>
      <c r="F118" s="47"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5,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ERROR")))))))))))))))))))),5,TRUE))</f>
        <v/>
      </c>
      <c r="G118" s="46"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6,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ERROR")))))))))))))))))))),6,TRUE))</f>
        <v/>
      </c>
      <c r="H118" s="46"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7,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ERROR")))))))))))))))))))),7,TRUE))</f>
        <v/>
      </c>
      <c r="I118" s="48"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8,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ERROR")))))))))))))))))))),8,TRUE))</f>
        <v/>
      </c>
      <c r="J118" s="49"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9,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ERROR")))))))))))))))))))),9,TRUE))</f>
        <v/>
      </c>
      <c r="K118" s="48"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10,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ERROR")))))))))))))))))))),10,TRUE))</f>
        <v/>
      </c>
      <c r="L118" s="48"/>
      <c r="M118" s="104"/>
      <c r="N118" s="48"/>
      <c r="O118" s="48"/>
      <c r="P118" s="69" t="str">
        <f>IF(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11,TRUE)=0,"",VLOOKUP($B118,IF($B118&lt;11,RAPID0[],IF($B118&lt;21,RAPID1[],IF($B118&lt;31,RAPID2[],IF($B118&lt;41,RAPID3[],IF($B118&lt;51,RAPID4[],IF($B118&lt;61,RAPID5[],IF($B118&lt;71,RAPID6[],IF($B118&lt;81,RAPID7[],IF($B118&lt;91,RAPID8[],IF($B118&lt;101,RAPID9[],IF($B118&lt;111,RAPID10[],IF($B118&lt;121,RAPID11[],IF($B118&lt;131,RAPID12[],IF($B118&lt;141,RAPID13[],IF($B118&lt;151,RAPID14[],IF($B118&lt;161,RAPID15[],IF($B118&lt;171,RAPID16[],IF($B118&lt;181,RAPID17[],IF($B118&lt;191,RAPID18[],IF($B118&lt;201,RAPID19[],"TABLE ERROR")))))))))))))))))))),11,TRUE))</f>
        <v/>
      </c>
    </row>
    <row r="119" spans="1:16" ht="15" customHeight="1" x14ac:dyDescent="0.25">
      <c r="A119" s="94">
        <v>13</v>
      </c>
      <c r="B119" s="70">
        <v>117</v>
      </c>
      <c r="C119" s="46" t="str">
        <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ERROR")))))))))))))))))))),2,TRUE)</f>
        <v>Housing Relocation and Stabilization Services</v>
      </c>
      <c r="D119" s="47"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3,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ERROR")))))))))))))))))))),3,TRUE))</f>
        <v/>
      </c>
      <c r="E119" s="47"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4,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ERROR")))))))))))))))))))),4,TRUE))</f>
        <v/>
      </c>
      <c r="F119" s="47"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5,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ERROR")))))))))))))))))))),5,TRUE))</f>
        <v/>
      </c>
      <c r="G119" s="46"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6,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ERROR")))))))))))))))))))),6,TRUE))</f>
        <v/>
      </c>
      <c r="H119" s="46"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7,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ERROR")))))))))))))))))))),7,TRUE))</f>
        <v/>
      </c>
      <c r="I119" s="48"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8,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ERROR")))))))))))))))))))),8,TRUE))</f>
        <v/>
      </c>
      <c r="J119" s="49"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9,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ERROR")))))))))))))))))))),9,TRUE))</f>
        <v/>
      </c>
      <c r="K119" s="48"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10,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ERROR")))))))))))))))))))),10,TRUE))</f>
        <v/>
      </c>
      <c r="L119" s="48"/>
      <c r="M119" s="104"/>
      <c r="N119" s="48"/>
      <c r="O119" s="48"/>
      <c r="P119" s="69" t="str">
        <f>IF(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11,TRUE)=0,"",VLOOKUP($B119,IF($B119&lt;11,RAPID0[],IF($B119&lt;21,RAPID1[],IF($B119&lt;31,RAPID2[],IF($B119&lt;41,RAPID3[],IF($B119&lt;51,RAPID4[],IF($B119&lt;61,RAPID5[],IF($B119&lt;71,RAPID6[],IF($B119&lt;81,RAPID7[],IF($B119&lt;91,RAPID8[],IF($B119&lt;101,RAPID9[],IF($B119&lt;111,RAPID10[],IF($B119&lt;121,RAPID11[],IF($B119&lt;131,RAPID12[],IF($B119&lt;141,RAPID13[],IF($B119&lt;151,RAPID14[],IF($B119&lt;161,RAPID15[],IF($B119&lt;171,RAPID16[],IF($B119&lt;181,RAPID17[],IF($B119&lt;191,RAPID18[],IF($B119&lt;201,RAPID19[],"TABLE ERROR")))))))))))))))))))),11,TRUE))</f>
        <v/>
      </c>
    </row>
    <row r="120" spans="1:16" ht="15" customHeight="1" x14ac:dyDescent="0.25">
      <c r="A120" s="94">
        <v>13</v>
      </c>
      <c r="B120" s="70">
        <v>118</v>
      </c>
      <c r="C120" s="46" t="str">
        <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ERROR")))))))))))))))))))),2,TRUE)</f>
        <v>Housing Relocation and Stabilization Services</v>
      </c>
      <c r="D120" s="47"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3,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ERROR")))))))))))))))))))),3,TRUE))</f>
        <v/>
      </c>
      <c r="E120" s="47"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4,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ERROR")))))))))))))))))))),4,TRUE))</f>
        <v/>
      </c>
      <c r="F120" s="47"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5,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ERROR")))))))))))))))))))),5,TRUE))</f>
        <v/>
      </c>
      <c r="G120" s="46"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6,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ERROR")))))))))))))))))))),6,TRUE))</f>
        <v/>
      </c>
      <c r="H120" s="46"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7,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ERROR")))))))))))))))))))),7,TRUE))</f>
        <v/>
      </c>
      <c r="I120" s="48"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8,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ERROR")))))))))))))))))))),8,TRUE))</f>
        <v/>
      </c>
      <c r="J120" s="49"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9,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ERROR")))))))))))))))))))),9,TRUE))</f>
        <v/>
      </c>
      <c r="K120" s="48"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10,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ERROR")))))))))))))))))))),10,TRUE))</f>
        <v/>
      </c>
      <c r="L120" s="48"/>
      <c r="M120" s="104"/>
      <c r="N120" s="48"/>
      <c r="O120" s="48"/>
      <c r="P120" s="69" t="str">
        <f>IF(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11,TRUE)=0,"",VLOOKUP($B120,IF($B120&lt;11,RAPID0[],IF($B120&lt;21,RAPID1[],IF($B120&lt;31,RAPID2[],IF($B120&lt;41,RAPID3[],IF($B120&lt;51,RAPID4[],IF($B120&lt;61,RAPID5[],IF($B120&lt;71,RAPID6[],IF($B120&lt;81,RAPID7[],IF($B120&lt;91,RAPID8[],IF($B120&lt;101,RAPID9[],IF($B120&lt;111,RAPID10[],IF($B120&lt;121,RAPID11[],IF($B120&lt;131,RAPID12[],IF($B120&lt;141,RAPID13[],IF($B120&lt;151,RAPID14[],IF($B120&lt;161,RAPID15[],IF($B120&lt;171,RAPID16[],IF($B120&lt;181,RAPID17[],IF($B120&lt;191,RAPID18[],IF($B120&lt;201,RAPID19[],"TABLE ERROR")))))))))))))))))))),11,TRUE))</f>
        <v/>
      </c>
    </row>
    <row r="121" spans="1:16" ht="15" customHeight="1" x14ac:dyDescent="0.25">
      <c r="A121" s="94">
        <v>13</v>
      </c>
      <c r="B121" s="70">
        <v>119</v>
      </c>
      <c r="C121" s="46" t="str">
        <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ERROR")))))))))))))))))))),2,TRUE)</f>
        <v>Housing Relocation and Stabilization Services</v>
      </c>
      <c r="D121" s="47"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3,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ERROR")))))))))))))))))))),3,TRUE))</f>
        <v/>
      </c>
      <c r="E121" s="47"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4,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ERROR")))))))))))))))))))),4,TRUE))</f>
        <v/>
      </c>
      <c r="F121" s="47"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5,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ERROR")))))))))))))))))))),5,TRUE))</f>
        <v/>
      </c>
      <c r="G121" s="46"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6,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ERROR")))))))))))))))))))),6,TRUE))</f>
        <v/>
      </c>
      <c r="H121" s="46"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7,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ERROR")))))))))))))))))))),7,TRUE))</f>
        <v/>
      </c>
      <c r="I121" s="48"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8,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ERROR")))))))))))))))))))),8,TRUE))</f>
        <v/>
      </c>
      <c r="J121" s="49"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9,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ERROR")))))))))))))))))))),9,TRUE))</f>
        <v/>
      </c>
      <c r="K121" s="48"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10,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ERROR")))))))))))))))))))),10,TRUE))</f>
        <v/>
      </c>
      <c r="L121" s="48"/>
      <c r="M121" s="104"/>
      <c r="N121" s="48"/>
      <c r="O121" s="48"/>
      <c r="P121" s="69" t="str">
        <f>IF(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11,TRUE)=0,"",VLOOKUP($B121,IF($B121&lt;11,RAPID0[],IF($B121&lt;21,RAPID1[],IF($B121&lt;31,RAPID2[],IF($B121&lt;41,RAPID3[],IF($B121&lt;51,RAPID4[],IF($B121&lt;61,RAPID5[],IF($B121&lt;71,RAPID6[],IF($B121&lt;81,RAPID7[],IF($B121&lt;91,RAPID8[],IF($B121&lt;101,RAPID9[],IF($B121&lt;111,RAPID10[],IF($B121&lt;121,RAPID11[],IF($B121&lt;131,RAPID12[],IF($B121&lt;141,RAPID13[],IF($B121&lt;151,RAPID14[],IF($B121&lt;161,RAPID15[],IF($B121&lt;171,RAPID16[],IF($B121&lt;181,RAPID17[],IF($B121&lt;191,RAPID18[],IF($B121&lt;201,RAPID19[],"TABLE ERROR")))))))))))))))))))),11,TRUE))</f>
        <v/>
      </c>
    </row>
    <row r="122" spans="1:16" ht="15.75" customHeight="1" x14ac:dyDescent="0.25">
      <c r="A122" s="94">
        <v>13</v>
      </c>
      <c r="B122" s="70">
        <v>120</v>
      </c>
      <c r="C122" s="46" t="str">
        <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ERROR")))))))))))))))))))),2,TRUE)</f>
        <v>Housing Relocation and Stabilization Services</v>
      </c>
      <c r="D122" s="47"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3,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ERROR")))))))))))))))))))),3,TRUE))</f>
        <v/>
      </c>
      <c r="E122" s="47"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4,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ERROR")))))))))))))))))))),4,TRUE))</f>
        <v/>
      </c>
      <c r="F122" s="47"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5,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ERROR")))))))))))))))))))),5,TRUE))</f>
        <v/>
      </c>
      <c r="G122" s="46"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6,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ERROR")))))))))))))))))))),6,TRUE))</f>
        <v/>
      </c>
      <c r="H122" s="46"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7,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ERROR")))))))))))))))))))),7,TRUE))</f>
        <v/>
      </c>
      <c r="I122" s="48"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8,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ERROR")))))))))))))))))))),8,TRUE))</f>
        <v/>
      </c>
      <c r="J122" s="49"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9,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ERROR")))))))))))))))))))),9,TRUE))</f>
        <v/>
      </c>
      <c r="K122" s="48"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10,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ERROR")))))))))))))))))))),10,TRUE))</f>
        <v/>
      </c>
      <c r="L122" s="48"/>
      <c r="M122" s="104"/>
      <c r="N122" s="48"/>
      <c r="O122" s="48"/>
      <c r="P122" s="69" t="str">
        <f>IF(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11,TRUE)=0,"",VLOOKUP($B122,IF($B122&lt;11,RAPID0[],IF($B122&lt;21,RAPID1[],IF($B122&lt;31,RAPID2[],IF($B122&lt;41,RAPID3[],IF($B122&lt;51,RAPID4[],IF($B122&lt;61,RAPID5[],IF($B122&lt;71,RAPID6[],IF($B122&lt;81,RAPID7[],IF($B122&lt;91,RAPID8[],IF($B122&lt;101,RAPID9[],IF($B122&lt;111,RAPID10[],IF($B122&lt;121,RAPID11[],IF($B122&lt;131,RAPID12[],IF($B122&lt;141,RAPID13[],IF($B122&lt;151,RAPID14[],IF($B122&lt;161,RAPID15[],IF($B122&lt;171,RAPID16[],IF($B122&lt;181,RAPID17[],IF($B122&lt;191,RAPID18[],IF($B122&lt;201,RAPID19[],"TABLE ERROR")))))))))))))))))))),11,TRUE))</f>
        <v/>
      </c>
    </row>
    <row r="123" spans="1:16" ht="15" customHeight="1" x14ac:dyDescent="0.25">
      <c r="A123" s="94">
        <v>14</v>
      </c>
      <c r="B123" s="70">
        <v>121</v>
      </c>
      <c r="C123" s="46" t="str">
        <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ERROR")))))))))))))))))))),2,TRUE)</f>
        <v>Housing Relocation and Stabilization Services</v>
      </c>
      <c r="D123" s="47"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3,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ERROR")))))))))))))))))))),3,TRUE))</f>
        <v/>
      </c>
      <c r="E123" s="47"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4,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ERROR")))))))))))))))))))),4,TRUE))</f>
        <v/>
      </c>
      <c r="F123" s="47"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5,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ERROR")))))))))))))))))))),5,TRUE))</f>
        <v/>
      </c>
      <c r="G123" s="46"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6,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ERROR")))))))))))))))))))),6,TRUE))</f>
        <v/>
      </c>
      <c r="H123" s="46"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7,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ERROR")))))))))))))))))))),7,TRUE))</f>
        <v/>
      </c>
      <c r="I123" s="48"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8,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ERROR")))))))))))))))))))),8,TRUE))</f>
        <v/>
      </c>
      <c r="J123" s="49"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9,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ERROR")))))))))))))))))))),9,TRUE))</f>
        <v/>
      </c>
      <c r="K123" s="48"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10,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ERROR")))))))))))))))))))),10,TRUE))</f>
        <v/>
      </c>
      <c r="L123" s="48"/>
      <c r="M123" s="104"/>
      <c r="N123" s="48"/>
      <c r="O123" s="48"/>
      <c r="P123" s="69" t="str">
        <f>IF(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11,TRUE)=0,"",VLOOKUP($B123,IF($B123&lt;11,RAPID0[],IF($B123&lt;21,RAPID1[],IF($B123&lt;31,RAPID2[],IF($B123&lt;41,RAPID3[],IF($B123&lt;51,RAPID4[],IF($B123&lt;61,RAPID5[],IF($B123&lt;71,RAPID6[],IF($B123&lt;81,RAPID7[],IF($B123&lt;91,RAPID8[],IF($B123&lt;101,RAPID9[],IF($B123&lt;111,RAPID10[],IF($B123&lt;121,RAPID11[],IF($B123&lt;131,RAPID12[],IF($B123&lt;141,RAPID13[],IF($B123&lt;151,RAPID14[],IF($B123&lt;161,RAPID15[],IF($B123&lt;171,RAPID16[],IF($B123&lt;181,RAPID17[],IF($B123&lt;191,RAPID18[],IF($B123&lt;201,RAPID19[],"TABLE ERROR")))))))))))))))))))),11,TRUE))</f>
        <v/>
      </c>
    </row>
    <row r="124" spans="1:16" ht="15" customHeight="1" x14ac:dyDescent="0.25">
      <c r="A124" s="94">
        <v>14</v>
      </c>
      <c r="B124" s="70">
        <v>122</v>
      </c>
      <c r="C124" s="46" t="str">
        <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ERROR")))))))))))))))))))),2,TRUE)</f>
        <v>Housing Relocation and Stabilization Services</v>
      </c>
      <c r="D124" s="47"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3,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ERROR")))))))))))))))))))),3,TRUE))</f>
        <v/>
      </c>
      <c r="E124" s="47"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4,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ERROR")))))))))))))))))))),4,TRUE))</f>
        <v/>
      </c>
      <c r="F124" s="47"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5,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ERROR")))))))))))))))))))),5,TRUE))</f>
        <v/>
      </c>
      <c r="G124" s="46"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6,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ERROR")))))))))))))))))))),6,TRUE))</f>
        <v/>
      </c>
      <c r="H124" s="46"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7,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ERROR")))))))))))))))))))),7,TRUE))</f>
        <v/>
      </c>
      <c r="I124" s="48"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8,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ERROR")))))))))))))))))))),8,TRUE))</f>
        <v/>
      </c>
      <c r="J124" s="49"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9,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ERROR")))))))))))))))))))),9,TRUE))</f>
        <v/>
      </c>
      <c r="K124" s="48"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10,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ERROR")))))))))))))))))))),10,TRUE))</f>
        <v/>
      </c>
      <c r="L124" s="48"/>
      <c r="M124" s="104"/>
      <c r="N124" s="48"/>
      <c r="O124" s="48"/>
      <c r="P124" s="69" t="str">
        <f>IF(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11,TRUE)=0,"",VLOOKUP($B124,IF($B124&lt;11,RAPID0[],IF($B124&lt;21,RAPID1[],IF($B124&lt;31,RAPID2[],IF($B124&lt;41,RAPID3[],IF($B124&lt;51,RAPID4[],IF($B124&lt;61,RAPID5[],IF($B124&lt;71,RAPID6[],IF($B124&lt;81,RAPID7[],IF($B124&lt;91,RAPID8[],IF($B124&lt;101,RAPID9[],IF($B124&lt;111,RAPID10[],IF($B124&lt;121,RAPID11[],IF($B124&lt;131,RAPID12[],IF($B124&lt;141,RAPID13[],IF($B124&lt;151,RAPID14[],IF($B124&lt;161,RAPID15[],IF($B124&lt;171,RAPID16[],IF($B124&lt;181,RAPID17[],IF($B124&lt;191,RAPID18[],IF($B124&lt;201,RAPID19[],"TABLE ERROR")))))))))))))))))))),11,TRUE))</f>
        <v/>
      </c>
    </row>
    <row r="125" spans="1:16" ht="15" customHeight="1" x14ac:dyDescent="0.25">
      <c r="A125" s="94">
        <v>14</v>
      </c>
      <c r="B125" s="70">
        <v>123</v>
      </c>
      <c r="C125" s="46" t="str">
        <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ERROR")))))))))))))))))))),2,TRUE)</f>
        <v>Housing Relocation and Stabilization Services</v>
      </c>
      <c r="D125" s="47"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3,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ERROR")))))))))))))))))))),3,TRUE))</f>
        <v/>
      </c>
      <c r="E125" s="47"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4,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ERROR")))))))))))))))))))),4,TRUE))</f>
        <v/>
      </c>
      <c r="F125" s="47"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5,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ERROR")))))))))))))))))))),5,TRUE))</f>
        <v/>
      </c>
      <c r="G125" s="46"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6,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ERROR")))))))))))))))))))),6,TRUE))</f>
        <v/>
      </c>
      <c r="H125" s="46"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7,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ERROR")))))))))))))))))))),7,TRUE))</f>
        <v/>
      </c>
      <c r="I125" s="48"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8,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ERROR")))))))))))))))))))),8,TRUE))</f>
        <v/>
      </c>
      <c r="J125" s="49"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9,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ERROR")))))))))))))))))))),9,TRUE))</f>
        <v/>
      </c>
      <c r="K125" s="48"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10,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ERROR")))))))))))))))))))),10,TRUE))</f>
        <v/>
      </c>
      <c r="L125" s="48"/>
      <c r="M125" s="104"/>
      <c r="N125" s="48"/>
      <c r="O125" s="48"/>
      <c r="P125" s="69" t="str">
        <f>IF(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11,TRUE)=0,"",VLOOKUP($B125,IF($B125&lt;11,RAPID0[],IF($B125&lt;21,RAPID1[],IF($B125&lt;31,RAPID2[],IF($B125&lt;41,RAPID3[],IF($B125&lt;51,RAPID4[],IF($B125&lt;61,RAPID5[],IF($B125&lt;71,RAPID6[],IF($B125&lt;81,RAPID7[],IF($B125&lt;91,RAPID8[],IF($B125&lt;101,RAPID9[],IF($B125&lt;111,RAPID10[],IF($B125&lt;121,RAPID11[],IF($B125&lt;131,RAPID12[],IF($B125&lt;141,RAPID13[],IF($B125&lt;151,RAPID14[],IF($B125&lt;161,RAPID15[],IF($B125&lt;171,RAPID16[],IF($B125&lt;181,RAPID17[],IF($B125&lt;191,RAPID18[],IF($B125&lt;201,RAPID19[],"TABLE ERROR")))))))))))))))))))),11,TRUE))</f>
        <v/>
      </c>
    </row>
    <row r="126" spans="1:16" ht="15" customHeight="1" x14ac:dyDescent="0.25">
      <c r="A126" s="94">
        <v>14</v>
      </c>
      <c r="B126" s="70">
        <v>124</v>
      </c>
      <c r="C126" s="46" t="str">
        <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ERROR")))))))))))))))))))),2,TRUE)</f>
        <v>Housing Relocation and Stabilization Services</v>
      </c>
      <c r="D126" s="47"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3,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ERROR")))))))))))))))))))),3,TRUE))</f>
        <v/>
      </c>
      <c r="E126" s="47"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4,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ERROR")))))))))))))))))))),4,TRUE))</f>
        <v/>
      </c>
      <c r="F126" s="47"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5,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ERROR")))))))))))))))))))),5,TRUE))</f>
        <v/>
      </c>
      <c r="G126" s="46"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6,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ERROR")))))))))))))))))))),6,TRUE))</f>
        <v/>
      </c>
      <c r="H126" s="46"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7,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ERROR")))))))))))))))))))),7,TRUE))</f>
        <v/>
      </c>
      <c r="I126" s="48"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8,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ERROR")))))))))))))))))))),8,TRUE))</f>
        <v/>
      </c>
      <c r="J126" s="49"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9,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ERROR")))))))))))))))))))),9,TRUE))</f>
        <v/>
      </c>
      <c r="K126" s="48"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10,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ERROR")))))))))))))))))))),10,TRUE))</f>
        <v/>
      </c>
      <c r="L126" s="48"/>
      <c r="M126" s="104"/>
      <c r="N126" s="48"/>
      <c r="O126" s="48"/>
      <c r="P126" s="69" t="str">
        <f>IF(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11,TRUE)=0,"",VLOOKUP($B126,IF($B126&lt;11,RAPID0[],IF($B126&lt;21,RAPID1[],IF($B126&lt;31,RAPID2[],IF($B126&lt;41,RAPID3[],IF($B126&lt;51,RAPID4[],IF($B126&lt;61,RAPID5[],IF($B126&lt;71,RAPID6[],IF($B126&lt;81,RAPID7[],IF($B126&lt;91,RAPID8[],IF($B126&lt;101,RAPID9[],IF($B126&lt;111,RAPID10[],IF($B126&lt;121,RAPID11[],IF($B126&lt;131,RAPID12[],IF($B126&lt;141,RAPID13[],IF($B126&lt;151,RAPID14[],IF($B126&lt;161,RAPID15[],IF($B126&lt;171,RAPID16[],IF($B126&lt;181,RAPID17[],IF($B126&lt;191,RAPID18[],IF($B126&lt;201,RAPID19[],"TABLE ERROR")))))))))))))))))))),11,TRUE))</f>
        <v/>
      </c>
    </row>
    <row r="127" spans="1:16" ht="15" customHeight="1" x14ac:dyDescent="0.25">
      <c r="A127" s="94">
        <v>14</v>
      </c>
      <c r="B127" s="70">
        <v>125</v>
      </c>
      <c r="C127" s="46" t="str">
        <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ERROR")))))))))))))))))))),2,TRUE)</f>
        <v>Housing Relocation and Stabilization Services</v>
      </c>
      <c r="D127" s="47"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3,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ERROR")))))))))))))))))))),3,TRUE))</f>
        <v/>
      </c>
      <c r="E127" s="47"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4,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ERROR")))))))))))))))))))),4,TRUE))</f>
        <v/>
      </c>
      <c r="F127" s="47"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5,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ERROR")))))))))))))))))))),5,TRUE))</f>
        <v/>
      </c>
      <c r="G127" s="46"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6,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ERROR")))))))))))))))))))),6,TRUE))</f>
        <v/>
      </c>
      <c r="H127" s="46"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7,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ERROR")))))))))))))))))))),7,TRUE))</f>
        <v/>
      </c>
      <c r="I127" s="48"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8,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ERROR")))))))))))))))))))),8,TRUE))</f>
        <v/>
      </c>
      <c r="J127" s="49"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9,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ERROR")))))))))))))))))))),9,TRUE))</f>
        <v/>
      </c>
      <c r="K127" s="48"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10,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ERROR")))))))))))))))))))),10,TRUE))</f>
        <v/>
      </c>
      <c r="L127" s="48"/>
      <c r="M127" s="104"/>
      <c r="N127" s="48"/>
      <c r="O127" s="48"/>
      <c r="P127" s="69" t="str">
        <f>IF(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11,TRUE)=0,"",VLOOKUP($B127,IF($B127&lt;11,RAPID0[],IF($B127&lt;21,RAPID1[],IF($B127&lt;31,RAPID2[],IF($B127&lt;41,RAPID3[],IF($B127&lt;51,RAPID4[],IF($B127&lt;61,RAPID5[],IF($B127&lt;71,RAPID6[],IF($B127&lt;81,RAPID7[],IF($B127&lt;91,RAPID8[],IF($B127&lt;101,RAPID9[],IF($B127&lt;111,RAPID10[],IF($B127&lt;121,RAPID11[],IF($B127&lt;131,RAPID12[],IF($B127&lt;141,RAPID13[],IF($B127&lt;151,RAPID14[],IF($B127&lt;161,RAPID15[],IF($B127&lt;171,RAPID16[],IF($B127&lt;181,RAPID17[],IF($B127&lt;191,RAPID18[],IF($B127&lt;201,RAPID19[],"TABLE ERROR")))))))))))))))))))),11,TRUE))</f>
        <v/>
      </c>
    </row>
    <row r="128" spans="1:16" ht="15" customHeight="1" x14ac:dyDescent="0.25">
      <c r="A128" s="94">
        <v>14</v>
      </c>
      <c r="B128" s="70">
        <v>126</v>
      </c>
      <c r="C128" s="46" t="str">
        <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ERROR")))))))))))))))))))),2,TRUE)</f>
        <v>Housing Relocation and Stabilization Services</v>
      </c>
      <c r="D128" s="47"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3,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ERROR")))))))))))))))))))),3,TRUE))</f>
        <v/>
      </c>
      <c r="E128" s="47"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4,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ERROR")))))))))))))))))))),4,TRUE))</f>
        <v/>
      </c>
      <c r="F128" s="47"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5,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ERROR")))))))))))))))))))),5,TRUE))</f>
        <v/>
      </c>
      <c r="G128" s="46"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6,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ERROR")))))))))))))))))))),6,TRUE))</f>
        <v/>
      </c>
      <c r="H128" s="46"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7,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ERROR")))))))))))))))))))),7,TRUE))</f>
        <v/>
      </c>
      <c r="I128" s="48"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8,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ERROR")))))))))))))))))))),8,TRUE))</f>
        <v/>
      </c>
      <c r="J128" s="49"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9,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ERROR")))))))))))))))))))),9,TRUE))</f>
        <v/>
      </c>
      <c r="K128" s="48"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10,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ERROR")))))))))))))))))))),10,TRUE))</f>
        <v/>
      </c>
      <c r="L128" s="48"/>
      <c r="M128" s="104"/>
      <c r="N128" s="48"/>
      <c r="O128" s="48"/>
      <c r="P128" s="69" t="str">
        <f>IF(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11,TRUE)=0,"",VLOOKUP($B128,IF($B128&lt;11,RAPID0[],IF($B128&lt;21,RAPID1[],IF($B128&lt;31,RAPID2[],IF($B128&lt;41,RAPID3[],IF($B128&lt;51,RAPID4[],IF($B128&lt;61,RAPID5[],IF($B128&lt;71,RAPID6[],IF($B128&lt;81,RAPID7[],IF($B128&lt;91,RAPID8[],IF($B128&lt;101,RAPID9[],IF($B128&lt;111,RAPID10[],IF($B128&lt;121,RAPID11[],IF($B128&lt;131,RAPID12[],IF($B128&lt;141,RAPID13[],IF($B128&lt;151,RAPID14[],IF($B128&lt;161,RAPID15[],IF($B128&lt;171,RAPID16[],IF($B128&lt;181,RAPID17[],IF($B128&lt;191,RAPID18[],IF($B128&lt;201,RAPID19[],"TABLE ERROR")))))))))))))))))))),11,TRUE))</f>
        <v/>
      </c>
    </row>
    <row r="129" spans="1:16" ht="15" customHeight="1" x14ac:dyDescent="0.25">
      <c r="A129" s="94">
        <v>14</v>
      </c>
      <c r="B129" s="70">
        <v>127</v>
      </c>
      <c r="C129" s="46" t="str">
        <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ERROR")))))))))))))))))))),2,TRUE)</f>
        <v>Housing Relocation and Stabilization Services</v>
      </c>
      <c r="D129" s="47"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3,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ERROR")))))))))))))))))))),3,TRUE))</f>
        <v/>
      </c>
      <c r="E129" s="47"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4,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ERROR")))))))))))))))))))),4,TRUE))</f>
        <v/>
      </c>
      <c r="F129" s="47"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5,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ERROR")))))))))))))))))))),5,TRUE))</f>
        <v/>
      </c>
      <c r="G129" s="46"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6,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ERROR")))))))))))))))))))),6,TRUE))</f>
        <v/>
      </c>
      <c r="H129" s="46"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7,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ERROR")))))))))))))))))))),7,TRUE))</f>
        <v/>
      </c>
      <c r="I129" s="48"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8,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ERROR")))))))))))))))))))),8,TRUE))</f>
        <v/>
      </c>
      <c r="J129" s="49"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9,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ERROR")))))))))))))))))))),9,TRUE))</f>
        <v/>
      </c>
      <c r="K129" s="48"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10,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ERROR")))))))))))))))))))),10,TRUE))</f>
        <v/>
      </c>
      <c r="L129" s="48"/>
      <c r="M129" s="104"/>
      <c r="N129" s="48"/>
      <c r="O129" s="48"/>
      <c r="P129" s="69" t="str">
        <f>IF(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11,TRUE)=0,"",VLOOKUP($B129,IF($B129&lt;11,RAPID0[],IF($B129&lt;21,RAPID1[],IF($B129&lt;31,RAPID2[],IF($B129&lt;41,RAPID3[],IF($B129&lt;51,RAPID4[],IF($B129&lt;61,RAPID5[],IF($B129&lt;71,RAPID6[],IF($B129&lt;81,RAPID7[],IF($B129&lt;91,RAPID8[],IF($B129&lt;101,RAPID9[],IF($B129&lt;111,RAPID10[],IF($B129&lt;121,RAPID11[],IF($B129&lt;131,RAPID12[],IF($B129&lt;141,RAPID13[],IF($B129&lt;151,RAPID14[],IF($B129&lt;161,RAPID15[],IF($B129&lt;171,RAPID16[],IF($B129&lt;181,RAPID17[],IF($B129&lt;191,RAPID18[],IF($B129&lt;201,RAPID19[],"TABLE ERROR")))))))))))))))))))),11,TRUE))</f>
        <v/>
      </c>
    </row>
    <row r="130" spans="1:16" ht="15" customHeight="1" x14ac:dyDescent="0.25">
      <c r="A130" s="94">
        <v>14</v>
      </c>
      <c r="B130" s="70">
        <v>128</v>
      </c>
      <c r="C130" s="46" t="str">
        <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ERROR")))))))))))))))))))),2,TRUE)</f>
        <v>Housing Relocation and Stabilization Services</v>
      </c>
      <c r="D130" s="47"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3,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ERROR")))))))))))))))))))),3,TRUE))</f>
        <v/>
      </c>
      <c r="E130" s="47"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4,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ERROR")))))))))))))))))))),4,TRUE))</f>
        <v/>
      </c>
      <c r="F130" s="47"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5,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ERROR")))))))))))))))))))),5,TRUE))</f>
        <v/>
      </c>
      <c r="G130" s="46"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6,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ERROR")))))))))))))))))))),6,TRUE))</f>
        <v/>
      </c>
      <c r="H130" s="46"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7,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ERROR")))))))))))))))))))),7,TRUE))</f>
        <v/>
      </c>
      <c r="I130" s="48"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8,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ERROR")))))))))))))))))))),8,TRUE))</f>
        <v/>
      </c>
      <c r="J130" s="49"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9,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ERROR")))))))))))))))))))),9,TRUE))</f>
        <v/>
      </c>
      <c r="K130" s="48"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10,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ERROR")))))))))))))))))))),10,TRUE))</f>
        <v/>
      </c>
      <c r="L130" s="48"/>
      <c r="M130" s="104"/>
      <c r="N130" s="48"/>
      <c r="O130" s="48"/>
      <c r="P130" s="69" t="str">
        <f>IF(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11,TRUE)=0,"",VLOOKUP($B130,IF($B130&lt;11,RAPID0[],IF($B130&lt;21,RAPID1[],IF($B130&lt;31,RAPID2[],IF($B130&lt;41,RAPID3[],IF($B130&lt;51,RAPID4[],IF($B130&lt;61,RAPID5[],IF($B130&lt;71,RAPID6[],IF($B130&lt;81,RAPID7[],IF($B130&lt;91,RAPID8[],IF($B130&lt;101,RAPID9[],IF($B130&lt;111,RAPID10[],IF($B130&lt;121,RAPID11[],IF($B130&lt;131,RAPID12[],IF($B130&lt;141,RAPID13[],IF($B130&lt;151,RAPID14[],IF($B130&lt;161,RAPID15[],IF($B130&lt;171,RAPID16[],IF($B130&lt;181,RAPID17[],IF($B130&lt;191,RAPID18[],IF($B130&lt;201,RAPID19[],"TABLE ERROR")))))))))))))))))))),11,TRUE))</f>
        <v/>
      </c>
    </row>
    <row r="131" spans="1:16" ht="15" customHeight="1" x14ac:dyDescent="0.25">
      <c r="A131" s="94">
        <v>14</v>
      </c>
      <c r="B131" s="70">
        <v>129</v>
      </c>
      <c r="C131" s="46" t="str">
        <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ERROR")))))))))))))))))))),2,TRUE)</f>
        <v>Housing Relocation and Stabilization Services</v>
      </c>
      <c r="D131" s="47"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3,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ERROR")))))))))))))))))))),3,TRUE))</f>
        <v/>
      </c>
      <c r="E131" s="47"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4,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ERROR")))))))))))))))))))),4,TRUE))</f>
        <v/>
      </c>
      <c r="F131" s="47"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5,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ERROR")))))))))))))))))))),5,TRUE))</f>
        <v/>
      </c>
      <c r="G131" s="46"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6,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ERROR")))))))))))))))))))),6,TRUE))</f>
        <v/>
      </c>
      <c r="H131" s="46"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7,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ERROR")))))))))))))))))))),7,TRUE))</f>
        <v/>
      </c>
      <c r="I131" s="48"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8,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ERROR")))))))))))))))))))),8,TRUE))</f>
        <v/>
      </c>
      <c r="J131" s="49"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9,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ERROR")))))))))))))))))))),9,TRUE))</f>
        <v/>
      </c>
      <c r="K131" s="48"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10,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ERROR")))))))))))))))))))),10,TRUE))</f>
        <v/>
      </c>
      <c r="L131" s="48"/>
      <c r="M131" s="104"/>
      <c r="N131" s="48"/>
      <c r="O131" s="48"/>
      <c r="P131" s="69" t="str">
        <f>IF(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11,TRUE)=0,"",VLOOKUP($B131,IF($B131&lt;11,RAPID0[],IF($B131&lt;21,RAPID1[],IF($B131&lt;31,RAPID2[],IF($B131&lt;41,RAPID3[],IF($B131&lt;51,RAPID4[],IF($B131&lt;61,RAPID5[],IF($B131&lt;71,RAPID6[],IF($B131&lt;81,RAPID7[],IF($B131&lt;91,RAPID8[],IF($B131&lt;101,RAPID9[],IF($B131&lt;111,RAPID10[],IF($B131&lt;121,RAPID11[],IF($B131&lt;131,RAPID12[],IF($B131&lt;141,RAPID13[],IF($B131&lt;151,RAPID14[],IF($B131&lt;161,RAPID15[],IF($B131&lt;171,RAPID16[],IF($B131&lt;181,RAPID17[],IF($B131&lt;191,RAPID18[],IF($B131&lt;201,RAPID19[],"TABLE ERROR")))))))))))))))))))),11,TRUE))</f>
        <v/>
      </c>
    </row>
    <row r="132" spans="1:16" ht="15.75" customHeight="1" x14ac:dyDescent="0.25">
      <c r="A132" s="94">
        <v>14</v>
      </c>
      <c r="B132" s="70">
        <v>130</v>
      </c>
      <c r="C132" s="46" t="str">
        <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ERROR")))))))))))))))))))),2,TRUE)</f>
        <v>Housing Relocation and Stabilization Services</v>
      </c>
      <c r="D132" s="47"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3,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ERROR")))))))))))))))))))),3,TRUE))</f>
        <v/>
      </c>
      <c r="E132" s="47"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4,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ERROR")))))))))))))))))))),4,TRUE))</f>
        <v/>
      </c>
      <c r="F132" s="47"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5,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ERROR")))))))))))))))))))),5,TRUE))</f>
        <v/>
      </c>
      <c r="G132" s="46"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6,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ERROR")))))))))))))))))))),6,TRUE))</f>
        <v/>
      </c>
      <c r="H132" s="46"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7,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ERROR")))))))))))))))))))),7,TRUE))</f>
        <v/>
      </c>
      <c r="I132" s="48"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8,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ERROR")))))))))))))))))))),8,TRUE))</f>
        <v/>
      </c>
      <c r="J132" s="49"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9,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ERROR")))))))))))))))))))),9,TRUE))</f>
        <v/>
      </c>
      <c r="K132" s="48"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10,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ERROR")))))))))))))))))))),10,TRUE))</f>
        <v/>
      </c>
      <c r="L132" s="48"/>
      <c r="M132" s="104"/>
      <c r="N132" s="48"/>
      <c r="O132" s="48"/>
      <c r="P132" s="69" t="str">
        <f>IF(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11,TRUE)=0,"",VLOOKUP($B132,IF($B132&lt;11,RAPID0[],IF($B132&lt;21,RAPID1[],IF($B132&lt;31,RAPID2[],IF($B132&lt;41,RAPID3[],IF($B132&lt;51,RAPID4[],IF($B132&lt;61,RAPID5[],IF($B132&lt;71,RAPID6[],IF($B132&lt;81,RAPID7[],IF($B132&lt;91,RAPID8[],IF($B132&lt;101,RAPID9[],IF($B132&lt;111,RAPID10[],IF($B132&lt;121,RAPID11[],IF($B132&lt;131,RAPID12[],IF($B132&lt;141,RAPID13[],IF($B132&lt;151,RAPID14[],IF($B132&lt;161,RAPID15[],IF($B132&lt;171,RAPID16[],IF($B132&lt;181,RAPID17[],IF($B132&lt;191,RAPID18[],IF($B132&lt;201,RAPID19[],"TABLE ERROR")))))))))))))))))))),11,TRUE))</f>
        <v/>
      </c>
    </row>
    <row r="133" spans="1:16" ht="15" customHeight="1" x14ac:dyDescent="0.25">
      <c r="A133" s="94">
        <v>15</v>
      </c>
      <c r="B133" s="70">
        <v>131</v>
      </c>
      <c r="C133" s="46" t="str">
        <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ERROR")))))))))))))))))))),2,TRUE)</f>
        <v>Housing Relocation and Stabilization Services</v>
      </c>
      <c r="D133" s="47"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3,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ERROR")))))))))))))))))))),3,TRUE))</f>
        <v/>
      </c>
      <c r="E133" s="47"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4,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ERROR")))))))))))))))))))),4,TRUE))</f>
        <v/>
      </c>
      <c r="F133" s="47"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5,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ERROR")))))))))))))))))))),5,TRUE))</f>
        <v/>
      </c>
      <c r="G133" s="46"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6,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ERROR")))))))))))))))))))),6,TRUE))</f>
        <v/>
      </c>
      <c r="H133" s="46"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7,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ERROR")))))))))))))))))))),7,TRUE))</f>
        <v/>
      </c>
      <c r="I133" s="48"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8,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ERROR")))))))))))))))))))),8,TRUE))</f>
        <v/>
      </c>
      <c r="J133" s="49"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9,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ERROR")))))))))))))))))))),9,TRUE))</f>
        <v/>
      </c>
      <c r="K133" s="48"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10,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ERROR")))))))))))))))))))),10,TRUE))</f>
        <v/>
      </c>
      <c r="L133" s="48"/>
      <c r="M133" s="104"/>
      <c r="N133" s="48"/>
      <c r="O133" s="48"/>
      <c r="P133" s="69" t="str">
        <f>IF(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11,TRUE)=0,"",VLOOKUP($B133,IF($B133&lt;11,RAPID0[],IF($B133&lt;21,RAPID1[],IF($B133&lt;31,RAPID2[],IF($B133&lt;41,RAPID3[],IF($B133&lt;51,RAPID4[],IF($B133&lt;61,RAPID5[],IF($B133&lt;71,RAPID6[],IF($B133&lt;81,RAPID7[],IF($B133&lt;91,RAPID8[],IF($B133&lt;101,RAPID9[],IF($B133&lt;111,RAPID10[],IF($B133&lt;121,RAPID11[],IF($B133&lt;131,RAPID12[],IF($B133&lt;141,RAPID13[],IF($B133&lt;151,RAPID14[],IF($B133&lt;161,RAPID15[],IF($B133&lt;171,RAPID16[],IF($B133&lt;181,RAPID17[],IF($B133&lt;191,RAPID18[],IF($B133&lt;201,RAPID19[],"TABLE ERROR")))))))))))))))))))),11,TRUE))</f>
        <v/>
      </c>
    </row>
    <row r="134" spans="1:16" ht="15" customHeight="1" x14ac:dyDescent="0.25">
      <c r="A134" s="94">
        <v>15</v>
      </c>
      <c r="B134" s="70">
        <v>132</v>
      </c>
      <c r="C134" s="46" t="str">
        <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ERROR")))))))))))))))))))),2,TRUE)</f>
        <v>Housing Relocation and Stabilization Services</v>
      </c>
      <c r="D134" s="47"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3,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ERROR")))))))))))))))))))),3,TRUE))</f>
        <v/>
      </c>
      <c r="E134" s="47"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4,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ERROR")))))))))))))))))))),4,TRUE))</f>
        <v/>
      </c>
      <c r="F134" s="47"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5,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ERROR")))))))))))))))))))),5,TRUE))</f>
        <v/>
      </c>
      <c r="G134" s="46"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6,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ERROR")))))))))))))))))))),6,TRUE))</f>
        <v/>
      </c>
      <c r="H134" s="46"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7,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ERROR")))))))))))))))))))),7,TRUE))</f>
        <v/>
      </c>
      <c r="I134" s="48"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8,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ERROR")))))))))))))))))))),8,TRUE))</f>
        <v/>
      </c>
      <c r="J134" s="49"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9,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ERROR")))))))))))))))))))),9,TRUE))</f>
        <v/>
      </c>
      <c r="K134" s="48"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10,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ERROR")))))))))))))))))))),10,TRUE))</f>
        <v/>
      </c>
      <c r="L134" s="48"/>
      <c r="M134" s="104"/>
      <c r="N134" s="48"/>
      <c r="O134" s="48"/>
      <c r="P134" s="69" t="str">
        <f>IF(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11,TRUE)=0,"",VLOOKUP($B134,IF($B134&lt;11,RAPID0[],IF($B134&lt;21,RAPID1[],IF($B134&lt;31,RAPID2[],IF($B134&lt;41,RAPID3[],IF($B134&lt;51,RAPID4[],IF($B134&lt;61,RAPID5[],IF($B134&lt;71,RAPID6[],IF($B134&lt;81,RAPID7[],IF($B134&lt;91,RAPID8[],IF($B134&lt;101,RAPID9[],IF($B134&lt;111,RAPID10[],IF($B134&lt;121,RAPID11[],IF($B134&lt;131,RAPID12[],IF($B134&lt;141,RAPID13[],IF($B134&lt;151,RAPID14[],IF($B134&lt;161,RAPID15[],IF($B134&lt;171,RAPID16[],IF($B134&lt;181,RAPID17[],IF($B134&lt;191,RAPID18[],IF($B134&lt;201,RAPID19[],"TABLE ERROR")))))))))))))))))))),11,TRUE))</f>
        <v/>
      </c>
    </row>
    <row r="135" spans="1:16" ht="15" customHeight="1" x14ac:dyDescent="0.25">
      <c r="A135" s="94">
        <v>15</v>
      </c>
      <c r="B135" s="70">
        <v>133</v>
      </c>
      <c r="C135" s="46" t="str">
        <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ERROR")))))))))))))))))))),2,TRUE)</f>
        <v>Housing Relocation and Stabilization Services</v>
      </c>
      <c r="D135" s="47"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3,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ERROR")))))))))))))))))))),3,TRUE))</f>
        <v/>
      </c>
      <c r="E135" s="47"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4,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ERROR")))))))))))))))))))),4,TRUE))</f>
        <v/>
      </c>
      <c r="F135" s="47"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5,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ERROR")))))))))))))))))))),5,TRUE))</f>
        <v/>
      </c>
      <c r="G135" s="46"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6,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ERROR")))))))))))))))))))),6,TRUE))</f>
        <v/>
      </c>
      <c r="H135" s="46"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7,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ERROR")))))))))))))))))))),7,TRUE))</f>
        <v/>
      </c>
      <c r="I135" s="48"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8,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ERROR")))))))))))))))))))),8,TRUE))</f>
        <v/>
      </c>
      <c r="J135" s="49"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9,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ERROR")))))))))))))))))))),9,TRUE))</f>
        <v/>
      </c>
      <c r="K135" s="48"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10,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ERROR")))))))))))))))))))),10,TRUE))</f>
        <v/>
      </c>
      <c r="L135" s="48"/>
      <c r="M135" s="104"/>
      <c r="N135" s="48"/>
      <c r="O135" s="48"/>
      <c r="P135" s="69" t="str">
        <f>IF(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11,TRUE)=0,"",VLOOKUP($B135,IF($B135&lt;11,RAPID0[],IF($B135&lt;21,RAPID1[],IF($B135&lt;31,RAPID2[],IF($B135&lt;41,RAPID3[],IF($B135&lt;51,RAPID4[],IF($B135&lt;61,RAPID5[],IF($B135&lt;71,RAPID6[],IF($B135&lt;81,RAPID7[],IF($B135&lt;91,RAPID8[],IF($B135&lt;101,RAPID9[],IF($B135&lt;111,RAPID10[],IF($B135&lt;121,RAPID11[],IF($B135&lt;131,RAPID12[],IF($B135&lt;141,RAPID13[],IF($B135&lt;151,RAPID14[],IF($B135&lt;161,RAPID15[],IF($B135&lt;171,RAPID16[],IF($B135&lt;181,RAPID17[],IF($B135&lt;191,RAPID18[],IF($B135&lt;201,RAPID19[],"TABLE ERROR")))))))))))))))))))),11,TRUE))</f>
        <v/>
      </c>
    </row>
    <row r="136" spans="1:16" ht="15" customHeight="1" x14ac:dyDescent="0.25">
      <c r="A136" s="94">
        <v>15</v>
      </c>
      <c r="B136" s="70">
        <v>134</v>
      </c>
      <c r="C136" s="46" t="str">
        <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ERROR")))))))))))))))))))),2,TRUE)</f>
        <v>Housing Relocation and Stabilization Services</v>
      </c>
      <c r="D136" s="47"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3,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ERROR")))))))))))))))))))),3,TRUE))</f>
        <v/>
      </c>
      <c r="E136" s="47"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4,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ERROR")))))))))))))))))))),4,TRUE))</f>
        <v/>
      </c>
      <c r="F136" s="47"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5,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ERROR")))))))))))))))))))),5,TRUE))</f>
        <v/>
      </c>
      <c r="G136" s="46"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6,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ERROR")))))))))))))))))))),6,TRUE))</f>
        <v/>
      </c>
      <c r="H136" s="46"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7,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ERROR")))))))))))))))))))),7,TRUE))</f>
        <v/>
      </c>
      <c r="I136" s="48"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8,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ERROR")))))))))))))))))))),8,TRUE))</f>
        <v/>
      </c>
      <c r="J136" s="49"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9,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ERROR")))))))))))))))))))),9,TRUE))</f>
        <v/>
      </c>
      <c r="K136" s="48"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10,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ERROR")))))))))))))))))))),10,TRUE))</f>
        <v/>
      </c>
      <c r="L136" s="48"/>
      <c r="M136" s="104"/>
      <c r="N136" s="48"/>
      <c r="O136" s="48"/>
      <c r="P136" s="69" t="str">
        <f>IF(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11,TRUE)=0,"",VLOOKUP($B136,IF($B136&lt;11,RAPID0[],IF($B136&lt;21,RAPID1[],IF($B136&lt;31,RAPID2[],IF($B136&lt;41,RAPID3[],IF($B136&lt;51,RAPID4[],IF($B136&lt;61,RAPID5[],IF($B136&lt;71,RAPID6[],IF($B136&lt;81,RAPID7[],IF($B136&lt;91,RAPID8[],IF($B136&lt;101,RAPID9[],IF($B136&lt;111,RAPID10[],IF($B136&lt;121,RAPID11[],IF($B136&lt;131,RAPID12[],IF($B136&lt;141,RAPID13[],IF($B136&lt;151,RAPID14[],IF($B136&lt;161,RAPID15[],IF($B136&lt;171,RAPID16[],IF($B136&lt;181,RAPID17[],IF($B136&lt;191,RAPID18[],IF($B136&lt;201,RAPID19[],"TABLE ERROR")))))))))))))))))))),11,TRUE))</f>
        <v/>
      </c>
    </row>
    <row r="137" spans="1:16" ht="15" customHeight="1" x14ac:dyDescent="0.25">
      <c r="A137" s="94">
        <v>15</v>
      </c>
      <c r="B137" s="70">
        <v>135</v>
      </c>
      <c r="C137" s="46" t="str">
        <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ERROR")))))))))))))))))))),2,TRUE)</f>
        <v>Housing Relocation and Stabilization Services</v>
      </c>
      <c r="D137" s="47"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3,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ERROR")))))))))))))))))))),3,TRUE))</f>
        <v/>
      </c>
      <c r="E137" s="47"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4,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ERROR")))))))))))))))))))),4,TRUE))</f>
        <v/>
      </c>
      <c r="F137" s="47"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5,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ERROR")))))))))))))))))))),5,TRUE))</f>
        <v/>
      </c>
      <c r="G137" s="46"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6,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ERROR")))))))))))))))))))),6,TRUE))</f>
        <v/>
      </c>
      <c r="H137" s="46"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7,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ERROR")))))))))))))))))))),7,TRUE))</f>
        <v/>
      </c>
      <c r="I137" s="48"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8,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ERROR")))))))))))))))))))),8,TRUE))</f>
        <v/>
      </c>
      <c r="J137" s="49"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9,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ERROR")))))))))))))))))))),9,TRUE))</f>
        <v/>
      </c>
      <c r="K137" s="48"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10,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ERROR")))))))))))))))))))),10,TRUE))</f>
        <v/>
      </c>
      <c r="L137" s="48"/>
      <c r="M137" s="104"/>
      <c r="N137" s="48"/>
      <c r="O137" s="48"/>
      <c r="P137" s="69" t="str">
        <f>IF(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11,TRUE)=0,"",VLOOKUP($B137,IF($B137&lt;11,RAPID0[],IF($B137&lt;21,RAPID1[],IF($B137&lt;31,RAPID2[],IF($B137&lt;41,RAPID3[],IF($B137&lt;51,RAPID4[],IF($B137&lt;61,RAPID5[],IF($B137&lt;71,RAPID6[],IF($B137&lt;81,RAPID7[],IF($B137&lt;91,RAPID8[],IF($B137&lt;101,RAPID9[],IF($B137&lt;111,RAPID10[],IF($B137&lt;121,RAPID11[],IF($B137&lt;131,RAPID12[],IF($B137&lt;141,RAPID13[],IF($B137&lt;151,RAPID14[],IF($B137&lt;161,RAPID15[],IF($B137&lt;171,RAPID16[],IF($B137&lt;181,RAPID17[],IF($B137&lt;191,RAPID18[],IF($B137&lt;201,RAPID19[],"TABLE ERROR")))))))))))))))))))),11,TRUE))</f>
        <v/>
      </c>
    </row>
    <row r="138" spans="1:16" ht="15" customHeight="1" x14ac:dyDescent="0.25">
      <c r="A138" s="94">
        <v>15</v>
      </c>
      <c r="B138" s="70">
        <v>136</v>
      </c>
      <c r="C138" s="46" t="str">
        <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ERROR")))))))))))))))))))),2,TRUE)</f>
        <v>Housing Relocation and Stabilization Services</v>
      </c>
      <c r="D138" s="47"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3,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ERROR")))))))))))))))))))),3,TRUE))</f>
        <v/>
      </c>
      <c r="E138" s="47"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4,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ERROR")))))))))))))))))))),4,TRUE))</f>
        <v/>
      </c>
      <c r="F138" s="47"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5,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ERROR")))))))))))))))))))),5,TRUE))</f>
        <v/>
      </c>
      <c r="G138" s="46"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6,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ERROR")))))))))))))))))))),6,TRUE))</f>
        <v/>
      </c>
      <c r="H138" s="46"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7,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ERROR")))))))))))))))))))),7,TRUE))</f>
        <v/>
      </c>
      <c r="I138" s="48"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8,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ERROR")))))))))))))))))))),8,TRUE))</f>
        <v/>
      </c>
      <c r="J138" s="49"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9,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ERROR")))))))))))))))))))),9,TRUE))</f>
        <v/>
      </c>
      <c r="K138" s="48"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10,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ERROR")))))))))))))))))))),10,TRUE))</f>
        <v/>
      </c>
      <c r="L138" s="48"/>
      <c r="M138" s="104"/>
      <c r="N138" s="48"/>
      <c r="O138" s="48"/>
      <c r="P138" s="69" t="str">
        <f>IF(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11,TRUE)=0,"",VLOOKUP($B138,IF($B138&lt;11,RAPID0[],IF($B138&lt;21,RAPID1[],IF($B138&lt;31,RAPID2[],IF($B138&lt;41,RAPID3[],IF($B138&lt;51,RAPID4[],IF($B138&lt;61,RAPID5[],IF($B138&lt;71,RAPID6[],IF($B138&lt;81,RAPID7[],IF($B138&lt;91,RAPID8[],IF($B138&lt;101,RAPID9[],IF($B138&lt;111,RAPID10[],IF($B138&lt;121,RAPID11[],IF($B138&lt;131,RAPID12[],IF($B138&lt;141,RAPID13[],IF($B138&lt;151,RAPID14[],IF($B138&lt;161,RAPID15[],IF($B138&lt;171,RAPID16[],IF($B138&lt;181,RAPID17[],IF($B138&lt;191,RAPID18[],IF($B138&lt;201,RAPID19[],"TABLE ERROR")))))))))))))))))))),11,TRUE))</f>
        <v/>
      </c>
    </row>
    <row r="139" spans="1:16" ht="15" customHeight="1" x14ac:dyDescent="0.25">
      <c r="A139" s="94">
        <v>15</v>
      </c>
      <c r="B139" s="70">
        <v>137</v>
      </c>
      <c r="C139" s="46" t="str">
        <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ERROR")))))))))))))))))))),2,TRUE)</f>
        <v>Housing Relocation and Stabilization Services</v>
      </c>
      <c r="D139" s="47"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3,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ERROR")))))))))))))))))))),3,TRUE))</f>
        <v/>
      </c>
      <c r="E139" s="47"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4,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ERROR")))))))))))))))))))),4,TRUE))</f>
        <v/>
      </c>
      <c r="F139" s="47"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5,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ERROR")))))))))))))))))))),5,TRUE))</f>
        <v/>
      </c>
      <c r="G139" s="46"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6,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ERROR")))))))))))))))))))),6,TRUE))</f>
        <v/>
      </c>
      <c r="H139" s="46"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7,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ERROR")))))))))))))))))))),7,TRUE))</f>
        <v/>
      </c>
      <c r="I139" s="48"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8,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ERROR")))))))))))))))))))),8,TRUE))</f>
        <v/>
      </c>
      <c r="J139" s="49"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9,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ERROR")))))))))))))))))))),9,TRUE))</f>
        <v/>
      </c>
      <c r="K139" s="48"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10,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ERROR")))))))))))))))))))),10,TRUE))</f>
        <v/>
      </c>
      <c r="L139" s="48"/>
      <c r="M139" s="104"/>
      <c r="N139" s="48"/>
      <c r="O139" s="48"/>
      <c r="P139" s="69" t="str">
        <f>IF(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11,TRUE)=0,"",VLOOKUP($B139,IF($B139&lt;11,RAPID0[],IF($B139&lt;21,RAPID1[],IF($B139&lt;31,RAPID2[],IF($B139&lt;41,RAPID3[],IF($B139&lt;51,RAPID4[],IF($B139&lt;61,RAPID5[],IF($B139&lt;71,RAPID6[],IF($B139&lt;81,RAPID7[],IF($B139&lt;91,RAPID8[],IF($B139&lt;101,RAPID9[],IF($B139&lt;111,RAPID10[],IF($B139&lt;121,RAPID11[],IF($B139&lt;131,RAPID12[],IF($B139&lt;141,RAPID13[],IF($B139&lt;151,RAPID14[],IF($B139&lt;161,RAPID15[],IF($B139&lt;171,RAPID16[],IF($B139&lt;181,RAPID17[],IF($B139&lt;191,RAPID18[],IF($B139&lt;201,RAPID19[],"TABLE ERROR")))))))))))))))))))),11,TRUE))</f>
        <v/>
      </c>
    </row>
    <row r="140" spans="1:16" ht="15" customHeight="1" x14ac:dyDescent="0.25">
      <c r="A140" s="94">
        <v>15</v>
      </c>
      <c r="B140" s="70">
        <v>138</v>
      </c>
      <c r="C140" s="46" t="str">
        <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ERROR")))))))))))))))))))),2,TRUE)</f>
        <v>Housing Relocation and Stabilization Services</v>
      </c>
      <c r="D140" s="47"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3,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ERROR")))))))))))))))))))),3,TRUE))</f>
        <v/>
      </c>
      <c r="E140" s="47"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4,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ERROR")))))))))))))))))))),4,TRUE))</f>
        <v/>
      </c>
      <c r="F140" s="47"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5,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ERROR")))))))))))))))))))),5,TRUE))</f>
        <v/>
      </c>
      <c r="G140" s="46"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6,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ERROR")))))))))))))))))))),6,TRUE))</f>
        <v/>
      </c>
      <c r="H140" s="46"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7,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ERROR")))))))))))))))))))),7,TRUE))</f>
        <v/>
      </c>
      <c r="I140" s="48"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8,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ERROR")))))))))))))))))))),8,TRUE))</f>
        <v/>
      </c>
      <c r="J140" s="49"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9,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ERROR")))))))))))))))))))),9,TRUE))</f>
        <v/>
      </c>
      <c r="K140" s="48"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10,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ERROR")))))))))))))))))))),10,TRUE))</f>
        <v/>
      </c>
      <c r="L140" s="48"/>
      <c r="M140" s="104"/>
      <c r="N140" s="48"/>
      <c r="O140" s="48"/>
      <c r="P140" s="69" t="str">
        <f>IF(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11,TRUE)=0,"",VLOOKUP($B140,IF($B140&lt;11,RAPID0[],IF($B140&lt;21,RAPID1[],IF($B140&lt;31,RAPID2[],IF($B140&lt;41,RAPID3[],IF($B140&lt;51,RAPID4[],IF($B140&lt;61,RAPID5[],IF($B140&lt;71,RAPID6[],IF($B140&lt;81,RAPID7[],IF($B140&lt;91,RAPID8[],IF($B140&lt;101,RAPID9[],IF($B140&lt;111,RAPID10[],IF($B140&lt;121,RAPID11[],IF($B140&lt;131,RAPID12[],IF($B140&lt;141,RAPID13[],IF($B140&lt;151,RAPID14[],IF($B140&lt;161,RAPID15[],IF($B140&lt;171,RAPID16[],IF($B140&lt;181,RAPID17[],IF($B140&lt;191,RAPID18[],IF($B140&lt;201,RAPID19[],"TABLE ERROR")))))))))))))))))))),11,TRUE))</f>
        <v/>
      </c>
    </row>
    <row r="141" spans="1:16" ht="15" customHeight="1" x14ac:dyDescent="0.25">
      <c r="A141" s="94">
        <v>15</v>
      </c>
      <c r="B141" s="70">
        <v>139</v>
      </c>
      <c r="C141" s="46" t="str">
        <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ERROR")))))))))))))))))))),2,TRUE)</f>
        <v>Housing Relocation and Stabilization Services</v>
      </c>
      <c r="D141" s="47"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3,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ERROR")))))))))))))))))))),3,TRUE))</f>
        <v/>
      </c>
      <c r="E141" s="47"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4,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ERROR")))))))))))))))))))),4,TRUE))</f>
        <v/>
      </c>
      <c r="F141" s="47"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5,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ERROR")))))))))))))))))))),5,TRUE))</f>
        <v/>
      </c>
      <c r="G141" s="46"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6,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ERROR")))))))))))))))))))),6,TRUE))</f>
        <v/>
      </c>
      <c r="H141" s="46"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7,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ERROR")))))))))))))))))))),7,TRUE))</f>
        <v/>
      </c>
      <c r="I141" s="48"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8,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ERROR")))))))))))))))))))),8,TRUE))</f>
        <v/>
      </c>
      <c r="J141" s="49"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9,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ERROR")))))))))))))))))))),9,TRUE))</f>
        <v/>
      </c>
      <c r="K141" s="48"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10,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ERROR")))))))))))))))))))),10,TRUE))</f>
        <v/>
      </c>
      <c r="L141" s="48"/>
      <c r="M141" s="104"/>
      <c r="N141" s="48"/>
      <c r="O141" s="48"/>
      <c r="P141" s="69" t="str">
        <f>IF(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11,TRUE)=0,"",VLOOKUP($B141,IF($B141&lt;11,RAPID0[],IF($B141&lt;21,RAPID1[],IF($B141&lt;31,RAPID2[],IF($B141&lt;41,RAPID3[],IF($B141&lt;51,RAPID4[],IF($B141&lt;61,RAPID5[],IF($B141&lt;71,RAPID6[],IF($B141&lt;81,RAPID7[],IF($B141&lt;91,RAPID8[],IF($B141&lt;101,RAPID9[],IF($B141&lt;111,RAPID10[],IF($B141&lt;121,RAPID11[],IF($B141&lt;131,RAPID12[],IF($B141&lt;141,RAPID13[],IF($B141&lt;151,RAPID14[],IF($B141&lt;161,RAPID15[],IF($B141&lt;171,RAPID16[],IF($B141&lt;181,RAPID17[],IF($B141&lt;191,RAPID18[],IF($B141&lt;201,RAPID19[],"TABLE ERROR")))))))))))))))))))),11,TRUE))</f>
        <v/>
      </c>
    </row>
    <row r="142" spans="1:16" ht="15.75" customHeight="1" x14ac:dyDescent="0.25">
      <c r="A142" s="94">
        <v>15</v>
      </c>
      <c r="B142" s="70">
        <v>140</v>
      </c>
      <c r="C142" s="46" t="str">
        <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ERROR")))))))))))))))))))),2,TRUE)</f>
        <v>Housing Relocation and Stabilization Services</v>
      </c>
      <c r="D142" s="47"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3,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ERROR")))))))))))))))))))),3,TRUE))</f>
        <v/>
      </c>
      <c r="E142" s="47"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4,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ERROR")))))))))))))))))))),4,TRUE))</f>
        <v/>
      </c>
      <c r="F142" s="47"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5,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ERROR")))))))))))))))))))),5,TRUE))</f>
        <v/>
      </c>
      <c r="G142" s="46"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6,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ERROR")))))))))))))))))))),6,TRUE))</f>
        <v/>
      </c>
      <c r="H142" s="46"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7,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ERROR")))))))))))))))))))),7,TRUE))</f>
        <v/>
      </c>
      <c r="I142" s="48"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8,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ERROR")))))))))))))))))))),8,TRUE))</f>
        <v/>
      </c>
      <c r="J142" s="49"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9,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ERROR")))))))))))))))))))),9,TRUE))</f>
        <v/>
      </c>
      <c r="K142" s="48"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10,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ERROR")))))))))))))))))))),10,TRUE))</f>
        <v/>
      </c>
      <c r="L142" s="48"/>
      <c r="M142" s="104"/>
      <c r="N142" s="48"/>
      <c r="O142" s="48"/>
      <c r="P142" s="69" t="str">
        <f>IF(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11,TRUE)=0,"",VLOOKUP($B142,IF($B142&lt;11,RAPID0[],IF($B142&lt;21,RAPID1[],IF($B142&lt;31,RAPID2[],IF($B142&lt;41,RAPID3[],IF($B142&lt;51,RAPID4[],IF($B142&lt;61,RAPID5[],IF($B142&lt;71,RAPID6[],IF($B142&lt;81,RAPID7[],IF($B142&lt;91,RAPID8[],IF($B142&lt;101,RAPID9[],IF($B142&lt;111,RAPID10[],IF($B142&lt;121,RAPID11[],IF($B142&lt;131,RAPID12[],IF($B142&lt;141,RAPID13[],IF($B142&lt;151,RAPID14[],IF($B142&lt;161,RAPID15[],IF($B142&lt;171,RAPID16[],IF($B142&lt;181,RAPID17[],IF($B142&lt;191,RAPID18[],IF($B142&lt;201,RAPID19[],"TABLE ERROR")))))))))))))))))))),11,TRUE))</f>
        <v/>
      </c>
    </row>
    <row r="143" spans="1:16" ht="15" customHeight="1" x14ac:dyDescent="0.25">
      <c r="A143" s="94">
        <v>16</v>
      </c>
      <c r="B143" s="70">
        <v>141</v>
      </c>
      <c r="C143" s="46" t="str">
        <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ERROR")))))))))))))))))))),2,TRUE)</f>
        <v>Housing Relocation and Stabilization Services</v>
      </c>
      <c r="D143" s="47"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3,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ERROR")))))))))))))))))))),3,TRUE))</f>
        <v/>
      </c>
      <c r="E143" s="47"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4,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ERROR")))))))))))))))))))),4,TRUE))</f>
        <v/>
      </c>
      <c r="F143" s="47"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5,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ERROR")))))))))))))))))))),5,TRUE))</f>
        <v/>
      </c>
      <c r="G143" s="46"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6,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ERROR")))))))))))))))))))),6,TRUE))</f>
        <v/>
      </c>
      <c r="H143" s="46"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7,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ERROR")))))))))))))))))))),7,TRUE))</f>
        <v/>
      </c>
      <c r="I143" s="48"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8,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ERROR")))))))))))))))))))),8,TRUE))</f>
        <v/>
      </c>
      <c r="J143" s="49"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9,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ERROR")))))))))))))))))))),9,TRUE))</f>
        <v/>
      </c>
      <c r="K143" s="48"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10,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ERROR")))))))))))))))))))),10,TRUE))</f>
        <v/>
      </c>
      <c r="L143" s="48"/>
      <c r="M143" s="104"/>
      <c r="N143" s="48"/>
      <c r="O143" s="48"/>
      <c r="P143" s="69" t="str">
        <f>IF(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11,TRUE)=0,"",VLOOKUP($B143,IF($B143&lt;11,RAPID0[],IF($B143&lt;21,RAPID1[],IF($B143&lt;31,RAPID2[],IF($B143&lt;41,RAPID3[],IF($B143&lt;51,RAPID4[],IF($B143&lt;61,RAPID5[],IF($B143&lt;71,RAPID6[],IF($B143&lt;81,RAPID7[],IF($B143&lt;91,RAPID8[],IF($B143&lt;101,RAPID9[],IF($B143&lt;111,RAPID10[],IF($B143&lt;121,RAPID11[],IF($B143&lt;131,RAPID12[],IF($B143&lt;141,RAPID13[],IF($B143&lt;151,RAPID14[],IF($B143&lt;161,RAPID15[],IF($B143&lt;171,RAPID16[],IF($B143&lt;181,RAPID17[],IF($B143&lt;191,RAPID18[],IF($B143&lt;201,RAPID19[],"TABLE ERROR")))))))))))))))))))),11,TRUE))</f>
        <v/>
      </c>
    </row>
    <row r="144" spans="1:16" ht="15" customHeight="1" x14ac:dyDescent="0.25">
      <c r="A144" s="94">
        <v>16</v>
      </c>
      <c r="B144" s="70">
        <v>142</v>
      </c>
      <c r="C144" s="46" t="str">
        <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ERROR")))))))))))))))))))),2,TRUE)</f>
        <v>Housing Relocation and Stabilization Services</v>
      </c>
      <c r="D144" s="47"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3,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ERROR")))))))))))))))))))),3,TRUE))</f>
        <v/>
      </c>
      <c r="E144" s="47"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4,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ERROR")))))))))))))))))))),4,TRUE))</f>
        <v/>
      </c>
      <c r="F144" s="47"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5,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ERROR")))))))))))))))))))),5,TRUE))</f>
        <v/>
      </c>
      <c r="G144" s="46"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6,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ERROR")))))))))))))))))))),6,TRUE))</f>
        <v/>
      </c>
      <c r="H144" s="46"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7,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ERROR")))))))))))))))))))),7,TRUE))</f>
        <v/>
      </c>
      <c r="I144" s="48"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8,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ERROR")))))))))))))))))))),8,TRUE))</f>
        <v/>
      </c>
      <c r="J144" s="49"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9,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ERROR")))))))))))))))))))),9,TRUE))</f>
        <v/>
      </c>
      <c r="K144" s="48"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10,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ERROR")))))))))))))))))))),10,TRUE))</f>
        <v/>
      </c>
      <c r="L144" s="48"/>
      <c r="M144" s="104"/>
      <c r="N144" s="48"/>
      <c r="O144" s="48"/>
      <c r="P144" s="69" t="str">
        <f>IF(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11,TRUE)=0,"",VLOOKUP($B144,IF($B144&lt;11,RAPID0[],IF($B144&lt;21,RAPID1[],IF($B144&lt;31,RAPID2[],IF($B144&lt;41,RAPID3[],IF($B144&lt;51,RAPID4[],IF($B144&lt;61,RAPID5[],IF($B144&lt;71,RAPID6[],IF($B144&lt;81,RAPID7[],IF($B144&lt;91,RAPID8[],IF($B144&lt;101,RAPID9[],IF($B144&lt;111,RAPID10[],IF($B144&lt;121,RAPID11[],IF($B144&lt;131,RAPID12[],IF($B144&lt;141,RAPID13[],IF($B144&lt;151,RAPID14[],IF($B144&lt;161,RAPID15[],IF($B144&lt;171,RAPID16[],IF($B144&lt;181,RAPID17[],IF($B144&lt;191,RAPID18[],IF($B144&lt;201,RAPID19[],"TABLE ERROR")))))))))))))))))))),11,TRUE))</f>
        <v/>
      </c>
    </row>
    <row r="145" spans="1:16" ht="15" customHeight="1" x14ac:dyDescent="0.25">
      <c r="A145" s="94">
        <v>16</v>
      </c>
      <c r="B145" s="70">
        <v>143</v>
      </c>
      <c r="C145" s="46" t="str">
        <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ERROR")))))))))))))))))))),2,TRUE)</f>
        <v>Housing Relocation and Stabilization Services</v>
      </c>
      <c r="D145" s="47"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3,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ERROR")))))))))))))))))))),3,TRUE))</f>
        <v/>
      </c>
      <c r="E145" s="47"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4,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ERROR")))))))))))))))))))),4,TRUE))</f>
        <v/>
      </c>
      <c r="F145" s="47"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5,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ERROR")))))))))))))))))))),5,TRUE))</f>
        <v/>
      </c>
      <c r="G145" s="46"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6,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ERROR")))))))))))))))))))),6,TRUE))</f>
        <v/>
      </c>
      <c r="H145" s="46"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7,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ERROR")))))))))))))))))))),7,TRUE))</f>
        <v/>
      </c>
      <c r="I145" s="48"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8,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ERROR")))))))))))))))))))),8,TRUE))</f>
        <v/>
      </c>
      <c r="J145" s="49"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9,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ERROR")))))))))))))))))))),9,TRUE))</f>
        <v/>
      </c>
      <c r="K145" s="48"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10,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ERROR")))))))))))))))))))),10,TRUE))</f>
        <v/>
      </c>
      <c r="L145" s="48"/>
      <c r="M145" s="104"/>
      <c r="N145" s="48"/>
      <c r="O145" s="48"/>
      <c r="P145" s="69" t="str">
        <f>IF(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11,TRUE)=0,"",VLOOKUP($B145,IF($B145&lt;11,RAPID0[],IF($B145&lt;21,RAPID1[],IF($B145&lt;31,RAPID2[],IF($B145&lt;41,RAPID3[],IF($B145&lt;51,RAPID4[],IF($B145&lt;61,RAPID5[],IF($B145&lt;71,RAPID6[],IF($B145&lt;81,RAPID7[],IF($B145&lt;91,RAPID8[],IF($B145&lt;101,RAPID9[],IF($B145&lt;111,RAPID10[],IF($B145&lt;121,RAPID11[],IF($B145&lt;131,RAPID12[],IF($B145&lt;141,RAPID13[],IF($B145&lt;151,RAPID14[],IF($B145&lt;161,RAPID15[],IF($B145&lt;171,RAPID16[],IF($B145&lt;181,RAPID17[],IF($B145&lt;191,RAPID18[],IF($B145&lt;201,RAPID19[],"TABLE ERROR")))))))))))))))))))),11,TRUE))</f>
        <v/>
      </c>
    </row>
    <row r="146" spans="1:16" ht="15" customHeight="1" x14ac:dyDescent="0.25">
      <c r="A146" s="94">
        <v>16</v>
      </c>
      <c r="B146" s="70">
        <v>144</v>
      </c>
      <c r="C146" s="46" t="str">
        <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ERROR")))))))))))))))))))),2,TRUE)</f>
        <v>Housing Relocation and Stabilization Services</v>
      </c>
      <c r="D146" s="47"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3,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ERROR")))))))))))))))))))),3,TRUE))</f>
        <v/>
      </c>
      <c r="E146" s="47"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4,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ERROR")))))))))))))))))))),4,TRUE))</f>
        <v/>
      </c>
      <c r="F146" s="47"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5,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ERROR")))))))))))))))))))),5,TRUE))</f>
        <v/>
      </c>
      <c r="G146" s="46"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6,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ERROR")))))))))))))))))))),6,TRUE))</f>
        <v/>
      </c>
      <c r="H146" s="46"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7,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ERROR")))))))))))))))))))),7,TRUE))</f>
        <v/>
      </c>
      <c r="I146" s="48"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8,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ERROR")))))))))))))))))))),8,TRUE))</f>
        <v/>
      </c>
      <c r="J146" s="49"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9,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ERROR")))))))))))))))))))),9,TRUE))</f>
        <v/>
      </c>
      <c r="K146" s="48"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10,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ERROR")))))))))))))))))))),10,TRUE))</f>
        <v/>
      </c>
      <c r="L146" s="48"/>
      <c r="M146" s="104"/>
      <c r="N146" s="48"/>
      <c r="O146" s="48"/>
      <c r="P146" s="69" t="str">
        <f>IF(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11,TRUE)=0,"",VLOOKUP($B146,IF($B146&lt;11,RAPID0[],IF($B146&lt;21,RAPID1[],IF($B146&lt;31,RAPID2[],IF($B146&lt;41,RAPID3[],IF($B146&lt;51,RAPID4[],IF($B146&lt;61,RAPID5[],IF($B146&lt;71,RAPID6[],IF($B146&lt;81,RAPID7[],IF($B146&lt;91,RAPID8[],IF($B146&lt;101,RAPID9[],IF($B146&lt;111,RAPID10[],IF($B146&lt;121,RAPID11[],IF($B146&lt;131,RAPID12[],IF($B146&lt;141,RAPID13[],IF($B146&lt;151,RAPID14[],IF($B146&lt;161,RAPID15[],IF($B146&lt;171,RAPID16[],IF($B146&lt;181,RAPID17[],IF($B146&lt;191,RAPID18[],IF($B146&lt;201,RAPID19[],"TABLE ERROR")))))))))))))))))))),11,TRUE))</f>
        <v/>
      </c>
    </row>
    <row r="147" spans="1:16" ht="15" customHeight="1" x14ac:dyDescent="0.25">
      <c r="A147" s="94">
        <v>16</v>
      </c>
      <c r="B147" s="70">
        <v>145</v>
      </c>
      <c r="C147" s="46" t="str">
        <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ERROR")))))))))))))))))))),2,TRUE)</f>
        <v>Housing Relocation and Stabilization Services</v>
      </c>
      <c r="D147" s="47"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3,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ERROR")))))))))))))))))))),3,TRUE))</f>
        <v/>
      </c>
      <c r="E147" s="47"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4,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ERROR")))))))))))))))))))),4,TRUE))</f>
        <v/>
      </c>
      <c r="F147" s="47"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5,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ERROR")))))))))))))))))))),5,TRUE))</f>
        <v/>
      </c>
      <c r="G147" s="46"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6,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ERROR")))))))))))))))))))),6,TRUE))</f>
        <v/>
      </c>
      <c r="H147" s="46"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7,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ERROR")))))))))))))))))))),7,TRUE))</f>
        <v/>
      </c>
      <c r="I147" s="48"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8,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ERROR")))))))))))))))))))),8,TRUE))</f>
        <v/>
      </c>
      <c r="J147" s="49"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9,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ERROR")))))))))))))))))))),9,TRUE))</f>
        <v/>
      </c>
      <c r="K147" s="48"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10,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ERROR")))))))))))))))))))),10,TRUE))</f>
        <v/>
      </c>
      <c r="L147" s="48"/>
      <c r="M147" s="104"/>
      <c r="N147" s="48"/>
      <c r="O147" s="48"/>
      <c r="P147" s="69" t="str">
        <f>IF(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11,TRUE)=0,"",VLOOKUP($B147,IF($B147&lt;11,RAPID0[],IF($B147&lt;21,RAPID1[],IF($B147&lt;31,RAPID2[],IF($B147&lt;41,RAPID3[],IF($B147&lt;51,RAPID4[],IF($B147&lt;61,RAPID5[],IF($B147&lt;71,RAPID6[],IF($B147&lt;81,RAPID7[],IF($B147&lt;91,RAPID8[],IF($B147&lt;101,RAPID9[],IF($B147&lt;111,RAPID10[],IF($B147&lt;121,RAPID11[],IF($B147&lt;131,RAPID12[],IF($B147&lt;141,RAPID13[],IF($B147&lt;151,RAPID14[],IF($B147&lt;161,RAPID15[],IF($B147&lt;171,RAPID16[],IF($B147&lt;181,RAPID17[],IF($B147&lt;191,RAPID18[],IF($B147&lt;201,RAPID19[],"TABLE ERROR")))))))))))))))))))),11,TRUE))</f>
        <v/>
      </c>
    </row>
    <row r="148" spans="1:16" ht="15" customHeight="1" x14ac:dyDescent="0.25">
      <c r="A148" s="94">
        <v>16</v>
      </c>
      <c r="B148" s="70">
        <v>146</v>
      </c>
      <c r="C148" s="46" t="str">
        <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ERROR")))))))))))))))))))),2,TRUE)</f>
        <v>Housing Relocation and Stabilization Services</v>
      </c>
      <c r="D148" s="47"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3,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ERROR")))))))))))))))))))),3,TRUE))</f>
        <v/>
      </c>
      <c r="E148" s="47"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4,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ERROR")))))))))))))))))))),4,TRUE))</f>
        <v/>
      </c>
      <c r="F148" s="47"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5,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ERROR")))))))))))))))))))),5,TRUE))</f>
        <v/>
      </c>
      <c r="G148" s="46"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6,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ERROR")))))))))))))))))))),6,TRUE))</f>
        <v/>
      </c>
      <c r="H148" s="46"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7,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ERROR")))))))))))))))))))),7,TRUE))</f>
        <v/>
      </c>
      <c r="I148" s="48"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8,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ERROR")))))))))))))))))))),8,TRUE))</f>
        <v/>
      </c>
      <c r="J148" s="49"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9,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ERROR")))))))))))))))))))),9,TRUE))</f>
        <v/>
      </c>
      <c r="K148" s="48"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10,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ERROR")))))))))))))))))))),10,TRUE))</f>
        <v/>
      </c>
      <c r="L148" s="48"/>
      <c r="M148" s="104"/>
      <c r="N148" s="48"/>
      <c r="O148" s="48"/>
      <c r="P148" s="69" t="str">
        <f>IF(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11,TRUE)=0,"",VLOOKUP($B148,IF($B148&lt;11,RAPID0[],IF($B148&lt;21,RAPID1[],IF($B148&lt;31,RAPID2[],IF($B148&lt;41,RAPID3[],IF($B148&lt;51,RAPID4[],IF($B148&lt;61,RAPID5[],IF($B148&lt;71,RAPID6[],IF($B148&lt;81,RAPID7[],IF($B148&lt;91,RAPID8[],IF($B148&lt;101,RAPID9[],IF($B148&lt;111,RAPID10[],IF($B148&lt;121,RAPID11[],IF($B148&lt;131,RAPID12[],IF($B148&lt;141,RAPID13[],IF($B148&lt;151,RAPID14[],IF($B148&lt;161,RAPID15[],IF($B148&lt;171,RAPID16[],IF($B148&lt;181,RAPID17[],IF($B148&lt;191,RAPID18[],IF($B148&lt;201,RAPID19[],"TABLE ERROR")))))))))))))))))))),11,TRUE))</f>
        <v/>
      </c>
    </row>
    <row r="149" spans="1:16" ht="15" customHeight="1" x14ac:dyDescent="0.25">
      <c r="A149" s="94">
        <v>16</v>
      </c>
      <c r="B149" s="70">
        <v>147</v>
      </c>
      <c r="C149" s="46" t="str">
        <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ERROR")))))))))))))))))))),2,TRUE)</f>
        <v>Housing Relocation and Stabilization Services</v>
      </c>
      <c r="D149" s="47"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3,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ERROR")))))))))))))))))))),3,TRUE))</f>
        <v/>
      </c>
      <c r="E149" s="47"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4,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ERROR")))))))))))))))))))),4,TRUE))</f>
        <v/>
      </c>
      <c r="F149" s="47"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5,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ERROR")))))))))))))))))))),5,TRUE))</f>
        <v/>
      </c>
      <c r="G149" s="46"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6,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ERROR")))))))))))))))))))),6,TRUE))</f>
        <v/>
      </c>
      <c r="H149" s="46"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7,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ERROR")))))))))))))))))))),7,TRUE))</f>
        <v/>
      </c>
      <c r="I149" s="48"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8,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ERROR")))))))))))))))))))),8,TRUE))</f>
        <v/>
      </c>
      <c r="J149" s="49"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9,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ERROR")))))))))))))))))))),9,TRUE))</f>
        <v/>
      </c>
      <c r="K149" s="48"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10,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ERROR")))))))))))))))))))),10,TRUE))</f>
        <v/>
      </c>
      <c r="L149" s="48"/>
      <c r="M149" s="104"/>
      <c r="N149" s="48"/>
      <c r="O149" s="48"/>
      <c r="P149" s="69" t="str">
        <f>IF(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11,TRUE)=0,"",VLOOKUP($B149,IF($B149&lt;11,RAPID0[],IF($B149&lt;21,RAPID1[],IF($B149&lt;31,RAPID2[],IF($B149&lt;41,RAPID3[],IF($B149&lt;51,RAPID4[],IF($B149&lt;61,RAPID5[],IF($B149&lt;71,RAPID6[],IF($B149&lt;81,RAPID7[],IF($B149&lt;91,RAPID8[],IF($B149&lt;101,RAPID9[],IF($B149&lt;111,RAPID10[],IF($B149&lt;121,RAPID11[],IF($B149&lt;131,RAPID12[],IF($B149&lt;141,RAPID13[],IF($B149&lt;151,RAPID14[],IF($B149&lt;161,RAPID15[],IF($B149&lt;171,RAPID16[],IF($B149&lt;181,RAPID17[],IF($B149&lt;191,RAPID18[],IF($B149&lt;201,RAPID19[],"TABLE ERROR")))))))))))))))))))),11,TRUE))</f>
        <v/>
      </c>
    </row>
    <row r="150" spans="1:16" ht="15" customHeight="1" x14ac:dyDescent="0.25">
      <c r="A150" s="94">
        <v>16</v>
      </c>
      <c r="B150" s="70">
        <v>148</v>
      </c>
      <c r="C150" s="46" t="str">
        <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ERROR")))))))))))))))))))),2,TRUE)</f>
        <v>Housing Relocation and Stabilization Services</v>
      </c>
      <c r="D150" s="47"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3,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ERROR")))))))))))))))))))),3,TRUE))</f>
        <v/>
      </c>
      <c r="E150" s="47"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4,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ERROR")))))))))))))))))))),4,TRUE))</f>
        <v/>
      </c>
      <c r="F150" s="47"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5,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ERROR")))))))))))))))))))),5,TRUE))</f>
        <v/>
      </c>
      <c r="G150" s="46"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6,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ERROR")))))))))))))))))))),6,TRUE))</f>
        <v/>
      </c>
      <c r="H150" s="46"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7,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ERROR")))))))))))))))))))),7,TRUE))</f>
        <v/>
      </c>
      <c r="I150" s="48"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8,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ERROR")))))))))))))))))))),8,TRUE))</f>
        <v/>
      </c>
      <c r="J150" s="49"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9,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ERROR")))))))))))))))))))),9,TRUE))</f>
        <v/>
      </c>
      <c r="K150" s="48"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10,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ERROR")))))))))))))))))))),10,TRUE))</f>
        <v/>
      </c>
      <c r="L150" s="48"/>
      <c r="M150" s="104"/>
      <c r="N150" s="48"/>
      <c r="O150" s="48"/>
      <c r="P150" s="69" t="str">
        <f>IF(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11,TRUE)=0,"",VLOOKUP($B150,IF($B150&lt;11,RAPID0[],IF($B150&lt;21,RAPID1[],IF($B150&lt;31,RAPID2[],IF($B150&lt;41,RAPID3[],IF($B150&lt;51,RAPID4[],IF($B150&lt;61,RAPID5[],IF($B150&lt;71,RAPID6[],IF($B150&lt;81,RAPID7[],IF($B150&lt;91,RAPID8[],IF($B150&lt;101,RAPID9[],IF($B150&lt;111,RAPID10[],IF($B150&lt;121,RAPID11[],IF($B150&lt;131,RAPID12[],IF($B150&lt;141,RAPID13[],IF($B150&lt;151,RAPID14[],IF($B150&lt;161,RAPID15[],IF($B150&lt;171,RAPID16[],IF($B150&lt;181,RAPID17[],IF($B150&lt;191,RAPID18[],IF($B150&lt;201,RAPID19[],"TABLE ERROR")))))))))))))))))))),11,TRUE))</f>
        <v/>
      </c>
    </row>
    <row r="151" spans="1:16" ht="15" customHeight="1" x14ac:dyDescent="0.25">
      <c r="A151" s="94">
        <v>16</v>
      </c>
      <c r="B151" s="70">
        <v>149</v>
      </c>
      <c r="C151" s="46" t="str">
        <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ERROR")))))))))))))))))))),2,TRUE)</f>
        <v>Housing Relocation and Stabilization Services</v>
      </c>
      <c r="D151" s="47"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3,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ERROR")))))))))))))))))))),3,TRUE))</f>
        <v/>
      </c>
      <c r="E151" s="47"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4,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ERROR")))))))))))))))))))),4,TRUE))</f>
        <v/>
      </c>
      <c r="F151" s="47"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5,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ERROR")))))))))))))))))))),5,TRUE))</f>
        <v/>
      </c>
      <c r="G151" s="46"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6,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ERROR")))))))))))))))))))),6,TRUE))</f>
        <v/>
      </c>
      <c r="H151" s="46"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7,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ERROR")))))))))))))))))))),7,TRUE))</f>
        <v/>
      </c>
      <c r="I151" s="48"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8,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ERROR")))))))))))))))))))),8,TRUE))</f>
        <v/>
      </c>
      <c r="J151" s="49"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9,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ERROR")))))))))))))))))))),9,TRUE))</f>
        <v/>
      </c>
      <c r="K151" s="48"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10,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ERROR")))))))))))))))))))),10,TRUE))</f>
        <v/>
      </c>
      <c r="L151" s="48"/>
      <c r="M151" s="104"/>
      <c r="N151" s="48"/>
      <c r="O151" s="48"/>
      <c r="P151" s="69" t="str">
        <f>IF(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11,TRUE)=0,"",VLOOKUP($B151,IF($B151&lt;11,RAPID0[],IF($B151&lt;21,RAPID1[],IF($B151&lt;31,RAPID2[],IF($B151&lt;41,RAPID3[],IF($B151&lt;51,RAPID4[],IF($B151&lt;61,RAPID5[],IF($B151&lt;71,RAPID6[],IF($B151&lt;81,RAPID7[],IF($B151&lt;91,RAPID8[],IF($B151&lt;101,RAPID9[],IF($B151&lt;111,RAPID10[],IF($B151&lt;121,RAPID11[],IF($B151&lt;131,RAPID12[],IF($B151&lt;141,RAPID13[],IF($B151&lt;151,RAPID14[],IF($B151&lt;161,RAPID15[],IF($B151&lt;171,RAPID16[],IF($B151&lt;181,RAPID17[],IF($B151&lt;191,RAPID18[],IF($B151&lt;201,RAPID19[],"TABLE ERROR")))))))))))))))))))),11,TRUE))</f>
        <v/>
      </c>
    </row>
    <row r="152" spans="1:16" ht="15.75" customHeight="1" x14ac:dyDescent="0.25">
      <c r="A152" s="94">
        <v>16</v>
      </c>
      <c r="B152" s="70">
        <v>150</v>
      </c>
      <c r="C152" s="46" t="str">
        <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ERROR")))))))))))))))))))),2,TRUE)</f>
        <v>Housing Relocation and Stabilization Services</v>
      </c>
      <c r="D152" s="47"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3,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ERROR")))))))))))))))))))),3,TRUE))</f>
        <v/>
      </c>
      <c r="E152" s="47"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4,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ERROR")))))))))))))))))))),4,TRUE))</f>
        <v/>
      </c>
      <c r="F152" s="47"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5,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ERROR")))))))))))))))))))),5,TRUE))</f>
        <v/>
      </c>
      <c r="G152" s="46"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6,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ERROR")))))))))))))))))))),6,TRUE))</f>
        <v/>
      </c>
      <c r="H152" s="46"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7,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ERROR")))))))))))))))))))),7,TRUE))</f>
        <v/>
      </c>
      <c r="I152" s="48"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8,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ERROR")))))))))))))))))))),8,TRUE))</f>
        <v/>
      </c>
      <c r="J152" s="49"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9,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ERROR")))))))))))))))))))),9,TRUE))</f>
        <v/>
      </c>
      <c r="K152" s="48"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10,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ERROR")))))))))))))))))))),10,TRUE))</f>
        <v/>
      </c>
      <c r="L152" s="48"/>
      <c r="M152" s="104"/>
      <c r="N152" s="48"/>
      <c r="O152" s="48"/>
      <c r="P152" s="69" t="str">
        <f>IF(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11,TRUE)=0,"",VLOOKUP($B152,IF($B152&lt;11,RAPID0[],IF($B152&lt;21,RAPID1[],IF($B152&lt;31,RAPID2[],IF($B152&lt;41,RAPID3[],IF($B152&lt;51,RAPID4[],IF($B152&lt;61,RAPID5[],IF($B152&lt;71,RAPID6[],IF($B152&lt;81,RAPID7[],IF($B152&lt;91,RAPID8[],IF($B152&lt;101,RAPID9[],IF($B152&lt;111,RAPID10[],IF($B152&lt;121,RAPID11[],IF($B152&lt;131,RAPID12[],IF($B152&lt;141,RAPID13[],IF($B152&lt;151,RAPID14[],IF($B152&lt;161,RAPID15[],IF($B152&lt;171,RAPID16[],IF($B152&lt;181,RAPID17[],IF($B152&lt;191,RAPID18[],IF($B152&lt;201,RAPID19[],"TABLE ERROR")))))))))))))))))))),11,TRUE))</f>
        <v/>
      </c>
    </row>
    <row r="153" spans="1:16" ht="15" customHeight="1" x14ac:dyDescent="0.25">
      <c r="A153" s="94">
        <v>17</v>
      </c>
      <c r="B153" s="70">
        <v>151</v>
      </c>
      <c r="C153" s="46" t="str">
        <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ERROR")))))))))))))))))))),2,TRUE)</f>
        <v>Housing Relocation and Stabilization Services</v>
      </c>
      <c r="D153" s="47"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3,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ERROR")))))))))))))))))))),3,TRUE))</f>
        <v/>
      </c>
      <c r="E153" s="47"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4,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ERROR")))))))))))))))))))),4,TRUE))</f>
        <v/>
      </c>
      <c r="F153" s="47"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5,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ERROR")))))))))))))))))))),5,TRUE))</f>
        <v/>
      </c>
      <c r="G153" s="46"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6,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ERROR")))))))))))))))))))),6,TRUE))</f>
        <v/>
      </c>
      <c r="H153" s="46"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7,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ERROR")))))))))))))))))))),7,TRUE))</f>
        <v/>
      </c>
      <c r="I153" s="48"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8,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ERROR")))))))))))))))))))),8,TRUE))</f>
        <v/>
      </c>
      <c r="J153" s="49"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9,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ERROR")))))))))))))))))))),9,TRUE))</f>
        <v/>
      </c>
      <c r="K153" s="48"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10,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ERROR")))))))))))))))))))),10,TRUE))</f>
        <v/>
      </c>
      <c r="L153" s="48"/>
      <c r="M153" s="104"/>
      <c r="N153" s="48"/>
      <c r="O153" s="48"/>
      <c r="P153" s="69" t="str">
        <f>IF(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11,TRUE)=0,"",VLOOKUP($B153,IF($B153&lt;11,RAPID0[],IF($B153&lt;21,RAPID1[],IF($B153&lt;31,RAPID2[],IF($B153&lt;41,RAPID3[],IF($B153&lt;51,RAPID4[],IF($B153&lt;61,RAPID5[],IF($B153&lt;71,RAPID6[],IF($B153&lt;81,RAPID7[],IF($B153&lt;91,RAPID8[],IF($B153&lt;101,RAPID9[],IF($B153&lt;111,RAPID10[],IF($B153&lt;121,RAPID11[],IF($B153&lt;131,RAPID12[],IF($B153&lt;141,RAPID13[],IF($B153&lt;151,RAPID14[],IF($B153&lt;161,RAPID15[],IF($B153&lt;171,RAPID16[],IF($B153&lt;181,RAPID17[],IF($B153&lt;191,RAPID18[],IF($B153&lt;201,RAPID19[],"TABLE ERROR")))))))))))))))))))),11,TRUE))</f>
        <v/>
      </c>
    </row>
    <row r="154" spans="1:16" ht="15" customHeight="1" x14ac:dyDescent="0.25">
      <c r="A154" s="94">
        <v>17</v>
      </c>
      <c r="B154" s="70">
        <v>152</v>
      </c>
      <c r="C154" s="46" t="str">
        <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ERROR")))))))))))))))))))),2,TRUE)</f>
        <v>Housing Relocation and Stabilization Services</v>
      </c>
      <c r="D154" s="47"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3,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ERROR")))))))))))))))))))),3,TRUE))</f>
        <v/>
      </c>
      <c r="E154" s="47"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4,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ERROR")))))))))))))))))))),4,TRUE))</f>
        <v/>
      </c>
      <c r="F154" s="47"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5,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ERROR")))))))))))))))))))),5,TRUE))</f>
        <v/>
      </c>
      <c r="G154" s="46"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6,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ERROR")))))))))))))))))))),6,TRUE))</f>
        <v/>
      </c>
      <c r="H154" s="46"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7,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ERROR")))))))))))))))))))),7,TRUE))</f>
        <v/>
      </c>
      <c r="I154" s="48"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8,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ERROR")))))))))))))))))))),8,TRUE))</f>
        <v/>
      </c>
      <c r="J154" s="49"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9,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ERROR")))))))))))))))))))),9,TRUE))</f>
        <v/>
      </c>
      <c r="K154" s="48"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10,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ERROR")))))))))))))))))))),10,TRUE))</f>
        <v/>
      </c>
      <c r="L154" s="48"/>
      <c r="M154" s="104"/>
      <c r="N154" s="48"/>
      <c r="O154" s="48"/>
      <c r="P154" s="69" t="str">
        <f>IF(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11,TRUE)=0,"",VLOOKUP($B154,IF($B154&lt;11,RAPID0[],IF($B154&lt;21,RAPID1[],IF($B154&lt;31,RAPID2[],IF($B154&lt;41,RAPID3[],IF($B154&lt;51,RAPID4[],IF($B154&lt;61,RAPID5[],IF($B154&lt;71,RAPID6[],IF($B154&lt;81,RAPID7[],IF($B154&lt;91,RAPID8[],IF($B154&lt;101,RAPID9[],IF($B154&lt;111,RAPID10[],IF($B154&lt;121,RAPID11[],IF($B154&lt;131,RAPID12[],IF($B154&lt;141,RAPID13[],IF($B154&lt;151,RAPID14[],IF($B154&lt;161,RAPID15[],IF($B154&lt;171,RAPID16[],IF($B154&lt;181,RAPID17[],IF($B154&lt;191,RAPID18[],IF($B154&lt;201,RAPID19[],"TABLE ERROR")))))))))))))))))))),11,TRUE))</f>
        <v/>
      </c>
    </row>
    <row r="155" spans="1:16" ht="15" customHeight="1" x14ac:dyDescent="0.25">
      <c r="A155" s="94">
        <v>17</v>
      </c>
      <c r="B155" s="70">
        <v>153</v>
      </c>
      <c r="C155" s="46" t="str">
        <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ERROR")))))))))))))))))))),2,TRUE)</f>
        <v>Housing Relocation and Stabilization Services</v>
      </c>
      <c r="D155" s="47"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3,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ERROR")))))))))))))))))))),3,TRUE))</f>
        <v/>
      </c>
      <c r="E155" s="47"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4,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ERROR")))))))))))))))))))),4,TRUE))</f>
        <v/>
      </c>
      <c r="F155" s="47"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5,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ERROR")))))))))))))))))))),5,TRUE))</f>
        <v/>
      </c>
      <c r="G155" s="46"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6,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ERROR")))))))))))))))))))),6,TRUE))</f>
        <v/>
      </c>
      <c r="H155" s="46"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7,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ERROR")))))))))))))))))))),7,TRUE))</f>
        <v/>
      </c>
      <c r="I155" s="48"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8,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ERROR")))))))))))))))))))),8,TRUE))</f>
        <v/>
      </c>
      <c r="J155" s="49"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9,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ERROR")))))))))))))))))))),9,TRUE))</f>
        <v/>
      </c>
      <c r="K155" s="48"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10,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ERROR")))))))))))))))))))),10,TRUE))</f>
        <v/>
      </c>
      <c r="L155" s="48"/>
      <c r="M155" s="104"/>
      <c r="N155" s="48"/>
      <c r="O155" s="48"/>
      <c r="P155" s="69" t="str">
        <f>IF(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11,TRUE)=0,"",VLOOKUP($B155,IF($B155&lt;11,RAPID0[],IF($B155&lt;21,RAPID1[],IF($B155&lt;31,RAPID2[],IF($B155&lt;41,RAPID3[],IF($B155&lt;51,RAPID4[],IF($B155&lt;61,RAPID5[],IF($B155&lt;71,RAPID6[],IF($B155&lt;81,RAPID7[],IF($B155&lt;91,RAPID8[],IF($B155&lt;101,RAPID9[],IF($B155&lt;111,RAPID10[],IF($B155&lt;121,RAPID11[],IF($B155&lt;131,RAPID12[],IF($B155&lt;141,RAPID13[],IF($B155&lt;151,RAPID14[],IF($B155&lt;161,RAPID15[],IF($B155&lt;171,RAPID16[],IF($B155&lt;181,RAPID17[],IF($B155&lt;191,RAPID18[],IF($B155&lt;201,RAPID19[],"TABLE ERROR")))))))))))))))))))),11,TRUE))</f>
        <v/>
      </c>
    </row>
    <row r="156" spans="1:16" ht="15" customHeight="1" x14ac:dyDescent="0.25">
      <c r="A156" s="94">
        <v>17</v>
      </c>
      <c r="B156" s="70">
        <v>154</v>
      </c>
      <c r="C156" s="46" t="str">
        <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ERROR")))))))))))))))))))),2,TRUE)</f>
        <v>Housing Relocation and Stabilization Services</v>
      </c>
      <c r="D156" s="47"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3,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ERROR")))))))))))))))))))),3,TRUE))</f>
        <v/>
      </c>
      <c r="E156" s="47"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4,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ERROR")))))))))))))))))))),4,TRUE))</f>
        <v/>
      </c>
      <c r="F156" s="47"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5,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ERROR")))))))))))))))))))),5,TRUE))</f>
        <v/>
      </c>
      <c r="G156" s="46"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6,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ERROR")))))))))))))))))))),6,TRUE))</f>
        <v/>
      </c>
      <c r="H156" s="46"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7,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ERROR")))))))))))))))))))),7,TRUE))</f>
        <v/>
      </c>
      <c r="I156" s="48"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8,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ERROR")))))))))))))))))))),8,TRUE))</f>
        <v/>
      </c>
      <c r="J156" s="49"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9,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ERROR")))))))))))))))))))),9,TRUE))</f>
        <v/>
      </c>
      <c r="K156" s="48"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10,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ERROR")))))))))))))))))))),10,TRUE))</f>
        <v/>
      </c>
      <c r="L156" s="48"/>
      <c r="M156" s="104"/>
      <c r="N156" s="48"/>
      <c r="O156" s="48"/>
      <c r="P156" s="69" t="str">
        <f>IF(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11,TRUE)=0,"",VLOOKUP($B156,IF($B156&lt;11,RAPID0[],IF($B156&lt;21,RAPID1[],IF($B156&lt;31,RAPID2[],IF($B156&lt;41,RAPID3[],IF($B156&lt;51,RAPID4[],IF($B156&lt;61,RAPID5[],IF($B156&lt;71,RAPID6[],IF($B156&lt;81,RAPID7[],IF($B156&lt;91,RAPID8[],IF($B156&lt;101,RAPID9[],IF($B156&lt;111,RAPID10[],IF($B156&lt;121,RAPID11[],IF($B156&lt;131,RAPID12[],IF($B156&lt;141,RAPID13[],IF($B156&lt;151,RAPID14[],IF($B156&lt;161,RAPID15[],IF($B156&lt;171,RAPID16[],IF($B156&lt;181,RAPID17[],IF($B156&lt;191,RAPID18[],IF($B156&lt;201,RAPID19[],"TABLE ERROR")))))))))))))))))))),11,TRUE))</f>
        <v/>
      </c>
    </row>
    <row r="157" spans="1:16" ht="15" customHeight="1" x14ac:dyDescent="0.25">
      <c r="A157" s="94">
        <v>17</v>
      </c>
      <c r="B157" s="70">
        <v>155</v>
      </c>
      <c r="C157" s="46" t="str">
        <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ERROR")))))))))))))))))))),2,TRUE)</f>
        <v>Housing Relocation and Stabilization Services</v>
      </c>
      <c r="D157" s="47"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3,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ERROR")))))))))))))))))))),3,TRUE))</f>
        <v/>
      </c>
      <c r="E157" s="47"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4,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ERROR")))))))))))))))))))),4,TRUE))</f>
        <v/>
      </c>
      <c r="F157" s="47"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5,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ERROR")))))))))))))))))))),5,TRUE))</f>
        <v/>
      </c>
      <c r="G157" s="46"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6,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ERROR")))))))))))))))))))),6,TRUE))</f>
        <v/>
      </c>
      <c r="H157" s="46"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7,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ERROR")))))))))))))))))))),7,TRUE))</f>
        <v/>
      </c>
      <c r="I157" s="48"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8,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ERROR")))))))))))))))))))),8,TRUE))</f>
        <v/>
      </c>
      <c r="J157" s="49"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9,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ERROR")))))))))))))))))))),9,TRUE))</f>
        <v/>
      </c>
      <c r="K157" s="48"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10,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ERROR")))))))))))))))))))),10,TRUE))</f>
        <v/>
      </c>
      <c r="L157" s="48"/>
      <c r="M157" s="104"/>
      <c r="N157" s="48"/>
      <c r="O157" s="48"/>
      <c r="P157" s="69" t="str">
        <f>IF(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11,TRUE)=0,"",VLOOKUP($B157,IF($B157&lt;11,RAPID0[],IF($B157&lt;21,RAPID1[],IF($B157&lt;31,RAPID2[],IF($B157&lt;41,RAPID3[],IF($B157&lt;51,RAPID4[],IF($B157&lt;61,RAPID5[],IF($B157&lt;71,RAPID6[],IF($B157&lt;81,RAPID7[],IF($B157&lt;91,RAPID8[],IF($B157&lt;101,RAPID9[],IF($B157&lt;111,RAPID10[],IF($B157&lt;121,RAPID11[],IF($B157&lt;131,RAPID12[],IF($B157&lt;141,RAPID13[],IF($B157&lt;151,RAPID14[],IF($B157&lt;161,RAPID15[],IF($B157&lt;171,RAPID16[],IF($B157&lt;181,RAPID17[],IF($B157&lt;191,RAPID18[],IF($B157&lt;201,RAPID19[],"TABLE ERROR")))))))))))))))))))),11,TRUE))</f>
        <v/>
      </c>
    </row>
    <row r="158" spans="1:16" ht="15" customHeight="1" x14ac:dyDescent="0.25">
      <c r="A158" s="94">
        <v>17</v>
      </c>
      <c r="B158" s="70">
        <v>156</v>
      </c>
      <c r="C158" s="46" t="str">
        <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ERROR")))))))))))))))))))),2,TRUE)</f>
        <v>Housing Relocation and Stabilization Services</v>
      </c>
      <c r="D158" s="47"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3,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ERROR")))))))))))))))))))),3,TRUE))</f>
        <v/>
      </c>
      <c r="E158" s="47"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4,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ERROR")))))))))))))))))))),4,TRUE))</f>
        <v/>
      </c>
      <c r="F158" s="47"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5,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ERROR")))))))))))))))))))),5,TRUE))</f>
        <v/>
      </c>
      <c r="G158" s="46"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6,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ERROR")))))))))))))))))))),6,TRUE))</f>
        <v/>
      </c>
      <c r="H158" s="46"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7,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ERROR")))))))))))))))))))),7,TRUE))</f>
        <v/>
      </c>
      <c r="I158" s="48"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8,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ERROR")))))))))))))))))))),8,TRUE))</f>
        <v/>
      </c>
      <c r="J158" s="49"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9,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ERROR")))))))))))))))))))),9,TRUE))</f>
        <v/>
      </c>
      <c r="K158" s="48"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10,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ERROR")))))))))))))))))))),10,TRUE))</f>
        <v/>
      </c>
      <c r="L158" s="48"/>
      <c r="M158" s="104"/>
      <c r="N158" s="48"/>
      <c r="O158" s="48"/>
      <c r="P158" s="69" t="str">
        <f>IF(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11,TRUE)=0,"",VLOOKUP($B158,IF($B158&lt;11,RAPID0[],IF($B158&lt;21,RAPID1[],IF($B158&lt;31,RAPID2[],IF($B158&lt;41,RAPID3[],IF($B158&lt;51,RAPID4[],IF($B158&lt;61,RAPID5[],IF($B158&lt;71,RAPID6[],IF($B158&lt;81,RAPID7[],IF($B158&lt;91,RAPID8[],IF($B158&lt;101,RAPID9[],IF($B158&lt;111,RAPID10[],IF($B158&lt;121,RAPID11[],IF($B158&lt;131,RAPID12[],IF($B158&lt;141,RAPID13[],IF($B158&lt;151,RAPID14[],IF($B158&lt;161,RAPID15[],IF($B158&lt;171,RAPID16[],IF($B158&lt;181,RAPID17[],IF($B158&lt;191,RAPID18[],IF($B158&lt;201,RAPID19[],"TABLE ERROR")))))))))))))))))))),11,TRUE))</f>
        <v/>
      </c>
    </row>
    <row r="159" spans="1:16" ht="15" customHeight="1" x14ac:dyDescent="0.25">
      <c r="A159" s="94">
        <v>17</v>
      </c>
      <c r="B159" s="70">
        <v>157</v>
      </c>
      <c r="C159" s="46" t="str">
        <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ERROR")))))))))))))))))))),2,TRUE)</f>
        <v>Housing Relocation and Stabilization Services</v>
      </c>
      <c r="D159" s="47"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3,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ERROR")))))))))))))))))))),3,TRUE))</f>
        <v/>
      </c>
      <c r="E159" s="47"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4,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ERROR")))))))))))))))))))),4,TRUE))</f>
        <v/>
      </c>
      <c r="F159" s="47"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5,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ERROR")))))))))))))))))))),5,TRUE))</f>
        <v/>
      </c>
      <c r="G159" s="46"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6,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ERROR")))))))))))))))))))),6,TRUE))</f>
        <v/>
      </c>
      <c r="H159" s="46"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7,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ERROR")))))))))))))))))))),7,TRUE))</f>
        <v/>
      </c>
      <c r="I159" s="48"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8,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ERROR")))))))))))))))))))),8,TRUE))</f>
        <v/>
      </c>
      <c r="J159" s="49"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9,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ERROR")))))))))))))))))))),9,TRUE))</f>
        <v/>
      </c>
      <c r="K159" s="48"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10,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ERROR")))))))))))))))))))),10,TRUE))</f>
        <v/>
      </c>
      <c r="L159" s="48"/>
      <c r="M159" s="104"/>
      <c r="N159" s="48"/>
      <c r="O159" s="48"/>
      <c r="P159" s="69" t="str">
        <f>IF(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11,TRUE)=0,"",VLOOKUP($B159,IF($B159&lt;11,RAPID0[],IF($B159&lt;21,RAPID1[],IF($B159&lt;31,RAPID2[],IF($B159&lt;41,RAPID3[],IF($B159&lt;51,RAPID4[],IF($B159&lt;61,RAPID5[],IF($B159&lt;71,RAPID6[],IF($B159&lt;81,RAPID7[],IF($B159&lt;91,RAPID8[],IF($B159&lt;101,RAPID9[],IF($B159&lt;111,RAPID10[],IF($B159&lt;121,RAPID11[],IF($B159&lt;131,RAPID12[],IF($B159&lt;141,RAPID13[],IF($B159&lt;151,RAPID14[],IF($B159&lt;161,RAPID15[],IF($B159&lt;171,RAPID16[],IF($B159&lt;181,RAPID17[],IF($B159&lt;191,RAPID18[],IF($B159&lt;201,RAPID19[],"TABLE ERROR")))))))))))))))))))),11,TRUE))</f>
        <v/>
      </c>
    </row>
    <row r="160" spans="1:16" ht="15" customHeight="1" x14ac:dyDescent="0.25">
      <c r="A160" s="94">
        <v>17</v>
      </c>
      <c r="B160" s="70">
        <v>158</v>
      </c>
      <c r="C160" s="46" t="str">
        <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ERROR")))))))))))))))))))),2,TRUE)</f>
        <v>Housing Relocation and Stabilization Services</v>
      </c>
      <c r="D160" s="47"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3,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ERROR")))))))))))))))))))),3,TRUE))</f>
        <v/>
      </c>
      <c r="E160" s="47"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4,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ERROR")))))))))))))))))))),4,TRUE))</f>
        <v/>
      </c>
      <c r="F160" s="47"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5,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ERROR")))))))))))))))))))),5,TRUE))</f>
        <v/>
      </c>
      <c r="G160" s="46"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6,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ERROR")))))))))))))))))))),6,TRUE))</f>
        <v/>
      </c>
      <c r="H160" s="46"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7,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ERROR")))))))))))))))))))),7,TRUE))</f>
        <v/>
      </c>
      <c r="I160" s="48"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8,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ERROR")))))))))))))))))))),8,TRUE))</f>
        <v/>
      </c>
      <c r="J160" s="49"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9,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ERROR")))))))))))))))))))),9,TRUE))</f>
        <v/>
      </c>
      <c r="K160" s="48"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10,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ERROR")))))))))))))))))))),10,TRUE))</f>
        <v/>
      </c>
      <c r="L160" s="48"/>
      <c r="M160" s="104"/>
      <c r="N160" s="48"/>
      <c r="O160" s="48"/>
      <c r="P160" s="69" t="str">
        <f>IF(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11,TRUE)=0,"",VLOOKUP($B160,IF($B160&lt;11,RAPID0[],IF($B160&lt;21,RAPID1[],IF($B160&lt;31,RAPID2[],IF($B160&lt;41,RAPID3[],IF($B160&lt;51,RAPID4[],IF($B160&lt;61,RAPID5[],IF($B160&lt;71,RAPID6[],IF($B160&lt;81,RAPID7[],IF($B160&lt;91,RAPID8[],IF($B160&lt;101,RAPID9[],IF($B160&lt;111,RAPID10[],IF($B160&lt;121,RAPID11[],IF($B160&lt;131,RAPID12[],IF($B160&lt;141,RAPID13[],IF($B160&lt;151,RAPID14[],IF($B160&lt;161,RAPID15[],IF($B160&lt;171,RAPID16[],IF($B160&lt;181,RAPID17[],IF($B160&lt;191,RAPID18[],IF($B160&lt;201,RAPID19[],"TABLE ERROR")))))))))))))))))))),11,TRUE))</f>
        <v/>
      </c>
    </row>
    <row r="161" spans="1:16" ht="15" customHeight="1" x14ac:dyDescent="0.25">
      <c r="A161" s="94">
        <v>17</v>
      </c>
      <c r="B161" s="70">
        <v>159</v>
      </c>
      <c r="C161" s="46" t="str">
        <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ERROR")))))))))))))))))))),2,TRUE)</f>
        <v>Housing Relocation and Stabilization Services</v>
      </c>
      <c r="D161" s="47"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3,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ERROR")))))))))))))))))))),3,TRUE))</f>
        <v/>
      </c>
      <c r="E161" s="47"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4,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ERROR")))))))))))))))))))),4,TRUE))</f>
        <v/>
      </c>
      <c r="F161" s="47"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5,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ERROR")))))))))))))))))))),5,TRUE))</f>
        <v/>
      </c>
      <c r="G161" s="46"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6,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ERROR")))))))))))))))))))),6,TRUE))</f>
        <v/>
      </c>
      <c r="H161" s="46"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7,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ERROR")))))))))))))))))))),7,TRUE))</f>
        <v/>
      </c>
      <c r="I161" s="48"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8,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ERROR")))))))))))))))))))),8,TRUE))</f>
        <v/>
      </c>
      <c r="J161" s="49"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9,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ERROR")))))))))))))))))))),9,TRUE))</f>
        <v/>
      </c>
      <c r="K161" s="48"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10,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ERROR")))))))))))))))))))),10,TRUE))</f>
        <v/>
      </c>
      <c r="L161" s="48"/>
      <c r="M161" s="104"/>
      <c r="N161" s="48"/>
      <c r="O161" s="48"/>
      <c r="P161" s="69" t="str">
        <f>IF(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11,TRUE)=0,"",VLOOKUP($B161,IF($B161&lt;11,RAPID0[],IF($B161&lt;21,RAPID1[],IF($B161&lt;31,RAPID2[],IF($B161&lt;41,RAPID3[],IF($B161&lt;51,RAPID4[],IF($B161&lt;61,RAPID5[],IF($B161&lt;71,RAPID6[],IF($B161&lt;81,RAPID7[],IF($B161&lt;91,RAPID8[],IF($B161&lt;101,RAPID9[],IF($B161&lt;111,RAPID10[],IF($B161&lt;121,RAPID11[],IF($B161&lt;131,RAPID12[],IF($B161&lt;141,RAPID13[],IF($B161&lt;151,RAPID14[],IF($B161&lt;161,RAPID15[],IF($B161&lt;171,RAPID16[],IF($B161&lt;181,RAPID17[],IF($B161&lt;191,RAPID18[],IF($B161&lt;201,RAPID19[],"TABLE ERROR")))))))))))))))))))),11,TRUE))</f>
        <v/>
      </c>
    </row>
    <row r="162" spans="1:16" ht="15.75" customHeight="1" x14ac:dyDescent="0.25">
      <c r="A162" s="94">
        <v>17</v>
      </c>
      <c r="B162" s="70">
        <v>160</v>
      </c>
      <c r="C162" s="46" t="str">
        <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ERROR")))))))))))))))))))),2,TRUE)</f>
        <v>Housing Relocation and Stabilization Services</v>
      </c>
      <c r="D162" s="47"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3,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ERROR")))))))))))))))))))),3,TRUE))</f>
        <v/>
      </c>
      <c r="E162" s="47"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4,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ERROR")))))))))))))))))))),4,TRUE))</f>
        <v/>
      </c>
      <c r="F162" s="47"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5,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ERROR")))))))))))))))))))),5,TRUE))</f>
        <v/>
      </c>
      <c r="G162" s="46"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6,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ERROR")))))))))))))))))))),6,TRUE))</f>
        <v/>
      </c>
      <c r="H162" s="46"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7,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ERROR")))))))))))))))))))),7,TRUE))</f>
        <v/>
      </c>
      <c r="I162" s="48"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8,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ERROR")))))))))))))))))))),8,TRUE))</f>
        <v/>
      </c>
      <c r="J162" s="49"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9,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ERROR")))))))))))))))))))),9,TRUE))</f>
        <v/>
      </c>
      <c r="K162" s="48"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10,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ERROR")))))))))))))))))))),10,TRUE))</f>
        <v/>
      </c>
      <c r="L162" s="48"/>
      <c r="M162" s="104"/>
      <c r="N162" s="48"/>
      <c r="O162" s="48"/>
      <c r="P162" s="69" t="str">
        <f>IF(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11,TRUE)=0,"",VLOOKUP($B162,IF($B162&lt;11,RAPID0[],IF($B162&lt;21,RAPID1[],IF($B162&lt;31,RAPID2[],IF($B162&lt;41,RAPID3[],IF($B162&lt;51,RAPID4[],IF($B162&lt;61,RAPID5[],IF($B162&lt;71,RAPID6[],IF($B162&lt;81,RAPID7[],IF($B162&lt;91,RAPID8[],IF($B162&lt;101,RAPID9[],IF($B162&lt;111,RAPID10[],IF($B162&lt;121,RAPID11[],IF($B162&lt;131,RAPID12[],IF($B162&lt;141,RAPID13[],IF($B162&lt;151,RAPID14[],IF($B162&lt;161,RAPID15[],IF($B162&lt;171,RAPID16[],IF($B162&lt;181,RAPID17[],IF($B162&lt;191,RAPID18[],IF($B162&lt;201,RAPID19[],"TABLE ERROR")))))))))))))))))))),11,TRUE))</f>
        <v/>
      </c>
    </row>
    <row r="163" spans="1:16" ht="15" customHeight="1" x14ac:dyDescent="0.25">
      <c r="A163" s="94">
        <v>18</v>
      </c>
      <c r="B163" s="70">
        <v>161</v>
      </c>
      <c r="C163" s="46" t="str">
        <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ERROR")))))))))))))))))))),2,TRUE)</f>
        <v>Housing Relocation and Stabilization Services</v>
      </c>
      <c r="D163" s="47"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3,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ERROR")))))))))))))))))))),3,TRUE))</f>
        <v/>
      </c>
      <c r="E163" s="47"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4,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ERROR")))))))))))))))))))),4,TRUE))</f>
        <v/>
      </c>
      <c r="F163" s="47"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5,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ERROR")))))))))))))))))))),5,TRUE))</f>
        <v/>
      </c>
      <c r="G163" s="46"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6,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ERROR")))))))))))))))))))),6,TRUE))</f>
        <v/>
      </c>
      <c r="H163" s="46"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7,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ERROR")))))))))))))))))))),7,TRUE))</f>
        <v/>
      </c>
      <c r="I163" s="48"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8,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ERROR")))))))))))))))))))),8,TRUE))</f>
        <v/>
      </c>
      <c r="J163" s="49"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9,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ERROR")))))))))))))))))))),9,TRUE))</f>
        <v/>
      </c>
      <c r="K163" s="48"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10,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ERROR")))))))))))))))))))),10,TRUE))</f>
        <v/>
      </c>
      <c r="L163" s="48"/>
      <c r="M163" s="104"/>
      <c r="N163" s="48"/>
      <c r="O163" s="48"/>
      <c r="P163" s="69" t="str">
        <f>IF(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11,TRUE)=0,"",VLOOKUP($B163,IF($B163&lt;11,RAPID0[],IF($B163&lt;21,RAPID1[],IF($B163&lt;31,RAPID2[],IF($B163&lt;41,RAPID3[],IF($B163&lt;51,RAPID4[],IF($B163&lt;61,RAPID5[],IF($B163&lt;71,RAPID6[],IF($B163&lt;81,RAPID7[],IF($B163&lt;91,RAPID8[],IF($B163&lt;101,RAPID9[],IF($B163&lt;111,RAPID10[],IF($B163&lt;121,RAPID11[],IF($B163&lt;131,RAPID12[],IF($B163&lt;141,RAPID13[],IF($B163&lt;151,RAPID14[],IF($B163&lt;161,RAPID15[],IF($B163&lt;171,RAPID16[],IF($B163&lt;181,RAPID17[],IF($B163&lt;191,RAPID18[],IF($B163&lt;201,RAPID19[],"TABLE ERROR")))))))))))))))))))),11,TRUE))</f>
        <v/>
      </c>
    </row>
    <row r="164" spans="1:16" ht="15" customHeight="1" x14ac:dyDescent="0.25">
      <c r="A164" s="94">
        <v>18</v>
      </c>
      <c r="B164" s="70">
        <v>162</v>
      </c>
      <c r="C164" s="46" t="str">
        <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ERROR")))))))))))))))))))),2,TRUE)</f>
        <v>Housing Relocation and Stabilization Services</v>
      </c>
      <c r="D164" s="47"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3,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ERROR")))))))))))))))))))),3,TRUE))</f>
        <v/>
      </c>
      <c r="E164" s="47"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4,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ERROR")))))))))))))))))))),4,TRUE))</f>
        <v/>
      </c>
      <c r="F164" s="47"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5,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ERROR")))))))))))))))))))),5,TRUE))</f>
        <v/>
      </c>
      <c r="G164" s="46"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6,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ERROR")))))))))))))))))))),6,TRUE))</f>
        <v/>
      </c>
      <c r="H164" s="46"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7,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ERROR")))))))))))))))))))),7,TRUE))</f>
        <v/>
      </c>
      <c r="I164" s="48"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8,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ERROR")))))))))))))))))))),8,TRUE))</f>
        <v/>
      </c>
      <c r="J164" s="49"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9,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ERROR")))))))))))))))))))),9,TRUE))</f>
        <v/>
      </c>
      <c r="K164" s="48"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10,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ERROR")))))))))))))))))))),10,TRUE))</f>
        <v/>
      </c>
      <c r="L164" s="48"/>
      <c r="M164" s="104"/>
      <c r="N164" s="48"/>
      <c r="O164" s="48"/>
      <c r="P164" s="69" t="str">
        <f>IF(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11,TRUE)=0,"",VLOOKUP($B164,IF($B164&lt;11,RAPID0[],IF($B164&lt;21,RAPID1[],IF($B164&lt;31,RAPID2[],IF($B164&lt;41,RAPID3[],IF($B164&lt;51,RAPID4[],IF($B164&lt;61,RAPID5[],IF($B164&lt;71,RAPID6[],IF($B164&lt;81,RAPID7[],IF($B164&lt;91,RAPID8[],IF($B164&lt;101,RAPID9[],IF($B164&lt;111,RAPID10[],IF($B164&lt;121,RAPID11[],IF($B164&lt;131,RAPID12[],IF($B164&lt;141,RAPID13[],IF($B164&lt;151,RAPID14[],IF($B164&lt;161,RAPID15[],IF($B164&lt;171,RAPID16[],IF($B164&lt;181,RAPID17[],IF($B164&lt;191,RAPID18[],IF($B164&lt;201,RAPID19[],"TABLE ERROR")))))))))))))))))))),11,TRUE))</f>
        <v/>
      </c>
    </row>
    <row r="165" spans="1:16" ht="15" customHeight="1" x14ac:dyDescent="0.25">
      <c r="A165" s="94">
        <v>18</v>
      </c>
      <c r="B165" s="70">
        <v>163</v>
      </c>
      <c r="C165" s="46" t="str">
        <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ERROR")))))))))))))))))))),2,TRUE)</f>
        <v>Housing Relocation and Stabilization Services</v>
      </c>
      <c r="D165" s="47"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3,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ERROR")))))))))))))))))))),3,TRUE))</f>
        <v/>
      </c>
      <c r="E165" s="47"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4,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ERROR")))))))))))))))))))),4,TRUE))</f>
        <v/>
      </c>
      <c r="F165" s="47"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5,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ERROR")))))))))))))))))))),5,TRUE))</f>
        <v/>
      </c>
      <c r="G165" s="46"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6,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ERROR")))))))))))))))))))),6,TRUE))</f>
        <v/>
      </c>
      <c r="H165" s="46"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7,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ERROR")))))))))))))))))))),7,TRUE))</f>
        <v/>
      </c>
      <c r="I165" s="48"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8,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ERROR")))))))))))))))))))),8,TRUE))</f>
        <v/>
      </c>
      <c r="J165" s="49"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9,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ERROR")))))))))))))))))))),9,TRUE))</f>
        <v/>
      </c>
      <c r="K165" s="48"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10,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ERROR")))))))))))))))))))),10,TRUE))</f>
        <v/>
      </c>
      <c r="L165" s="48"/>
      <c r="M165" s="104"/>
      <c r="N165" s="48"/>
      <c r="O165" s="48"/>
      <c r="P165" s="69" t="str">
        <f>IF(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11,TRUE)=0,"",VLOOKUP($B165,IF($B165&lt;11,RAPID0[],IF($B165&lt;21,RAPID1[],IF($B165&lt;31,RAPID2[],IF($B165&lt;41,RAPID3[],IF($B165&lt;51,RAPID4[],IF($B165&lt;61,RAPID5[],IF($B165&lt;71,RAPID6[],IF($B165&lt;81,RAPID7[],IF($B165&lt;91,RAPID8[],IF($B165&lt;101,RAPID9[],IF($B165&lt;111,RAPID10[],IF($B165&lt;121,RAPID11[],IF($B165&lt;131,RAPID12[],IF($B165&lt;141,RAPID13[],IF($B165&lt;151,RAPID14[],IF($B165&lt;161,RAPID15[],IF($B165&lt;171,RAPID16[],IF($B165&lt;181,RAPID17[],IF($B165&lt;191,RAPID18[],IF($B165&lt;201,RAPID19[],"TABLE ERROR")))))))))))))))))))),11,TRUE))</f>
        <v/>
      </c>
    </row>
    <row r="166" spans="1:16" ht="15" customHeight="1" x14ac:dyDescent="0.25">
      <c r="A166" s="94">
        <v>18</v>
      </c>
      <c r="B166" s="70">
        <v>164</v>
      </c>
      <c r="C166" s="46" t="str">
        <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ERROR")))))))))))))))))))),2,TRUE)</f>
        <v>Housing Relocation and Stabilization Services</v>
      </c>
      <c r="D166" s="47"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3,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ERROR")))))))))))))))))))),3,TRUE))</f>
        <v/>
      </c>
      <c r="E166" s="47"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4,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ERROR")))))))))))))))))))),4,TRUE))</f>
        <v/>
      </c>
      <c r="F166" s="47"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5,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ERROR")))))))))))))))))))),5,TRUE))</f>
        <v/>
      </c>
      <c r="G166" s="46"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6,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ERROR")))))))))))))))))))),6,TRUE))</f>
        <v/>
      </c>
      <c r="H166" s="46"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7,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ERROR")))))))))))))))))))),7,TRUE))</f>
        <v/>
      </c>
      <c r="I166" s="48"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8,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ERROR")))))))))))))))))))),8,TRUE))</f>
        <v/>
      </c>
      <c r="J166" s="49"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9,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ERROR")))))))))))))))))))),9,TRUE))</f>
        <v/>
      </c>
      <c r="K166" s="48"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10,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ERROR")))))))))))))))))))),10,TRUE))</f>
        <v/>
      </c>
      <c r="L166" s="48"/>
      <c r="M166" s="104"/>
      <c r="N166" s="48"/>
      <c r="O166" s="48"/>
      <c r="P166" s="69" t="str">
        <f>IF(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11,TRUE)=0,"",VLOOKUP($B166,IF($B166&lt;11,RAPID0[],IF($B166&lt;21,RAPID1[],IF($B166&lt;31,RAPID2[],IF($B166&lt;41,RAPID3[],IF($B166&lt;51,RAPID4[],IF($B166&lt;61,RAPID5[],IF($B166&lt;71,RAPID6[],IF($B166&lt;81,RAPID7[],IF($B166&lt;91,RAPID8[],IF($B166&lt;101,RAPID9[],IF($B166&lt;111,RAPID10[],IF($B166&lt;121,RAPID11[],IF($B166&lt;131,RAPID12[],IF($B166&lt;141,RAPID13[],IF($B166&lt;151,RAPID14[],IF($B166&lt;161,RAPID15[],IF($B166&lt;171,RAPID16[],IF($B166&lt;181,RAPID17[],IF($B166&lt;191,RAPID18[],IF($B166&lt;201,RAPID19[],"TABLE ERROR")))))))))))))))))))),11,TRUE))</f>
        <v/>
      </c>
    </row>
    <row r="167" spans="1:16" ht="15" customHeight="1" x14ac:dyDescent="0.25">
      <c r="A167" s="94">
        <v>18</v>
      </c>
      <c r="B167" s="70">
        <v>165</v>
      </c>
      <c r="C167" s="46" t="str">
        <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ERROR")))))))))))))))))))),2,TRUE)</f>
        <v>Housing Relocation and Stabilization Services</v>
      </c>
      <c r="D167" s="47"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3,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ERROR")))))))))))))))))))),3,TRUE))</f>
        <v/>
      </c>
      <c r="E167" s="47"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4,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ERROR")))))))))))))))))))),4,TRUE))</f>
        <v/>
      </c>
      <c r="F167" s="47"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5,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ERROR")))))))))))))))))))),5,TRUE))</f>
        <v/>
      </c>
      <c r="G167" s="46"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6,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ERROR")))))))))))))))))))),6,TRUE))</f>
        <v/>
      </c>
      <c r="H167" s="46"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7,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ERROR")))))))))))))))))))),7,TRUE))</f>
        <v/>
      </c>
      <c r="I167" s="48"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8,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ERROR")))))))))))))))))))),8,TRUE))</f>
        <v/>
      </c>
      <c r="J167" s="49"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9,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ERROR")))))))))))))))))))),9,TRUE))</f>
        <v/>
      </c>
      <c r="K167" s="48"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10,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ERROR")))))))))))))))))))),10,TRUE))</f>
        <v/>
      </c>
      <c r="L167" s="48"/>
      <c r="M167" s="104"/>
      <c r="N167" s="48"/>
      <c r="O167" s="48"/>
      <c r="P167" s="69" t="str">
        <f>IF(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11,TRUE)=0,"",VLOOKUP($B167,IF($B167&lt;11,RAPID0[],IF($B167&lt;21,RAPID1[],IF($B167&lt;31,RAPID2[],IF($B167&lt;41,RAPID3[],IF($B167&lt;51,RAPID4[],IF($B167&lt;61,RAPID5[],IF($B167&lt;71,RAPID6[],IF($B167&lt;81,RAPID7[],IF($B167&lt;91,RAPID8[],IF($B167&lt;101,RAPID9[],IF($B167&lt;111,RAPID10[],IF($B167&lt;121,RAPID11[],IF($B167&lt;131,RAPID12[],IF($B167&lt;141,RAPID13[],IF($B167&lt;151,RAPID14[],IF($B167&lt;161,RAPID15[],IF($B167&lt;171,RAPID16[],IF($B167&lt;181,RAPID17[],IF($B167&lt;191,RAPID18[],IF($B167&lt;201,RAPID19[],"TABLE ERROR")))))))))))))))))))),11,TRUE))</f>
        <v/>
      </c>
    </row>
    <row r="168" spans="1:16" ht="15" customHeight="1" x14ac:dyDescent="0.25">
      <c r="A168" s="94">
        <v>18</v>
      </c>
      <c r="B168" s="70">
        <v>166</v>
      </c>
      <c r="C168" s="46" t="str">
        <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ERROR")))))))))))))))))))),2,TRUE)</f>
        <v>Housing Relocation and Stabilization Services</v>
      </c>
      <c r="D168" s="47"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3,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ERROR")))))))))))))))))))),3,TRUE))</f>
        <v/>
      </c>
      <c r="E168" s="47"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4,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ERROR")))))))))))))))))))),4,TRUE))</f>
        <v/>
      </c>
      <c r="F168" s="47"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5,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ERROR")))))))))))))))))))),5,TRUE))</f>
        <v/>
      </c>
      <c r="G168" s="46"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6,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ERROR")))))))))))))))))))),6,TRUE))</f>
        <v/>
      </c>
      <c r="H168" s="46"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7,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ERROR")))))))))))))))))))),7,TRUE))</f>
        <v/>
      </c>
      <c r="I168" s="48"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8,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ERROR")))))))))))))))))))),8,TRUE))</f>
        <v/>
      </c>
      <c r="J168" s="49"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9,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ERROR")))))))))))))))))))),9,TRUE))</f>
        <v/>
      </c>
      <c r="K168" s="48"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10,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ERROR")))))))))))))))))))),10,TRUE))</f>
        <v/>
      </c>
      <c r="L168" s="48"/>
      <c r="M168" s="104"/>
      <c r="N168" s="48"/>
      <c r="O168" s="48"/>
      <c r="P168" s="69" t="str">
        <f>IF(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11,TRUE)=0,"",VLOOKUP($B168,IF($B168&lt;11,RAPID0[],IF($B168&lt;21,RAPID1[],IF($B168&lt;31,RAPID2[],IF($B168&lt;41,RAPID3[],IF($B168&lt;51,RAPID4[],IF($B168&lt;61,RAPID5[],IF($B168&lt;71,RAPID6[],IF($B168&lt;81,RAPID7[],IF($B168&lt;91,RAPID8[],IF($B168&lt;101,RAPID9[],IF($B168&lt;111,RAPID10[],IF($B168&lt;121,RAPID11[],IF($B168&lt;131,RAPID12[],IF($B168&lt;141,RAPID13[],IF($B168&lt;151,RAPID14[],IF($B168&lt;161,RAPID15[],IF($B168&lt;171,RAPID16[],IF($B168&lt;181,RAPID17[],IF($B168&lt;191,RAPID18[],IF($B168&lt;201,RAPID19[],"TABLE ERROR")))))))))))))))))))),11,TRUE))</f>
        <v/>
      </c>
    </row>
    <row r="169" spans="1:16" ht="15" customHeight="1" x14ac:dyDescent="0.25">
      <c r="A169" s="94">
        <v>18</v>
      </c>
      <c r="B169" s="70">
        <v>167</v>
      </c>
      <c r="C169" s="46" t="str">
        <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ERROR")))))))))))))))))))),2,TRUE)</f>
        <v>Housing Relocation and Stabilization Services</v>
      </c>
      <c r="D169" s="47"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3,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ERROR")))))))))))))))))))),3,TRUE))</f>
        <v/>
      </c>
      <c r="E169" s="47"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4,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ERROR")))))))))))))))))))),4,TRUE))</f>
        <v/>
      </c>
      <c r="F169" s="47"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5,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ERROR")))))))))))))))))))),5,TRUE))</f>
        <v/>
      </c>
      <c r="G169" s="46"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6,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ERROR")))))))))))))))))))),6,TRUE))</f>
        <v/>
      </c>
      <c r="H169" s="46"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7,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ERROR")))))))))))))))))))),7,TRUE))</f>
        <v/>
      </c>
      <c r="I169" s="48"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8,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ERROR")))))))))))))))))))),8,TRUE))</f>
        <v/>
      </c>
      <c r="J169" s="49"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9,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ERROR")))))))))))))))))))),9,TRUE))</f>
        <v/>
      </c>
      <c r="K169" s="48"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10,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ERROR")))))))))))))))))))),10,TRUE))</f>
        <v/>
      </c>
      <c r="L169" s="48"/>
      <c r="M169" s="104"/>
      <c r="N169" s="48"/>
      <c r="O169" s="48"/>
      <c r="P169" s="69" t="str">
        <f>IF(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11,TRUE)=0,"",VLOOKUP($B169,IF($B169&lt;11,RAPID0[],IF($B169&lt;21,RAPID1[],IF($B169&lt;31,RAPID2[],IF($B169&lt;41,RAPID3[],IF($B169&lt;51,RAPID4[],IF($B169&lt;61,RAPID5[],IF($B169&lt;71,RAPID6[],IF($B169&lt;81,RAPID7[],IF($B169&lt;91,RAPID8[],IF($B169&lt;101,RAPID9[],IF($B169&lt;111,RAPID10[],IF($B169&lt;121,RAPID11[],IF($B169&lt;131,RAPID12[],IF($B169&lt;141,RAPID13[],IF($B169&lt;151,RAPID14[],IF($B169&lt;161,RAPID15[],IF($B169&lt;171,RAPID16[],IF($B169&lt;181,RAPID17[],IF($B169&lt;191,RAPID18[],IF($B169&lt;201,RAPID19[],"TABLE ERROR")))))))))))))))))))),11,TRUE))</f>
        <v/>
      </c>
    </row>
    <row r="170" spans="1:16" ht="15" customHeight="1" x14ac:dyDescent="0.25">
      <c r="A170" s="94">
        <v>18</v>
      </c>
      <c r="B170" s="70">
        <v>168</v>
      </c>
      <c r="C170" s="46" t="str">
        <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ERROR")))))))))))))))))))),2,TRUE)</f>
        <v>Housing Relocation and Stabilization Services</v>
      </c>
      <c r="D170" s="47"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3,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ERROR")))))))))))))))))))),3,TRUE))</f>
        <v/>
      </c>
      <c r="E170" s="47"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4,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ERROR")))))))))))))))))))),4,TRUE))</f>
        <v/>
      </c>
      <c r="F170" s="47"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5,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ERROR")))))))))))))))))))),5,TRUE))</f>
        <v/>
      </c>
      <c r="G170" s="46"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6,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ERROR")))))))))))))))))))),6,TRUE))</f>
        <v/>
      </c>
      <c r="H170" s="46"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7,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ERROR")))))))))))))))))))),7,TRUE))</f>
        <v/>
      </c>
      <c r="I170" s="48"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8,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ERROR")))))))))))))))))))),8,TRUE))</f>
        <v/>
      </c>
      <c r="J170" s="49"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9,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ERROR")))))))))))))))))))),9,TRUE))</f>
        <v/>
      </c>
      <c r="K170" s="48"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10,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ERROR")))))))))))))))))))),10,TRUE))</f>
        <v/>
      </c>
      <c r="L170" s="48"/>
      <c r="M170" s="104"/>
      <c r="N170" s="48"/>
      <c r="O170" s="48"/>
      <c r="P170" s="69" t="str">
        <f>IF(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11,TRUE)=0,"",VLOOKUP($B170,IF($B170&lt;11,RAPID0[],IF($B170&lt;21,RAPID1[],IF($B170&lt;31,RAPID2[],IF($B170&lt;41,RAPID3[],IF($B170&lt;51,RAPID4[],IF($B170&lt;61,RAPID5[],IF($B170&lt;71,RAPID6[],IF($B170&lt;81,RAPID7[],IF($B170&lt;91,RAPID8[],IF($B170&lt;101,RAPID9[],IF($B170&lt;111,RAPID10[],IF($B170&lt;121,RAPID11[],IF($B170&lt;131,RAPID12[],IF($B170&lt;141,RAPID13[],IF($B170&lt;151,RAPID14[],IF($B170&lt;161,RAPID15[],IF($B170&lt;171,RAPID16[],IF($B170&lt;181,RAPID17[],IF($B170&lt;191,RAPID18[],IF($B170&lt;201,RAPID19[],"TABLE ERROR")))))))))))))))))))),11,TRUE))</f>
        <v/>
      </c>
    </row>
    <row r="171" spans="1:16" ht="15" customHeight="1" x14ac:dyDescent="0.25">
      <c r="A171" s="94">
        <v>18</v>
      </c>
      <c r="B171" s="70">
        <v>169</v>
      </c>
      <c r="C171" s="46" t="str">
        <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ERROR")))))))))))))))))))),2,TRUE)</f>
        <v>Housing Relocation and Stabilization Services</v>
      </c>
      <c r="D171" s="47"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3,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ERROR")))))))))))))))))))),3,TRUE))</f>
        <v/>
      </c>
      <c r="E171" s="47"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4,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ERROR")))))))))))))))))))),4,TRUE))</f>
        <v/>
      </c>
      <c r="F171" s="47"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5,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ERROR")))))))))))))))))))),5,TRUE))</f>
        <v/>
      </c>
      <c r="G171" s="46"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6,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ERROR")))))))))))))))))))),6,TRUE))</f>
        <v/>
      </c>
      <c r="H171" s="46"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7,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ERROR")))))))))))))))))))),7,TRUE))</f>
        <v/>
      </c>
      <c r="I171" s="48"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8,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ERROR")))))))))))))))))))),8,TRUE))</f>
        <v/>
      </c>
      <c r="J171" s="49"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9,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ERROR")))))))))))))))))))),9,TRUE))</f>
        <v/>
      </c>
      <c r="K171" s="48"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10,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ERROR")))))))))))))))))))),10,TRUE))</f>
        <v/>
      </c>
      <c r="L171" s="48"/>
      <c r="M171" s="104"/>
      <c r="N171" s="48"/>
      <c r="O171" s="48"/>
      <c r="P171" s="69" t="str">
        <f>IF(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11,TRUE)=0,"",VLOOKUP($B171,IF($B171&lt;11,RAPID0[],IF($B171&lt;21,RAPID1[],IF($B171&lt;31,RAPID2[],IF($B171&lt;41,RAPID3[],IF($B171&lt;51,RAPID4[],IF($B171&lt;61,RAPID5[],IF($B171&lt;71,RAPID6[],IF($B171&lt;81,RAPID7[],IF($B171&lt;91,RAPID8[],IF($B171&lt;101,RAPID9[],IF($B171&lt;111,RAPID10[],IF($B171&lt;121,RAPID11[],IF($B171&lt;131,RAPID12[],IF($B171&lt;141,RAPID13[],IF($B171&lt;151,RAPID14[],IF($B171&lt;161,RAPID15[],IF($B171&lt;171,RAPID16[],IF($B171&lt;181,RAPID17[],IF($B171&lt;191,RAPID18[],IF($B171&lt;201,RAPID19[],"TABLE ERROR")))))))))))))))))))),11,TRUE))</f>
        <v/>
      </c>
    </row>
    <row r="172" spans="1:16" ht="15.75" customHeight="1" x14ac:dyDescent="0.25">
      <c r="A172" s="94">
        <v>18</v>
      </c>
      <c r="B172" s="70">
        <v>170</v>
      </c>
      <c r="C172" s="46" t="str">
        <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ERROR")))))))))))))))))))),2,TRUE)</f>
        <v>Housing Relocation and Stabilization Services</v>
      </c>
      <c r="D172" s="47"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3,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ERROR")))))))))))))))))))),3,TRUE))</f>
        <v/>
      </c>
      <c r="E172" s="47"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4,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ERROR")))))))))))))))))))),4,TRUE))</f>
        <v/>
      </c>
      <c r="F172" s="47"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5,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ERROR")))))))))))))))))))),5,TRUE))</f>
        <v/>
      </c>
      <c r="G172" s="46"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6,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ERROR")))))))))))))))))))),6,TRUE))</f>
        <v/>
      </c>
      <c r="H172" s="46"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7,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ERROR")))))))))))))))))))),7,TRUE))</f>
        <v/>
      </c>
      <c r="I172" s="48"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8,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ERROR")))))))))))))))))))),8,TRUE))</f>
        <v/>
      </c>
      <c r="J172" s="49"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9,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ERROR")))))))))))))))))))),9,TRUE))</f>
        <v/>
      </c>
      <c r="K172" s="48"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10,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ERROR")))))))))))))))))))),10,TRUE))</f>
        <v/>
      </c>
      <c r="L172" s="48"/>
      <c r="M172" s="104"/>
      <c r="N172" s="48"/>
      <c r="O172" s="48"/>
      <c r="P172" s="69" t="str">
        <f>IF(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11,TRUE)=0,"",VLOOKUP($B172,IF($B172&lt;11,RAPID0[],IF($B172&lt;21,RAPID1[],IF($B172&lt;31,RAPID2[],IF($B172&lt;41,RAPID3[],IF($B172&lt;51,RAPID4[],IF($B172&lt;61,RAPID5[],IF($B172&lt;71,RAPID6[],IF($B172&lt;81,RAPID7[],IF($B172&lt;91,RAPID8[],IF($B172&lt;101,RAPID9[],IF($B172&lt;111,RAPID10[],IF($B172&lt;121,RAPID11[],IF($B172&lt;131,RAPID12[],IF($B172&lt;141,RAPID13[],IF($B172&lt;151,RAPID14[],IF($B172&lt;161,RAPID15[],IF($B172&lt;171,RAPID16[],IF($B172&lt;181,RAPID17[],IF($B172&lt;191,RAPID18[],IF($B172&lt;201,RAPID19[],"TABLE ERROR")))))))))))))))))))),11,TRUE))</f>
        <v/>
      </c>
    </row>
    <row r="173" spans="1:16" ht="15" customHeight="1" x14ac:dyDescent="0.25">
      <c r="A173" s="94">
        <v>19</v>
      </c>
      <c r="B173" s="70">
        <v>171</v>
      </c>
      <c r="C173" s="46" t="str">
        <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ERROR")))))))))))))))))))),2,TRUE)</f>
        <v>Housing Relocation and Stabilization Services</v>
      </c>
      <c r="D173" s="47"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3,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ERROR")))))))))))))))))))),3,TRUE))</f>
        <v/>
      </c>
      <c r="E173" s="47"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4,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ERROR")))))))))))))))))))),4,TRUE))</f>
        <v/>
      </c>
      <c r="F173" s="47"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5,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ERROR")))))))))))))))))))),5,TRUE))</f>
        <v/>
      </c>
      <c r="G173" s="46"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6,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ERROR")))))))))))))))))))),6,TRUE))</f>
        <v/>
      </c>
      <c r="H173" s="46"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7,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ERROR")))))))))))))))))))),7,TRUE))</f>
        <v/>
      </c>
      <c r="I173" s="48"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8,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ERROR")))))))))))))))))))),8,TRUE))</f>
        <v/>
      </c>
      <c r="J173" s="49"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9,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ERROR")))))))))))))))))))),9,TRUE))</f>
        <v/>
      </c>
      <c r="K173" s="48"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10,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ERROR")))))))))))))))))))),10,TRUE))</f>
        <v/>
      </c>
      <c r="L173" s="48"/>
      <c r="M173" s="104"/>
      <c r="N173" s="48"/>
      <c r="O173" s="48"/>
      <c r="P173" s="69" t="str">
        <f>IF(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11,TRUE)=0,"",VLOOKUP($B173,IF($B173&lt;11,RAPID0[],IF($B173&lt;21,RAPID1[],IF($B173&lt;31,RAPID2[],IF($B173&lt;41,RAPID3[],IF($B173&lt;51,RAPID4[],IF($B173&lt;61,RAPID5[],IF($B173&lt;71,RAPID6[],IF($B173&lt;81,RAPID7[],IF($B173&lt;91,RAPID8[],IF($B173&lt;101,RAPID9[],IF($B173&lt;111,RAPID10[],IF($B173&lt;121,RAPID11[],IF($B173&lt;131,RAPID12[],IF($B173&lt;141,RAPID13[],IF($B173&lt;151,RAPID14[],IF($B173&lt;161,RAPID15[],IF($B173&lt;171,RAPID16[],IF($B173&lt;181,RAPID17[],IF($B173&lt;191,RAPID18[],IF($B173&lt;201,RAPID19[],"TABLE ERROR")))))))))))))))))))),11,TRUE))</f>
        <v/>
      </c>
    </row>
    <row r="174" spans="1:16" ht="15" customHeight="1" x14ac:dyDescent="0.25">
      <c r="A174" s="94">
        <v>19</v>
      </c>
      <c r="B174" s="70">
        <v>172</v>
      </c>
      <c r="C174" s="46" t="str">
        <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ERROR")))))))))))))))))))),2,TRUE)</f>
        <v>Housing Relocation and Stabilization Services</v>
      </c>
      <c r="D174" s="47"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3,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ERROR")))))))))))))))))))),3,TRUE))</f>
        <v/>
      </c>
      <c r="E174" s="47"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4,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ERROR")))))))))))))))))))),4,TRUE))</f>
        <v/>
      </c>
      <c r="F174" s="47"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5,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ERROR")))))))))))))))))))),5,TRUE))</f>
        <v/>
      </c>
      <c r="G174" s="46"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6,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ERROR")))))))))))))))))))),6,TRUE))</f>
        <v/>
      </c>
      <c r="H174" s="46"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7,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ERROR")))))))))))))))))))),7,TRUE))</f>
        <v/>
      </c>
      <c r="I174" s="48"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8,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ERROR")))))))))))))))))))),8,TRUE))</f>
        <v/>
      </c>
      <c r="J174" s="49"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9,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ERROR")))))))))))))))))))),9,TRUE))</f>
        <v/>
      </c>
      <c r="K174" s="48"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10,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ERROR")))))))))))))))))))),10,TRUE))</f>
        <v/>
      </c>
      <c r="L174" s="48"/>
      <c r="M174" s="104"/>
      <c r="N174" s="48"/>
      <c r="O174" s="48"/>
      <c r="P174" s="69" t="str">
        <f>IF(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11,TRUE)=0,"",VLOOKUP($B174,IF($B174&lt;11,RAPID0[],IF($B174&lt;21,RAPID1[],IF($B174&lt;31,RAPID2[],IF($B174&lt;41,RAPID3[],IF($B174&lt;51,RAPID4[],IF($B174&lt;61,RAPID5[],IF($B174&lt;71,RAPID6[],IF($B174&lt;81,RAPID7[],IF($B174&lt;91,RAPID8[],IF($B174&lt;101,RAPID9[],IF($B174&lt;111,RAPID10[],IF($B174&lt;121,RAPID11[],IF($B174&lt;131,RAPID12[],IF($B174&lt;141,RAPID13[],IF($B174&lt;151,RAPID14[],IF($B174&lt;161,RAPID15[],IF($B174&lt;171,RAPID16[],IF($B174&lt;181,RAPID17[],IF($B174&lt;191,RAPID18[],IF($B174&lt;201,RAPID19[],"TABLE ERROR")))))))))))))))))))),11,TRUE))</f>
        <v/>
      </c>
    </row>
    <row r="175" spans="1:16" ht="15" customHeight="1" x14ac:dyDescent="0.25">
      <c r="A175" s="94">
        <v>19</v>
      </c>
      <c r="B175" s="70">
        <v>173</v>
      </c>
      <c r="C175" s="46" t="str">
        <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ERROR")))))))))))))))))))),2,TRUE)</f>
        <v>Housing Relocation and Stabilization Services</v>
      </c>
      <c r="D175" s="47"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3,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ERROR")))))))))))))))))))),3,TRUE))</f>
        <v/>
      </c>
      <c r="E175" s="47"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4,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ERROR")))))))))))))))))))),4,TRUE))</f>
        <v/>
      </c>
      <c r="F175" s="47"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5,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ERROR")))))))))))))))))))),5,TRUE))</f>
        <v/>
      </c>
      <c r="G175" s="46"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6,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ERROR")))))))))))))))))))),6,TRUE))</f>
        <v/>
      </c>
      <c r="H175" s="46"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7,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ERROR")))))))))))))))))))),7,TRUE))</f>
        <v/>
      </c>
      <c r="I175" s="48"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8,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ERROR")))))))))))))))))))),8,TRUE))</f>
        <v/>
      </c>
      <c r="J175" s="49"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9,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ERROR")))))))))))))))))))),9,TRUE))</f>
        <v/>
      </c>
      <c r="K175" s="48"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10,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ERROR")))))))))))))))))))),10,TRUE))</f>
        <v/>
      </c>
      <c r="L175" s="48"/>
      <c r="M175" s="104"/>
      <c r="N175" s="48"/>
      <c r="O175" s="48"/>
      <c r="P175" s="69" t="str">
        <f>IF(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11,TRUE)=0,"",VLOOKUP($B175,IF($B175&lt;11,RAPID0[],IF($B175&lt;21,RAPID1[],IF($B175&lt;31,RAPID2[],IF($B175&lt;41,RAPID3[],IF($B175&lt;51,RAPID4[],IF($B175&lt;61,RAPID5[],IF($B175&lt;71,RAPID6[],IF($B175&lt;81,RAPID7[],IF($B175&lt;91,RAPID8[],IF($B175&lt;101,RAPID9[],IF($B175&lt;111,RAPID10[],IF($B175&lt;121,RAPID11[],IF($B175&lt;131,RAPID12[],IF($B175&lt;141,RAPID13[],IF($B175&lt;151,RAPID14[],IF($B175&lt;161,RAPID15[],IF($B175&lt;171,RAPID16[],IF($B175&lt;181,RAPID17[],IF($B175&lt;191,RAPID18[],IF($B175&lt;201,RAPID19[],"TABLE ERROR")))))))))))))))))))),11,TRUE))</f>
        <v/>
      </c>
    </row>
    <row r="176" spans="1:16" ht="15" customHeight="1" x14ac:dyDescent="0.25">
      <c r="A176" s="94">
        <v>19</v>
      </c>
      <c r="B176" s="70">
        <v>174</v>
      </c>
      <c r="C176" s="46" t="str">
        <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ERROR")))))))))))))))))))),2,TRUE)</f>
        <v>Housing Relocation and Stabilization Services</v>
      </c>
      <c r="D176" s="47"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3,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ERROR")))))))))))))))))))),3,TRUE))</f>
        <v/>
      </c>
      <c r="E176" s="47"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4,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ERROR")))))))))))))))))))),4,TRUE))</f>
        <v/>
      </c>
      <c r="F176" s="47"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5,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ERROR")))))))))))))))))))),5,TRUE))</f>
        <v/>
      </c>
      <c r="G176" s="46"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6,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ERROR")))))))))))))))))))),6,TRUE))</f>
        <v/>
      </c>
      <c r="H176" s="46"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7,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ERROR")))))))))))))))))))),7,TRUE))</f>
        <v/>
      </c>
      <c r="I176" s="48"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8,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ERROR")))))))))))))))))))),8,TRUE))</f>
        <v/>
      </c>
      <c r="J176" s="49"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9,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ERROR")))))))))))))))))))),9,TRUE))</f>
        <v/>
      </c>
      <c r="K176" s="48"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10,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ERROR")))))))))))))))))))),10,TRUE))</f>
        <v/>
      </c>
      <c r="L176" s="48"/>
      <c r="M176" s="104"/>
      <c r="N176" s="48"/>
      <c r="O176" s="48"/>
      <c r="P176" s="69" t="str">
        <f>IF(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11,TRUE)=0,"",VLOOKUP($B176,IF($B176&lt;11,RAPID0[],IF($B176&lt;21,RAPID1[],IF($B176&lt;31,RAPID2[],IF($B176&lt;41,RAPID3[],IF($B176&lt;51,RAPID4[],IF($B176&lt;61,RAPID5[],IF($B176&lt;71,RAPID6[],IF($B176&lt;81,RAPID7[],IF($B176&lt;91,RAPID8[],IF($B176&lt;101,RAPID9[],IF($B176&lt;111,RAPID10[],IF($B176&lt;121,RAPID11[],IF($B176&lt;131,RAPID12[],IF($B176&lt;141,RAPID13[],IF($B176&lt;151,RAPID14[],IF($B176&lt;161,RAPID15[],IF($B176&lt;171,RAPID16[],IF($B176&lt;181,RAPID17[],IF($B176&lt;191,RAPID18[],IF($B176&lt;201,RAPID19[],"TABLE ERROR")))))))))))))))))))),11,TRUE))</f>
        <v/>
      </c>
    </row>
    <row r="177" spans="1:16" ht="15" customHeight="1" x14ac:dyDescent="0.25">
      <c r="A177" s="94">
        <v>19</v>
      </c>
      <c r="B177" s="70">
        <v>175</v>
      </c>
      <c r="C177" s="46" t="str">
        <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ERROR")))))))))))))))))))),2,TRUE)</f>
        <v>Housing Relocation and Stabilization Services</v>
      </c>
      <c r="D177" s="47"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3,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ERROR")))))))))))))))))))),3,TRUE))</f>
        <v/>
      </c>
      <c r="E177" s="47"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4,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ERROR")))))))))))))))))))),4,TRUE))</f>
        <v/>
      </c>
      <c r="F177" s="47"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5,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ERROR")))))))))))))))))))),5,TRUE))</f>
        <v/>
      </c>
      <c r="G177" s="46"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6,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ERROR")))))))))))))))))))),6,TRUE))</f>
        <v/>
      </c>
      <c r="H177" s="46"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7,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ERROR")))))))))))))))))))),7,TRUE))</f>
        <v/>
      </c>
      <c r="I177" s="48"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8,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ERROR")))))))))))))))))))),8,TRUE))</f>
        <v/>
      </c>
      <c r="J177" s="49"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9,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ERROR")))))))))))))))))))),9,TRUE))</f>
        <v/>
      </c>
      <c r="K177" s="48"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10,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ERROR")))))))))))))))))))),10,TRUE))</f>
        <v/>
      </c>
      <c r="L177" s="48"/>
      <c r="M177" s="104"/>
      <c r="N177" s="48"/>
      <c r="O177" s="48"/>
      <c r="P177" s="69" t="str">
        <f>IF(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11,TRUE)=0,"",VLOOKUP($B177,IF($B177&lt;11,RAPID0[],IF($B177&lt;21,RAPID1[],IF($B177&lt;31,RAPID2[],IF($B177&lt;41,RAPID3[],IF($B177&lt;51,RAPID4[],IF($B177&lt;61,RAPID5[],IF($B177&lt;71,RAPID6[],IF($B177&lt;81,RAPID7[],IF($B177&lt;91,RAPID8[],IF($B177&lt;101,RAPID9[],IF($B177&lt;111,RAPID10[],IF($B177&lt;121,RAPID11[],IF($B177&lt;131,RAPID12[],IF($B177&lt;141,RAPID13[],IF($B177&lt;151,RAPID14[],IF($B177&lt;161,RAPID15[],IF($B177&lt;171,RAPID16[],IF($B177&lt;181,RAPID17[],IF($B177&lt;191,RAPID18[],IF($B177&lt;201,RAPID19[],"TABLE ERROR")))))))))))))))))))),11,TRUE))</f>
        <v/>
      </c>
    </row>
    <row r="178" spans="1:16" ht="15" customHeight="1" x14ac:dyDescent="0.25">
      <c r="A178" s="94">
        <v>19</v>
      </c>
      <c r="B178" s="70">
        <v>176</v>
      </c>
      <c r="C178" s="46" t="str">
        <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ERROR")))))))))))))))))))),2,TRUE)</f>
        <v>Housing Relocation and Stabilization Services</v>
      </c>
      <c r="D178" s="47"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3,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ERROR")))))))))))))))))))),3,TRUE))</f>
        <v/>
      </c>
      <c r="E178" s="47"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4,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ERROR")))))))))))))))))))),4,TRUE))</f>
        <v/>
      </c>
      <c r="F178" s="47"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5,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ERROR")))))))))))))))))))),5,TRUE))</f>
        <v/>
      </c>
      <c r="G178" s="46"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6,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ERROR")))))))))))))))))))),6,TRUE))</f>
        <v/>
      </c>
      <c r="H178" s="46"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7,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ERROR")))))))))))))))))))),7,TRUE))</f>
        <v/>
      </c>
      <c r="I178" s="48"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8,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ERROR")))))))))))))))))))),8,TRUE))</f>
        <v/>
      </c>
      <c r="J178" s="49"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9,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ERROR")))))))))))))))))))),9,TRUE))</f>
        <v/>
      </c>
      <c r="K178" s="48"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10,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ERROR")))))))))))))))))))),10,TRUE))</f>
        <v/>
      </c>
      <c r="L178" s="48"/>
      <c r="M178" s="104"/>
      <c r="N178" s="48"/>
      <c r="O178" s="48"/>
      <c r="P178" s="69" t="str">
        <f>IF(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11,TRUE)=0,"",VLOOKUP($B178,IF($B178&lt;11,RAPID0[],IF($B178&lt;21,RAPID1[],IF($B178&lt;31,RAPID2[],IF($B178&lt;41,RAPID3[],IF($B178&lt;51,RAPID4[],IF($B178&lt;61,RAPID5[],IF($B178&lt;71,RAPID6[],IF($B178&lt;81,RAPID7[],IF($B178&lt;91,RAPID8[],IF($B178&lt;101,RAPID9[],IF($B178&lt;111,RAPID10[],IF($B178&lt;121,RAPID11[],IF($B178&lt;131,RAPID12[],IF($B178&lt;141,RAPID13[],IF($B178&lt;151,RAPID14[],IF($B178&lt;161,RAPID15[],IF($B178&lt;171,RAPID16[],IF($B178&lt;181,RAPID17[],IF($B178&lt;191,RAPID18[],IF($B178&lt;201,RAPID19[],"TABLE ERROR")))))))))))))))))))),11,TRUE))</f>
        <v/>
      </c>
    </row>
    <row r="179" spans="1:16" ht="15" customHeight="1" x14ac:dyDescent="0.25">
      <c r="A179" s="94">
        <v>19</v>
      </c>
      <c r="B179" s="70">
        <v>177</v>
      </c>
      <c r="C179" s="46" t="str">
        <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ERROR")))))))))))))))))))),2,TRUE)</f>
        <v>Housing Relocation and Stabilization Services</v>
      </c>
      <c r="D179" s="47"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3,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ERROR")))))))))))))))))))),3,TRUE))</f>
        <v/>
      </c>
      <c r="E179" s="47"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4,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ERROR")))))))))))))))))))),4,TRUE))</f>
        <v/>
      </c>
      <c r="F179" s="47"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5,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ERROR")))))))))))))))))))),5,TRUE))</f>
        <v/>
      </c>
      <c r="G179" s="46"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6,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ERROR")))))))))))))))))))),6,TRUE))</f>
        <v/>
      </c>
      <c r="H179" s="46"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7,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ERROR")))))))))))))))))))),7,TRUE))</f>
        <v/>
      </c>
      <c r="I179" s="48"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8,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ERROR")))))))))))))))))))),8,TRUE))</f>
        <v/>
      </c>
      <c r="J179" s="49"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9,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ERROR")))))))))))))))))))),9,TRUE))</f>
        <v/>
      </c>
      <c r="K179" s="48"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10,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ERROR")))))))))))))))))))),10,TRUE))</f>
        <v/>
      </c>
      <c r="L179" s="48"/>
      <c r="M179" s="104"/>
      <c r="N179" s="48"/>
      <c r="O179" s="48"/>
      <c r="P179" s="69" t="str">
        <f>IF(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11,TRUE)=0,"",VLOOKUP($B179,IF($B179&lt;11,RAPID0[],IF($B179&lt;21,RAPID1[],IF($B179&lt;31,RAPID2[],IF($B179&lt;41,RAPID3[],IF($B179&lt;51,RAPID4[],IF($B179&lt;61,RAPID5[],IF($B179&lt;71,RAPID6[],IF($B179&lt;81,RAPID7[],IF($B179&lt;91,RAPID8[],IF($B179&lt;101,RAPID9[],IF($B179&lt;111,RAPID10[],IF($B179&lt;121,RAPID11[],IF($B179&lt;131,RAPID12[],IF($B179&lt;141,RAPID13[],IF($B179&lt;151,RAPID14[],IF($B179&lt;161,RAPID15[],IF($B179&lt;171,RAPID16[],IF($B179&lt;181,RAPID17[],IF($B179&lt;191,RAPID18[],IF($B179&lt;201,RAPID19[],"TABLE ERROR")))))))))))))))))))),11,TRUE))</f>
        <v/>
      </c>
    </row>
    <row r="180" spans="1:16" ht="15" customHeight="1" x14ac:dyDescent="0.25">
      <c r="A180" s="94">
        <v>19</v>
      </c>
      <c r="B180" s="70">
        <v>178</v>
      </c>
      <c r="C180" s="46" t="str">
        <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ERROR")))))))))))))))))))),2,TRUE)</f>
        <v>Housing Relocation and Stabilization Services</v>
      </c>
      <c r="D180" s="47"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3,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ERROR")))))))))))))))))))),3,TRUE))</f>
        <v/>
      </c>
      <c r="E180" s="47"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4,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ERROR")))))))))))))))))))),4,TRUE))</f>
        <v/>
      </c>
      <c r="F180" s="47"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5,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ERROR")))))))))))))))))))),5,TRUE))</f>
        <v/>
      </c>
      <c r="G180" s="46"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6,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ERROR")))))))))))))))))))),6,TRUE))</f>
        <v/>
      </c>
      <c r="H180" s="46"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7,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ERROR")))))))))))))))))))),7,TRUE))</f>
        <v/>
      </c>
      <c r="I180" s="48"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8,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ERROR")))))))))))))))))))),8,TRUE))</f>
        <v/>
      </c>
      <c r="J180" s="49"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9,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ERROR")))))))))))))))))))),9,TRUE))</f>
        <v/>
      </c>
      <c r="K180" s="48"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10,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ERROR")))))))))))))))))))),10,TRUE))</f>
        <v/>
      </c>
      <c r="L180" s="48"/>
      <c r="M180" s="104"/>
      <c r="N180" s="48"/>
      <c r="O180" s="48"/>
      <c r="P180" s="69" t="str">
        <f>IF(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11,TRUE)=0,"",VLOOKUP($B180,IF($B180&lt;11,RAPID0[],IF($B180&lt;21,RAPID1[],IF($B180&lt;31,RAPID2[],IF($B180&lt;41,RAPID3[],IF($B180&lt;51,RAPID4[],IF($B180&lt;61,RAPID5[],IF($B180&lt;71,RAPID6[],IF($B180&lt;81,RAPID7[],IF($B180&lt;91,RAPID8[],IF($B180&lt;101,RAPID9[],IF($B180&lt;111,RAPID10[],IF($B180&lt;121,RAPID11[],IF($B180&lt;131,RAPID12[],IF($B180&lt;141,RAPID13[],IF($B180&lt;151,RAPID14[],IF($B180&lt;161,RAPID15[],IF($B180&lt;171,RAPID16[],IF($B180&lt;181,RAPID17[],IF($B180&lt;191,RAPID18[],IF($B180&lt;201,RAPID19[],"TABLE ERROR")))))))))))))))))))),11,TRUE))</f>
        <v/>
      </c>
    </row>
    <row r="181" spans="1:16" ht="15" customHeight="1" x14ac:dyDescent="0.25">
      <c r="A181" s="94">
        <v>19</v>
      </c>
      <c r="B181" s="70">
        <v>179</v>
      </c>
      <c r="C181" s="46" t="str">
        <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ERROR")))))))))))))))))))),2,TRUE)</f>
        <v>Housing Relocation and Stabilization Services</v>
      </c>
      <c r="D181" s="47"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3,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ERROR")))))))))))))))))))),3,TRUE))</f>
        <v/>
      </c>
      <c r="E181" s="47"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4,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ERROR")))))))))))))))))))),4,TRUE))</f>
        <v/>
      </c>
      <c r="F181" s="47"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5,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ERROR")))))))))))))))))))),5,TRUE))</f>
        <v/>
      </c>
      <c r="G181" s="46"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6,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ERROR")))))))))))))))))))),6,TRUE))</f>
        <v/>
      </c>
      <c r="H181" s="46"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7,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ERROR")))))))))))))))))))),7,TRUE))</f>
        <v/>
      </c>
      <c r="I181" s="48"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8,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ERROR")))))))))))))))))))),8,TRUE))</f>
        <v/>
      </c>
      <c r="J181" s="49"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9,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ERROR")))))))))))))))))))),9,TRUE))</f>
        <v/>
      </c>
      <c r="K181" s="48"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10,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ERROR")))))))))))))))))))),10,TRUE))</f>
        <v/>
      </c>
      <c r="L181" s="48"/>
      <c r="M181" s="104"/>
      <c r="N181" s="48"/>
      <c r="O181" s="48"/>
      <c r="P181" s="69" t="str">
        <f>IF(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11,TRUE)=0,"",VLOOKUP($B181,IF($B181&lt;11,RAPID0[],IF($B181&lt;21,RAPID1[],IF($B181&lt;31,RAPID2[],IF($B181&lt;41,RAPID3[],IF($B181&lt;51,RAPID4[],IF($B181&lt;61,RAPID5[],IF($B181&lt;71,RAPID6[],IF($B181&lt;81,RAPID7[],IF($B181&lt;91,RAPID8[],IF($B181&lt;101,RAPID9[],IF($B181&lt;111,RAPID10[],IF($B181&lt;121,RAPID11[],IF($B181&lt;131,RAPID12[],IF($B181&lt;141,RAPID13[],IF($B181&lt;151,RAPID14[],IF($B181&lt;161,RAPID15[],IF($B181&lt;171,RAPID16[],IF($B181&lt;181,RAPID17[],IF($B181&lt;191,RAPID18[],IF($B181&lt;201,RAPID19[],"TABLE ERROR")))))))))))))))))))),11,TRUE))</f>
        <v/>
      </c>
    </row>
    <row r="182" spans="1:16" ht="15.75" customHeight="1" x14ac:dyDescent="0.25">
      <c r="A182" s="94">
        <v>19</v>
      </c>
      <c r="B182" s="70">
        <v>180</v>
      </c>
      <c r="C182" s="46" t="str">
        <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ERROR")))))))))))))))))))),2,TRUE)</f>
        <v>Housing Relocation and Stabilization Services</v>
      </c>
      <c r="D182" s="47"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3,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ERROR")))))))))))))))))))),3,TRUE))</f>
        <v/>
      </c>
      <c r="E182" s="47"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4,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ERROR")))))))))))))))))))),4,TRUE))</f>
        <v/>
      </c>
      <c r="F182" s="47"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5,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ERROR")))))))))))))))))))),5,TRUE))</f>
        <v/>
      </c>
      <c r="G182" s="46"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6,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ERROR")))))))))))))))))))),6,TRUE))</f>
        <v/>
      </c>
      <c r="H182" s="46"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7,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ERROR")))))))))))))))))))),7,TRUE))</f>
        <v/>
      </c>
      <c r="I182" s="48"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8,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ERROR")))))))))))))))))))),8,TRUE))</f>
        <v/>
      </c>
      <c r="J182" s="49"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9,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ERROR")))))))))))))))))))),9,TRUE))</f>
        <v/>
      </c>
      <c r="K182" s="48"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10,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ERROR")))))))))))))))))))),10,TRUE))</f>
        <v/>
      </c>
      <c r="L182" s="48"/>
      <c r="M182" s="104"/>
      <c r="N182" s="48"/>
      <c r="O182" s="48"/>
      <c r="P182" s="69" t="str">
        <f>IF(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11,TRUE)=0,"",VLOOKUP($B182,IF($B182&lt;11,RAPID0[],IF($B182&lt;21,RAPID1[],IF($B182&lt;31,RAPID2[],IF($B182&lt;41,RAPID3[],IF($B182&lt;51,RAPID4[],IF($B182&lt;61,RAPID5[],IF($B182&lt;71,RAPID6[],IF($B182&lt;81,RAPID7[],IF($B182&lt;91,RAPID8[],IF($B182&lt;101,RAPID9[],IF($B182&lt;111,RAPID10[],IF($B182&lt;121,RAPID11[],IF($B182&lt;131,RAPID12[],IF($B182&lt;141,RAPID13[],IF($B182&lt;151,RAPID14[],IF($B182&lt;161,RAPID15[],IF($B182&lt;171,RAPID16[],IF($B182&lt;181,RAPID17[],IF($B182&lt;191,RAPID18[],IF($B182&lt;201,RAPID19[],"TABLE ERROR")))))))))))))))))))),11,TRUE))</f>
        <v/>
      </c>
    </row>
    <row r="183" spans="1:16" ht="15" customHeight="1" x14ac:dyDescent="0.25">
      <c r="A183" s="94">
        <v>20</v>
      </c>
      <c r="B183" s="70">
        <v>181</v>
      </c>
      <c r="C183" s="46" t="str">
        <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ERROR")))))))))))))))))))),2,TRUE)</f>
        <v>Housing Relocation and Stabilization Services</v>
      </c>
      <c r="D183" s="47"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3,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ERROR")))))))))))))))))))),3,TRUE))</f>
        <v/>
      </c>
      <c r="E183" s="47"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4,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ERROR")))))))))))))))))))),4,TRUE))</f>
        <v/>
      </c>
      <c r="F183" s="47"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5,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ERROR")))))))))))))))))))),5,TRUE))</f>
        <v/>
      </c>
      <c r="G183" s="46"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6,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ERROR")))))))))))))))))))),6,TRUE))</f>
        <v/>
      </c>
      <c r="H183" s="46"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7,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ERROR")))))))))))))))))))),7,TRUE))</f>
        <v/>
      </c>
      <c r="I183" s="48"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8,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ERROR")))))))))))))))))))),8,TRUE))</f>
        <v/>
      </c>
      <c r="J183" s="49"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9,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ERROR")))))))))))))))))))),9,TRUE))</f>
        <v/>
      </c>
      <c r="K183" s="48"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10,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ERROR")))))))))))))))))))),10,TRUE))</f>
        <v/>
      </c>
      <c r="L183" s="48"/>
      <c r="M183" s="104"/>
      <c r="N183" s="48"/>
      <c r="O183" s="48"/>
      <c r="P183" s="69" t="str">
        <f>IF(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11,TRUE)=0,"",VLOOKUP($B183,IF($B183&lt;11,RAPID0[],IF($B183&lt;21,RAPID1[],IF($B183&lt;31,RAPID2[],IF($B183&lt;41,RAPID3[],IF($B183&lt;51,RAPID4[],IF($B183&lt;61,RAPID5[],IF($B183&lt;71,RAPID6[],IF($B183&lt;81,RAPID7[],IF($B183&lt;91,RAPID8[],IF($B183&lt;101,RAPID9[],IF($B183&lt;111,RAPID10[],IF($B183&lt;121,RAPID11[],IF($B183&lt;131,RAPID12[],IF($B183&lt;141,RAPID13[],IF($B183&lt;151,RAPID14[],IF($B183&lt;161,RAPID15[],IF($B183&lt;171,RAPID16[],IF($B183&lt;181,RAPID17[],IF($B183&lt;191,RAPID18[],IF($B183&lt;201,RAPID19[],"TABLE ERROR")))))))))))))))))))),11,TRUE))</f>
        <v/>
      </c>
    </row>
    <row r="184" spans="1:16" ht="15" customHeight="1" x14ac:dyDescent="0.25">
      <c r="A184" s="94">
        <v>20</v>
      </c>
      <c r="B184" s="70">
        <v>182</v>
      </c>
      <c r="C184" s="46" t="str">
        <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ERROR")))))))))))))))))))),2,TRUE)</f>
        <v>Housing Relocation and Stabilization Services</v>
      </c>
      <c r="D184" s="47"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3,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ERROR")))))))))))))))))))),3,TRUE))</f>
        <v/>
      </c>
      <c r="E184" s="47"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4,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ERROR")))))))))))))))))))),4,TRUE))</f>
        <v/>
      </c>
      <c r="F184" s="47"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5,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ERROR")))))))))))))))))))),5,TRUE))</f>
        <v/>
      </c>
      <c r="G184" s="46"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6,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ERROR")))))))))))))))))))),6,TRUE))</f>
        <v/>
      </c>
      <c r="H184" s="46"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7,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ERROR")))))))))))))))))))),7,TRUE))</f>
        <v/>
      </c>
      <c r="I184" s="48"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8,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ERROR")))))))))))))))))))),8,TRUE))</f>
        <v/>
      </c>
      <c r="J184" s="49"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9,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ERROR")))))))))))))))))))),9,TRUE))</f>
        <v/>
      </c>
      <c r="K184" s="48"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10,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ERROR")))))))))))))))))))),10,TRUE))</f>
        <v/>
      </c>
      <c r="L184" s="48"/>
      <c r="M184" s="104"/>
      <c r="N184" s="48"/>
      <c r="O184" s="48"/>
      <c r="P184" s="69" t="str">
        <f>IF(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11,TRUE)=0,"",VLOOKUP($B184,IF($B184&lt;11,RAPID0[],IF($B184&lt;21,RAPID1[],IF($B184&lt;31,RAPID2[],IF($B184&lt;41,RAPID3[],IF($B184&lt;51,RAPID4[],IF($B184&lt;61,RAPID5[],IF($B184&lt;71,RAPID6[],IF($B184&lt;81,RAPID7[],IF($B184&lt;91,RAPID8[],IF($B184&lt;101,RAPID9[],IF($B184&lt;111,RAPID10[],IF($B184&lt;121,RAPID11[],IF($B184&lt;131,RAPID12[],IF($B184&lt;141,RAPID13[],IF($B184&lt;151,RAPID14[],IF($B184&lt;161,RAPID15[],IF($B184&lt;171,RAPID16[],IF($B184&lt;181,RAPID17[],IF($B184&lt;191,RAPID18[],IF($B184&lt;201,RAPID19[],"TABLE ERROR")))))))))))))))))))),11,TRUE))</f>
        <v/>
      </c>
    </row>
    <row r="185" spans="1:16" ht="15" customHeight="1" x14ac:dyDescent="0.25">
      <c r="A185" s="94">
        <v>20</v>
      </c>
      <c r="B185" s="70">
        <v>183</v>
      </c>
      <c r="C185" s="46" t="str">
        <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ERROR")))))))))))))))))))),2,TRUE)</f>
        <v>Housing Relocation and Stabilization Services</v>
      </c>
      <c r="D185" s="47"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3,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ERROR")))))))))))))))))))),3,TRUE))</f>
        <v/>
      </c>
      <c r="E185" s="47"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4,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ERROR")))))))))))))))))))),4,TRUE))</f>
        <v/>
      </c>
      <c r="F185" s="47"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5,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ERROR")))))))))))))))))))),5,TRUE))</f>
        <v/>
      </c>
      <c r="G185" s="46"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6,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ERROR")))))))))))))))))))),6,TRUE))</f>
        <v/>
      </c>
      <c r="H185" s="46"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7,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ERROR")))))))))))))))))))),7,TRUE))</f>
        <v/>
      </c>
      <c r="I185" s="48"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8,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ERROR")))))))))))))))))))),8,TRUE))</f>
        <v/>
      </c>
      <c r="J185" s="49"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9,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ERROR")))))))))))))))))))),9,TRUE))</f>
        <v/>
      </c>
      <c r="K185" s="48"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10,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ERROR")))))))))))))))))))),10,TRUE))</f>
        <v/>
      </c>
      <c r="L185" s="48"/>
      <c r="M185" s="104"/>
      <c r="N185" s="48"/>
      <c r="O185" s="48"/>
      <c r="P185" s="69" t="str">
        <f>IF(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11,TRUE)=0,"",VLOOKUP($B185,IF($B185&lt;11,RAPID0[],IF($B185&lt;21,RAPID1[],IF($B185&lt;31,RAPID2[],IF($B185&lt;41,RAPID3[],IF($B185&lt;51,RAPID4[],IF($B185&lt;61,RAPID5[],IF($B185&lt;71,RAPID6[],IF($B185&lt;81,RAPID7[],IF($B185&lt;91,RAPID8[],IF($B185&lt;101,RAPID9[],IF($B185&lt;111,RAPID10[],IF($B185&lt;121,RAPID11[],IF($B185&lt;131,RAPID12[],IF($B185&lt;141,RAPID13[],IF($B185&lt;151,RAPID14[],IF($B185&lt;161,RAPID15[],IF($B185&lt;171,RAPID16[],IF($B185&lt;181,RAPID17[],IF($B185&lt;191,RAPID18[],IF($B185&lt;201,RAPID19[],"TABLE ERROR")))))))))))))))))))),11,TRUE))</f>
        <v/>
      </c>
    </row>
    <row r="186" spans="1:16" ht="15" customHeight="1" x14ac:dyDescent="0.25">
      <c r="A186" s="94">
        <v>20</v>
      </c>
      <c r="B186" s="70">
        <v>184</v>
      </c>
      <c r="C186" s="46" t="str">
        <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ERROR")))))))))))))))))))),2,TRUE)</f>
        <v>Housing Relocation and Stabilization Services</v>
      </c>
      <c r="D186" s="47"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3,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ERROR")))))))))))))))))))),3,TRUE))</f>
        <v/>
      </c>
      <c r="E186" s="47"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4,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ERROR")))))))))))))))))))),4,TRUE))</f>
        <v/>
      </c>
      <c r="F186" s="47"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5,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ERROR")))))))))))))))))))),5,TRUE))</f>
        <v/>
      </c>
      <c r="G186" s="46"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6,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ERROR")))))))))))))))))))),6,TRUE))</f>
        <v/>
      </c>
      <c r="H186" s="46"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7,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ERROR")))))))))))))))))))),7,TRUE))</f>
        <v/>
      </c>
      <c r="I186" s="48"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8,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ERROR")))))))))))))))))))),8,TRUE))</f>
        <v/>
      </c>
      <c r="J186" s="49"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9,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ERROR")))))))))))))))))))),9,TRUE))</f>
        <v/>
      </c>
      <c r="K186" s="48"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10,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ERROR")))))))))))))))))))),10,TRUE))</f>
        <v/>
      </c>
      <c r="L186" s="48"/>
      <c r="M186" s="104"/>
      <c r="N186" s="48"/>
      <c r="O186" s="48"/>
      <c r="P186" s="69" t="str">
        <f>IF(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11,TRUE)=0,"",VLOOKUP($B186,IF($B186&lt;11,RAPID0[],IF($B186&lt;21,RAPID1[],IF($B186&lt;31,RAPID2[],IF($B186&lt;41,RAPID3[],IF($B186&lt;51,RAPID4[],IF($B186&lt;61,RAPID5[],IF($B186&lt;71,RAPID6[],IF($B186&lt;81,RAPID7[],IF($B186&lt;91,RAPID8[],IF($B186&lt;101,RAPID9[],IF($B186&lt;111,RAPID10[],IF($B186&lt;121,RAPID11[],IF($B186&lt;131,RAPID12[],IF($B186&lt;141,RAPID13[],IF($B186&lt;151,RAPID14[],IF($B186&lt;161,RAPID15[],IF($B186&lt;171,RAPID16[],IF($B186&lt;181,RAPID17[],IF($B186&lt;191,RAPID18[],IF($B186&lt;201,RAPID19[],"TABLE ERROR")))))))))))))))))))),11,TRUE))</f>
        <v/>
      </c>
    </row>
    <row r="187" spans="1:16" ht="15" customHeight="1" x14ac:dyDescent="0.25">
      <c r="A187" s="94">
        <v>20</v>
      </c>
      <c r="B187" s="70">
        <v>185</v>
      </c>
      <c r="C187" s="46" t="str">
        <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ERROR")))))))))))))))))))),2,TRUE)</f>
        <v>Housing Relocation and Stabilization Services</v>
      </c>
      <c r="D187" s="47"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3,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ERROR")))))))))))))))))))),3,TRUE))</f>
        <v/>
      </c>
      <c r="E187" s="47"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4,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ERROR")))))))))))))))))))),4,TRUE))</f>
        <v/>
      </c>
      <c r="F187" s="47"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5,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ERROR")))))))))))))))))))),5,TRUE))</f>
        <v/>
      </c>
      <c r="G187" s="46"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6,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ERROR")))))))))))))))))))),6,TRUE))</f>
        <v/>
      </c>
      <c r="H187" s="46"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7,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ERROR")))))))))))))))))))),7,TRUE))</f>
        <v/>
      </c>
      <c r="I187" s="48"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8,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ERROR")))))))))))))))))))),8,TRUE))</f>
        <v/>
      </c>
      <c r="J187" s="49"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9,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ERROR")))))))))))))))))))),9,TRUE))</f>
        <v/>
      </c>
      <c r="K187" s="48"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10,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ERROR")))))))))))))))))))),10,TRUE))</f>
        <v/>
      </c>
      <c r="L187" s="48"/>
      <c r="M187" s="104"/>
      <c r="N187" s="48"/>
      <c r="O187" s="48"/>
      <c r="P187" s="69" t="str">
        <f>IF(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11,TRUE)=0,"",VLOOKUP($B187,IF($B187&lt;11,RAPID0[],IF($B187&lt;21,RAPID1[],IF($B187&lt;31,RAPID2[],IF($B187&lt;41,RAPID3[],IF($B187&lt;51,RAPID4[],IF($B187&lt;61,RAPID5[],IF($B187&lt;71,RAPID6[],IF($B187&lt;81,RAPID7[],IF($B187&lt;91,RAPID8[],IF($B187&lt;101,RAPID9[],IF($B187&lt;111,RAPID10[],IF($B187&lt;121,RAPID11[],IF($B187&lt;131,RAPID12[],IF($B187&lt;141,RAPID13[],IF($B187&lt;151,RAPID14[],IF($B187&lt;161,RAPID15[],IF($B187&lt;171,RAPID16[],IF($B187&lt;181,RAPID17[],IF($B187&lt;191,RAPID18[],IF($B187&lt;201,RAPID19[],"TABLE ERROR")))))))))))))))))))),11,TRUE))</f>
        <v/>
      </c>
    </row>
    <row r="188" spans="1:16" ht="15" customHeight="1" x14ac:dyDescent="0.25">
      <c r="A188" s="94">
        <v>20</v>
      </c>
      <c r="B188" s="70">
        <v>186</v>
      </c>
      <c r="C188" s="46" t="str">
        <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ERROR")))))))))))))))))))),2,TRUE)</f>
        <v>Housing Relocation and Stabilization Services</v>
      </c>
      <c r="D188" s="47"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3,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ERROR")))))))))))))))))))),3,TRUE))</f>
        <v/>
      </c>
      <c r="E188" s="47"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4,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ERROR")))))))))))))))))))),4,TRUE))</f>
        <v/>
      </c>
      <c r="F188" s="47"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5,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ERROR")))))))))))))))))))),5,TRUE))</f>
        <v/>
      </c>
      <c r="G188" s="46"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6,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ERROR")))))))))))))))))))),6,TRUE))</f>
        <v/>
      </c>
      <c r="H188" s="46"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7,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ERROR")))))))))))))))))))),7,TRUE))</f>
        <v/>
      </c>
      <c r="I188" s="48"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8,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ERROR")))))))))))))))))))),8,TRUE))</f>
        <v/>
      </c>
      <c r="J188" s="49"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9,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ERROR")))))))))))))))))))),9,TRUE))</f>
        <v/>
      </c>
      <c r="K188" s="48"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10,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ERROR")))))))))))))))))))),10,TRUE))</f>
        <v/>
      </c>
      <c r="L188" s="48"/>
      <c r="M188" s="104"/>
      <c r="N188" s="48"/>
      <c r="O188" s="48"/>
      <c r="P188" s="69" t="str">
        <f>IF(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11,TRUE)=0,"",VLOOKUP($B188,IF($B188&lt;11,RAPID0[],IF($B188&lt;21,RAPID1[],IF($B188&lt;31,RAPID2[],IF($B188&lt;41,RAPID3[],IF($B188&lt;51,RAPID4[],IF($B188&lt;61,RAPID5[],IF($B188&lt;71,RAPID6[],IF($B188&lt;81,RAPID7[],IF($B188&lt;91,RAPID8[],IF($B188&lt;101,RAPID9[],IF($B188&lt;111,RAPID10[],IF($B188&lt;121,RAPID11[],IF($B188&lt;131,RAPID12[],IF($B188&lt;141,RAPID13[],IF($B188&lt;151,RAPID14[],IF($B188&lt;161,RAPID15[],IF($B188&lt;171,RAPID16[],IF($B188&lt;181,RAPID17[],IF($B188&lt;191,RAPID18[],IF($B188&lt;201,RAPID19[],"TABLE ERROR")))))))))))))))))))),11,TRUE))</f>
        <v/>
      </c>
    </row>
    <row r="189" spans="1:16" ht="15" customHeight="1" x14ac:dyDescent="0.25">
      <c r="A189" s="94">
        <v>20</v>
      </c>
      <c r="B189" s="70">
        <v>187</v>
      </c>
      <c r="C189" s="46" t="str">
        <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ERROR")))))))))))))))))))),2,TRUE)</f>
        <v>Housing Relocation and Stabilization Services</v>
      </c>
      <c r="D189" s="47"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3,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ERROR")))))))))))))))))))),3,TRUE))</f>
        <v/>
      </c>
      <c r="E189" s="47"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4,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ERROR")))))))))))))))))))),4,TRUE))</f>
        <v/>
      </c>
      <c r="F189" s="47"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5,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ERROR")))))))))))))))))))),5,TRUE))</f>
        <v/>
      </c>
      <c r="G189" s="46"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6,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ERROR")))))))))))))))))))),6,TRUE))</f>
        <v/>
      </c>
      <c r="H189" s="46"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7,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ERROR")))))))))))))))))))),7,TRUE))</f>
        <v/>
      </c>
      <c r="I189" s="48"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8,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ERROR")))))))))))))))))))),8,TRUE))</f>
        <v/>
      </c>
      <c r="J189" s="49"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9,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ERROR")))))))))))))))))))),9,TRUE))</f>
        <v/>
      </c>
      <c r="K189" s="48"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10,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ERROR")))))))))))))))))))),10,TRUE))</f>
        <v/>
      </c>
      <c r="L189" s="48"/>
      <c r="M189" s="104"/>
      <c r="N189" s="48"/>
      <c r="O189" s="48"/>
      <c r="P189" s="69" t="str">
        <f>IF(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11,TRUE)=0,"",VLOOKUP($B189,IF($B189&lt;11,RAPID0[],IF($B189&lt;21,RAPID1[],IF($B189&lt;31,RAPID2[],IF($B189&lt;41,RAPID3[],IF($B189&lt;51,RAPID4[],IF($B189&lt;61,RAPID5[],IF($B189&lt;71,RAPID6[],IF($B189&lt;81,RAPID7[],IF($B189&lt;91,RAPID8[],IF($B189&lt;101,RAPID9[],IF($B189&lt;111,RAPID10[],IF($B189&lt;121,RAPID11[],IF($B189&lt;131,RAPID12[],IF($B189&lt;141,RAPID13[],IF($B189&lt;151,RAPID14[],IF($B189&lt;161,RAPID15[],IF($B189&lt;171,RAPID16[],IF($B189&lt;181,RAPID17[],IF($B189&lt;191,RAPID18[],IF($B189&lt;201,RAPID19[],"TABLE ERROR")))))))))))))))))))),11,TRUE))</f>
        <v/>
      </c>
    </row>
    <row r="190" spans="1:16" ht="15" customHeight="1" x14ac:dyDescent="0.25">
      <c r="A190" s="94">
        <v>20</v>
      </c>
      <c r="B190" s="70">
        <v>188</v>
      </c>
      <c r="C190" s="46" t="str">
        <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ERROR")))))))))))))))))))),2,TRUE)</f>
        <v>Housing Relocation and Stabilization Services</v>
      </c>
      <c r="D190" s="47"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3,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ERROR")))))))))))))))))))),3,TRUE))</f>
        <v/>
      </c>
      <c r="E190" s="47"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4,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ERROR")))))))))))))))))))),4,TRUE))</f>
        <v/>
      </c>
      <c r="F190" s="47"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5,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ERROR")))))))))))))))))))),5,TRUE))</f>
        <v/>
      </c>
      <c r="G190" s="46"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6,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ERROR")))))))))))))))))))),6,TRUE))</f>
        <v/>
      </c>
      <c r="H190" s="46"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7,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ERROR")))))))))))))))))))),7,TRUE))</f>
        <v/>
      </c>
      <c r="I190" s="48"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8,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ERROR")))))))))))))))))))),8,TRUE))</f>
        <v/>
      </c>
      <c r="J190" s="49"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9,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ERROR")))))))))))))))))))),9,TRUE))</f>
        <v/>
      </c>
      <c r="K190" s="48"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10,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ERROR")))))))))))))))))))),10,TRUE))</f>
        <v/>
      </c>
      <c r="L190" s="48"/>
      <c r="M190" s="104"/>
      <c r="N190" s="48"/>
      <c r="O190" s="48"/>
      <c r="P190" s="69" t="str">
        <f>IF(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11,TRUE)=0,"",VLOOKUP($B190,IF($B190&lt;11,RAPID0[],IF($B190&lt;21,RAPID1[],IF($B190&lt;31,RAPID2[],IF($B190&lt;41,RAPID3[],IF($B190&lt;51,RAPID4[],IF($B190&lt;61,RAPID5[],IF($B190&lt;71,RAPID6[],IF($B190&lt;81,RAPID7[],IF($B190&lt;91,RAPID8[],IF($B190&lt;101,RAPID9[],IF($B190&lt;111,RAPID10[],IF($B190&lt;121,RAPID11[],IF($B190&lt;131,RAPID12[],IF($B190&lt;141,RAPID13[],IF($B190&lt;151,RAPID14[],IF($B190&lt;161,RAPID15[],IF($B190&lt;171,RAPID16[],IF($B190&lt;181,RAPID17[],IF($B190&lt;191,RAPID18[],IF($B190&lt;201,RAPID19[],"TABLE ERROR")))))))))))))))))))),11,TRUE))</f>
        <v/>
      </c>
    </row>
    <row r="191" spans="1:16" ht="15" customHeight="1" x14ac:dyDescent="0.25">
      <c r="A191" s="94">
        <v>20</v>
      </c>
      <c r="B191" s="70">
        <v>189</v>
      </c>
      <c r="C191" s="46" t="str">
        <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ERROR")))))))))))))))))))),2,TRUE)</f>
        <v>Housing Relocation and Stabilization Services</v>
      </c>
      <c r="D191" s="47"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3,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ERROR")))))))))))))))))))),3,TRUE))</f>
        <v/>
      </c>
      <c r="E191" s="47"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4,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ERROR")))))))))))))))))))),4,TRUE))</f>
        <v/>
      </c>
      <c r="F191" s="47"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5,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ERROR")))))))))))))))))))),5,TRUE))</f>
        <v/>
      </c>
      <c r="G191" s="46"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6,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ERROR")))))))))))))))))))),6,TRUE))</f>
        <v/>
      </c>
      <c r="H191" s="46"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7,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ERROR")))))))))))))))))))),7,TRUE))</f>
        <v/>
      </c>
      <c r="I191" s="48"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8,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ERROR")))))))))))))))))))),8,TRUE))</f>
        <v/>
      </c>
      <c r="J191" s="49"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9,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ERROR")))))))))))))))))))),9,TRUE))</f>
        <v/>
      </c>
      <c r="K191" s="48"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10,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ERROR")))))))))))))))))))),10,TRUE))</f>
        <v/>
      </c>
      <c r="L191" s="48"/>
      <c r="M191" s="104"/>
      <c r="N191" s="48"/>
      <c r="O191" s="48"/>
      <c r="P191" s="69" t="str">
        <f>IF(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11,TRUE)=0,"",VLOOKUP($B191,IF($B191&lt;11,RAPID0[],IF($B191&lt;21,RAPID1[],IF($B191&lt;31,RAPID2[],IF($B191&lt;41,RAPID3[],IF($B191&lt;51,RAPID4[],IF($B191&lt;61,RAPID5[],IF($B191&lt;71,RAPID6[],IF($B191&lt;81,RAPID7[],IF($B191&lt;91,RAPID8[],IF($B191&lt;101,RAPID9[],IF($B191&lt;111,RAPID10[],IF($B191&lt;121,RAPID11[],IF($B191&lt;131,RAPID12[],IF($B191&lt;141,RAPID13[],IF($B191&lt;151,RAPID14[],IF($B191&lt;161,RAPID15[],IF($B191&lt;171,RAPID16[],IF($B191&lt;181,RAPID17[],IF($B191&lt;191,RAPID18[],IF($B191&lt;201,RAPID19[],"TABLE ERROR")))))))))))))))))))),11,TRUE))</f>
        <v/>
      </c>
    </row>
    <row r="192" spans="1:16" ht="15.75" customHeight="1" x14ac:dyDescent="0.25">
      <c r="A192" s="94">
        <v>20</v>
      </c>
      <c r="B192" s="70">
        <v>190</v>
      </c>
      <c r="C192" s="46" t="str">
        <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ERROR")))))))))))))))))))),2,TRUE)</f>
        <v>Housing Relocation and Stabilization Services</v>
      </c>
      <c r="D192" s="47"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3,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ERROR")))))))))))))))))))),3,TRUE))</f>
        <v/>
      </c>
      <c r="E192" s="47"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4,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ERROR")))))))))))))))))))),4,TRUE))</f>
        <v/>
      </c>
      <c r="F192" s="47"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5,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ERROR")))))))))))))))))))),5,TRUE))</f>
        <v/>
      </c>
      <c r="G192" s="46"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6,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ERROR")))))))))))))))))))),6,TRUE))</f>
        <v/>
      </c>
      <c r="H192" s="46"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7,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ERROR")))))))))))))))))))),7,TRUE))</f>
        <v/>
      </c>
      <c r="I192" s="48"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8,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ERROR")))))))))))))))))))),8,TRUE))</f>
        <v/>
      </c>
      <c r="J192" s="49"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9,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ERROR")))))))))))))))))))),9,TRUE))</f>
        <v/>
      </c>
      <c r="K192" s="48"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10,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ERROR")))))))))))))))))))),10,TRUE))</f>
        <v/>
      </c>
      <c r="L192" s="48"/>
      <c r="M192" s="104"/>
      <c r="N192" s="48"/>
      <c r="O192" s="48"/>
      <c r="P192" s="69" t="str">
        <f>IF(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11,TRUE)=0,"",VLOOKUP($B192,IF($B192&lt;11,RAPID0[],IF($B192&lt;21,RAPID1[],IF($B192&lt;31,RAPID2[],IF($B192&lt;41,RAPID3[],IF($B192&lt;51,RAPID4[],IF($B192&lt;61,RAPID5[],IF($B192&lt;71,RAPID6[],IF($B192&lt;81,RAPID7[],IF($B192&lt;91,RAPID8[],IF($B192&lt;101,RAPID9[],IF($B192&lt;111,RAPID10[],IF($B192&lt;121,RAPID11[],IF($B192&lt;131,RAPID12[],IF($B192&lt;141,RAPID13[],IF($B192&lt;151,RAPID14[],IF($B192&lt;161,RAPID15[],IF($B192&lt;171,RAPID16[],IF($B192&lt;181,RAPID17[],IF($B192&lt;191,RAPID18[],IF($B192&lt;201,RAPID19[],"TABLE ERROR")))))))))))))))))))),11,TRUE))</f>
        <v/>
      </c>
    </row>
    <row r="193" spans="1:16" ht="15" customHeight="1" x14ac:dyDescent="0.25">
      <c r="A193" s="94">
        <v>21</v>
      </c>
      <c r="B193" s="70">
        <v>191</v>
      </c>
      <c r="C193" s="46" t="str">
        <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ERROR")))))))))))))))))))),2,TRUE)</f>
        <v>Housing Relocation and Stabilization Services</v>
      </c>
      <c r="D193" s="47"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3,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ERROR")))))))))))))))))))),3,TRUE))</f>
        <v/>
      </c>
      <c r="E193" s="47"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4,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ERROR")))))))))))))))))))),4,TRUE))</f>
        <v/>
      </c>
      <c r="F193" s="47"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5,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ERROR")))))))))))))))))))),5,TRUE))</f>
        <v/>
      </c>
      <c r="G193" s="46"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6,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ERROR")))))))))))))))))))),6,TRUE))</f>
        <v/>
      </c>
      <c r="H193" s="46"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7,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ERROR")))))))))))))))))))),7,TRUE))</f>
        <v/>
      </c>
      <c r="I193" s="48"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8,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ERROR")))))))))))))))))))),8,TRUE))</f>
        <v/>
      </c>
      <c r="J193" s="49"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9,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ERROR")))))))))))))))))))),9,TRUE))</f>
        <v/>
      </c>
      <c r="K193" s="48"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10,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ERROR")))))))))))))))))))),10,TRUE))</f>
        <v/>
      </c>
      <c r="L193" s="48"/>
      <c r="M193" s="104"/>
      <c r="N193" s="48"/>
      <c r="O193" s="48"/>
      <c r="P193" s="69" t="str">
        <f>IF(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11,TRUE)=0,"",VLOOKUP($B193,IF($B193&lt;11,RAPID0[],IF($B193&lt;21,RAPID1[],IF($B193&lt;31,RAPID2[],IF($B193&lt;41,RAPID3[],IF($B193&lt;51,RAPID4[],IF($B193&lt;61,RAPID5[],IF($B193&lt;71,RAPID6[],IF($B193&lt;81,RAPID7[],IF($B193&lt;91,RAPID8[],IF($B193&lt;101,RAPID9[],IF($B193&lt;111,RAPID10[],IF($B193&lt;121,RAPID11[],IF($B193&lt;131,RAPID12[],IF($B193&lt;141,RAPID13[],IF($B193&lt;151,RAPID14[],IF($B193&lt;161,RAPID15[],IF($B193&lt;171,RAPID16[],IF($B193&lt;181,RAPID17[],IF($B193&lt;191,RAPID18[],IF($B193&lt;201,RAPID19[],"TABLE ERROR")))))))))))))))))))),11,TRUE))</f>
        <v/>
      </c>
    </row>
    <row r="194" spans="1:16" ht="15" customHeight="1" x14ac:dyDescent="0.25">
      <c r="A194" s="94">
        <v>21</v>
      </c>
      <c r="B194" s="70">
        <v>192</v>
      </c>
      <c r="C194" s="46" t="str">
        <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ERROR")))))))))))))))))))),2,TRUE)</f>
        <v>Housing Relocation and Stabilization Services</v>
      </c>
      <c r="D194" s="47"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3,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ERROR")))))))))))))))))))),3,TRUE))</f>
        <v/>
      </c>
      <c r="E194" s="47"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4,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ERROR")))))))))))))))))))),4,TRUE))</f>
        <v/>
      </c>
      <c r="F194" s="47"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5,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ERROR")))))))))))))))))))),5,TRUE))</f>
        <v/>
      </c>
      <c r="G194" s="46"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6,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ERROR")))))))))))))))))))),6,TRUE))</f>
        <v/>
      </c>
      <c r="H194" s="46"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7,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ERROR")))))))))))))))))))),7,TRUE))</f>
        <v/>
      </c>
      <c r="I194" s="48"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8,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ERROR")))))))))))))))))))),8,TRUE))</f>
        <v/>
      </c>
      <c r="J194" s="49"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9,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ERROR")))))))))))))))))))),9,TRUE))</f>
        <v/>
      </c>
      <c r="K194" s="48"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10,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ERROR")))))))))))))))))))),10,TRUE))</f>
        <v/>
      </c>
      <c r="L194" s="48"/>
      <c r="M194" s="104"/>
      <c r="N194" s="48"/>
      <c r="O194" s="48"/>
      <c r="P194" s="69" t="str">
        <f>IF(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11,TRUE)=0,"",VLOOKUP($B194,IF($B194&lt;11,RAPID0[],IF($B194&lt;21,RAPID1[],IF($B194&lt;31,RAPID2[],IF($B194&lt;41,RAPID3[],IF($B194&lt;51,RAPID4[],IF($B194&lt;61,RAPID5[],IF($B194&lt;71,RAPID6[],IF($B194&lt;81,RAPID7[],IF($B194&lt;91,RAPID8[],IF($B194&lt;101,RAPID9[],IF($B194&lt;111,RAPID10[],IF($B194&lt;121,RAPID11[],IF($B194&lt;131,RAPID12[],IF($B194&lt;141,RAPID13[],IF($B194&lt;151,RAPID14[],IF($B194&lt;161,RAPID15[],IF($B194&lt;171,RAPID16[],IF($B194&lt;181,RAPID17[],IF($B194&lt;191,RAPID18[],IF($B194&lt;201,RAPID19[],"TABLE ERROR")))))))))))))))))))),11,TRUE))</f>
        <v/>
      </c>
    </row>
    <row r="195" spans="1:16" ht="15" customHeight="1" x14ac:dyDescent="0.25">
      <c r="A195" s="94">
        <v>21</v>
      </c>
      <c r="B195" s="70">
        <v>193</v>
      </c>
      <c r="C195" s="46" t="str">
        <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ERROR")))))))))))))))))))),2,TRUE)</f>
        <v>Housing Relocation and Stabilization Services</v>
      </c>
      <c r="D195" s="47"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3,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ERROR")))))))))))))))))))),3,TRUE))</f>
        <v/>
      </c>
      <c r="E195" s="47"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4,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ERROR")))))))))))))))))))),4,TRUE))</f>
        <v/>
      </c>
      <c r="F195" s="47"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5,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ERROR")))))))))))))))))))),5,TRUE))</f>
        <v/>
      </c>
      <c r="G195" s="46"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6,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ERROR")))))))))))))))))))),6,TRUE))</f>
        <v/>
      </c>
      <c r="H195" s="46"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7,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ERROR")))))))))))))))))))),7,TRUE))</f>
        <v/>
      </c>
      <c r="I195" s="48"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8,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ERROR")))))))))))))))))))),8,TRUE))</f>
        <v/>
      </c>
      <c r="J195" s="49"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9,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ERROR")))))))))))))))))))),9,TRUE))</f>
        <v/>
      </c>
      <c r="K195" s="48"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10,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ERROR")))))))))))))))))))),10,TRUE))</f>
        <v/>
      </c>
      <c r="L195" s="48"/>
      <c r="M195" s="104"/>
      <c r="N195" s="48"/>
      <c r="O195" s="48"/>
      <c r="P195" s="69" t="str">
        <f>IF(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11,TRUE)=0,"",VLOOKUP($B195,IF($B195&lt;11,RAPID0[],IF($B195&lt;21,RAPID1[],IF($B195&lt;31,RAPID2[],IF($B195&lt;41,RAPID3[],IF($B195&lt;51,RAPID4[],IF($B195&lt;61,RAPID5[],IF($B195&lt;71,RAPID6[],IF($B195&lt;81,RAPID7[],IF($B195&lt;91,RAPID8[],IF($B195&lt;101,RAPID9[],IF($B195&lt;111,RAPID10[],IF($B195&lt;121,RAPID11[],IF($B195&lt;131,RAPID12[],IF($B195&lt;141,RAPID13[],IF($B195&lt;151,RAPID14[],IF($B195&lt;161,RAPID15[],IF($B195&lt;171,RAPID16[],IF($B195&lt;181,RAPID17[],IF($B195&lt;191,RAPID18[],IF($B195&lt;201,RAPID19[],"TABLE ERROR")))))))))))))))))))),11,TRUE))</f>
        <v/>
      </c>
    </row>
    <row r="196" spans="1:16" ht="15" customHeight="1" x14ac:dyDescent="0.25">
      <c r="A196" s="94">
        <v>21</v>
      </c>
      <c r="B196" s="70">
        <v>194</v>
      </c>
      <c r="C196" s="46" t="str">
        <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ERROR")))))))))))))))))))),2,TRUE)</f>
        <v>Housing Relocation and Stabilization Services</v>
      </c>
      <c r="D196" s="47"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3,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ERROR")))))))))))))))))))),3,TRUE))</f>
        <v/>
      </c>
      <c r="E196" s="47"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4,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ERROR")))))))))))))))))))),4,TRUE))</f>
        <v/>
      </c>
      <c r="F196" s="47"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5,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ERROR")))))))))))))))))))),5,TRUE))</f>
        <v/>
      </c>
      <c r="G196" s="46"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6,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ERROR")))))))))))))))))))),6,TRUE))</f>
        <v/>
      </c>
      <c r="H196" s="46"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7,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ERROR")))))))))))))))))))),7,TRUE))</f>
        <v/>
      </c>
      <c r="I196" s="48"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8,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ERROR")))))))))))))))))))),8,TRUE))</f>
        <v/>
      </c>
      <c r="J196" s="49"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9,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ERROR")))))))))))))))))))),9,TRUE))</f>
        <v/>
      </c>
      <c r="K196" s="48"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10,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ERROR")))))))))))))))))))),10,TRUE))</f>
        <v/>
      </c>
      <c r="L196" s="48"/>
      <c r="M196" s="104"/>
      <c r="N196" s="48"/>
      <c r="O196" s="48"/>
      <c r="P196" s="69" t="str">
        <f>IF(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11,TRUE)=0,"",VLOOKUP($B196,IF($B196&lt;11,RAPID0[],IF($B196&lt;21,RAPID1[],IF($B196&lt;31,RAPID2[],IF($B196&lt;41,RAPID3[],IF($B196&lt;51,RAPID4[],IF($B196&lt;61,RAPID5[],IF($B196&lt;71,RAPID6[],IF($B196&lt;81,RAPID7[],IF($B196&lt;91,RAPID8[],IF($B196&lt;101,RAPID9[],IF($B196&lt;111,RAPID10[],IF($B196&lt;121,RAPID11[],IF($B196&lt;131,RAPID12[],IF($B196&lt;141,RAPID13[],IF($B196&lt;151,RAPID14[],IF($B196&lt;161,RAPID15[],IF($B196&lt;171,RAPID16[],IF($B196&lt;181,RAPID17[],IF($B196&lt;191,RAPID18[],IF($B196&lt;201,RAPID19[],"TABLE ERROR")))))))))))))))))))),11,TRUE))</f>
        <v/>
      </c>
    </row>
    <row r="197" spans="1:16" ht="15" customHeight="1" x14ac:dyDescent="0.25">
      <c r="A197" s="94">
        <v>21</v>
      </c>
      <c r="B197" s="70">
        <v>195</v>
      </c>
      <c r="C197" s="46" t="str">
        <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ERROR")))))))))))))))))))),2,TRUE)</f>
        <v>Housing Relocation and Stabilization Services</v>
      </c>
      <c r="D197" s="47"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3,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ERROR")))))))))))))))))))),3,TRUE))</f>
        <v/>
      </c>
      <c r="E197" s="47"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4,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ERROR")))))))))))))))))))),4,TRUE))</f>
        <v/>
      </c>
      <c r="F197" s="47"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5,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ERROR")))))))))))))))))))),5,TRUE))</f>
        <v/>
      </c>
      <c r="G197" s="46"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6,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ERROR")))))))))))))))))))),6,TRUE))</f>
        <v/>
      </c>
      <c r="H197" s="46"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7,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ERROR")))))))))))))))))))),7,TRUE))</f>
        <v/>
      </c>
      <c r="I197" s="48"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8,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ERROR")))))))))))))))))))),8,TRUE))</f>
        <v/>
      </c>
      <c r="J197" s="49"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9,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ERROR")))))))))))))))))))),9,TRUE))</f>
        <v/>
      </c>
      <c r="K197" s="48"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10,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ERROR")))))))))))))))))))),10,TRUE))</f>
        <v/>
      </c>
      <c r="L197" s="48"/>
      <c r="M197" s="104"/>
      <c r="N197" s="48"/>
      <c r="O197" s="48"/>
      <c r="P197" s="69" t="str">
        <f>IF(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11,TRUE)=0,"",VLOOKUP($B197,IF($B197&lt;11,RAPID0[],IF($B197&lt;21,RAPID1[],IF($B197&lt;31,RAPID2[],IF($B197&lt;41,RAPID3[],IF($B197&lt;51,RAPID4[],IF($B197&lt;61,RAPID5[],IF($B197&lt;71,RAPID6[],IF($B197&lt;81,RAPID7[],IF($B197&lt;91,RAPID8[],IF($B197&lt;101,RAPID9[],IF($B197&lt;111,RAPID10[],IF($B197&lt;121,RAPID11[],IF($B197&lt;131,RAPID12[],IF($B197&lt;141,RAPID13[],IF($B197&lt;151,RAPID14[],IF($B197&lt;161,RAPID15[],IF($B197&lt;171,RAPID16[],IF($B197&lt;181,RAPID17[],IF($B197&lt;191,RAPID18[],IF($B197&lt;201,RAPID19[],"TABLE ERROR")))))))))))))))))))),11,TRUE))</f>
        <v/>
      </c>
    </row>
    <row r="198" spans="1:16" ht="15" customHeight="1" x14ac:dyDescent="0.25">
      <c r="A198" s="94">
        <v>21</v>
      </c>
      <c r="B198" s="70">
        <v>196</v>
      </c>
      <c r="C198" s="46" t="str">
        <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ERROR")))))))))))))))))))),2,TRUE)</f>
        <v>Housing Relocation and Stabilization Services</v>
      </c>
      <c r="D198" s="47"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3,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ERROR")))))))))))))))))))),3,TRUE))</f>
        <v/>
      </c>
      <c r="E198" s="47"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4,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ERROR")))))))))))))))))))),4,TRUE))</f>
        <v/>
      </c>
      <c r="F198" s="47"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5,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ERROR")))))))))))))))))))),5,TRUE))</f>
        <v/>
      </c>
      <c r="G198" s="46"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6,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ERROR")))))))))))))))))))),6,TRUE))</f>
        <v/>
      </c>
      <c r="H198" s="46"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7,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ERROR")))))))))))))))))))),7,TRUE))</f>
        <v/>
      </c>
      <c r="I198" s="48"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8,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ERROR")))))))))))))))))))),8,TRUE))</f>
        <v/>
      </c>
      <c r="J198" s="49"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9,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ERROR")))))))))))))))))))),9,TRUE))</f>
        <v/>
      </c>
      <c r="K198" s="48"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10,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ERROR")))))))))))))))))))),10,TRUE))</f>
        <v/>
      </c>
      <c r="L198" s="48"/>
      <c r="M198" s="104"/>
      <c r="N198" s="48"/>
      <c r="O198" s="48"/>
      <c r="P198" s="69" t="str">
        <f>IF(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11,TRUE)=0,"",VLOOKUP($B198,IF($B198&lt;11,RAPID0[],IF($B198&lt;21,RAPID1[],IF($B198&lt;31,RAPID2[],IF($B198&lt;41,RAPID3[],IF($B198&lt;51,RAPID4[],IF($B198&lt;61,RAPID5[],IF($B198&lt;71,RAPID6[],IF($B198&lt;81,RAPID7[],IF($B198&lt;91,RAPID8[],IF($B198&lt;101,RAPID9[],IF($B198&lt;111,RAPID10[],IF($B198&lt;121,RAPID11[],IF($B198&lt;131,RAPID12[],IF($B198&lt;141,RAPID13[],IF($B198&lt;151,RAPID14[],IF($B198&lt;161,RAPID15[],IF($B198&lt;171,RAPID16[],IF($B198&lt;181,RAPID17[],IF($B198&lt;191,RAPID18[],IF($B198&lt;201,RAPID19[],"TABLE ERROR")))))))))))))))))))),11,TRUE))</f>
        <v/>
      </c>
    </row>
    <row r="199" spans="1:16" ht="15" customHeight="1" x14ac:dyDescent="0.25">
      <c r="A199" s="94">
        <v>21</v>
      </c>
      <c r="B199" s="70">
        <v>197</v>
      </c>
      <c r="C199" s="46" t="str">
        <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ERROR")))))))))))))))))))),2,TRUE)</f>
        <v>Housing Relocation and Stabilization Services</v>
      </c>
      <c r="D199" s="47"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3,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ERROR")))))))))))))))))))),3,TRUE))</f>
        <v/>
      </c>
      <c r="E199" s="47"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4,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ERROR")))))))))))))))))))),4,TRUE))</f>
        <v/>
      </c>
      <c r="F199" s="47"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5,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ERROR")))))))))))))))))))),5,TRUE))</f>
        <v/>
      </c>
      <c r="G199" s="46"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6,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ERROR")))))))))))))))))))),6,TRUE))</f>
        <v/>
      </c>
      <c r="H199" s="46"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7,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ERROR")))))))))))))))))))),7,TRUE))</f>
        <v/>
      </c>
      <c r="I199" s="48"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8,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ERROR")))))))))))))))))))),8,TRUE))</f>
        <v/>
      </c>
      <c r="J199" s="49"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9,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ERROR")))))))))))))))))))),9,TRUE))</f>
        <v/>
      </c>
      <c r="K199" s="48"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10,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ERROR")))))))))))))))))))),10,TRUE))</f>
        <v/>
      </c>
      <c r="L199" s="48"/>
      <c r="M199" s="104"/>
      <c r="N199" s="48"/>
      <c r="O199" s="48"/>
      <c r="P199" s="69" t="str">
        <f>IF(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11,TRUE)=0,"",VLOOKUP($B199,IF($B199&lt;11,RAPID0[],IF($B199&lt;21,RAPID1[],IF($B199&lt;31,RAPID2[],IF($B199&lt;41,RAPID3[],IF($B199&lt;51,RAPID4[],IF($B199&lt;61,RAPID5[],IF($B199&lt;71,RAPID6[],IF($B199&lt;81,RAPID7[],IF($B199&lt;91,RAPID8[],IF($B199&lt;101,RAPID9[],IF($B199&lt;111,RAPID10[],IF($B199&lt;121,RAPID11[],IF($B199&lt;131,RAPID12[],IF($B199&lt;141,RAPID13[],IF($B199&lt;151,RAPID14[],IF($B199&lt;161,RAPID15[],IF($B199&lt;171,RAPID16[],IF($B199&lt;181,RAPID17[],IF($B199&lt;191,RAPID18[],IF($B199&lt;201,RAPID19[],"TABLE ERROR")))))))))))))))))))),11,TRUE))</f>
        <v/>
      </c>
    </row>
    <row r="200" spans="1:16" ht="15" customHeight="1" x14ac:dyDescent="0.25">
      <c r="A200" s="94">
        <v>21</v>
      </c>
      <c r="B200" s="70">
        <v>198</v>
      </c>
      <c r="C200" s="46" t="str">
        <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ERROR")))))))))))))))))))),2,TRUE)</f>
        <v>Housing Relocation and Stabilization Services</v>
      </c>
      <c r="D200" s="47"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3,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ERROR")))))))))))))))))))),3,TRUE))</f>
        <v/>
      </c>
      <c r="E200" s="47"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4,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ERROR")))))))))))))))))))),4,TRUE))</f>
        <v/>
      </c>
      <c r="F200" s="47"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5,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ERROR")))))))))))))))))))),5,TRUE))</f>
        <v/>
      </c>
      <c r="G200" s="46"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6,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ERROR")))))))))))))))))))),6,TRUE))</f>
        <v/>
      </c>
      <c r="H200" s="46"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7,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ERROR")))))))))))))))))))),7,TRUE))</f>
        <v/>
      </c>
      <c r="I200" s="48"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8,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ERROR")))))))))))))))))))),8,TRUE))</f>
        <v/>
      </c>
      <c r="J200" s="49"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9,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ERROR")))))))))))))))))))),9,TRUE))</f>
        <v/>
      </c>
      <c r="K200" s="48"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10,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ERROR")))))))))))))))))))),10,TRUE))</f>
        <v/>
      </c>
      <c r="L200" s="48"/>
      <c r="M200" s="104"/>
      <c r="N200" s="48"/>
      <c r="O200" s="48"/>
      <c r="P200" s="69" t="str">
        <f>IF(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11,TRUE)=0,"",VLOOKUP($B200,IF($B200&lt;11,RAPID0[],IF($B200&lt;21,RAPID1[],IF($B200&lt;31,RAPID2[],IF($B200&lt;41,RAPID3[],IF($B200&lt;51,RAPID4[],IF($B200&lt;61,RAPID5[],IF($B200&lt;71,RAPID6[],IF($B200&lt;81,RAPID7[],IF($B200&lt;91,RAPID8[],IF($B200&lt;101,RAPID9[],IF($B200&lt;111,RAPID10[],IF($B200&lt;121,RAPID11[],IF($B200&lt;131,RAPID12[],IF($B200&lt;141,RAPID13[],IF($B200&lt;151,RAPID14[],IF($B200&lt;161,RAPID15[],IF($B200&lt;171,RAPID16[],IF($B200&lt;181,RAPID17[],IF($B200&lt;191,RAPID18[],IF($B200&lt;201,RAPID19[],"TABLE ERROR")))))))))))))))))))),11,TRUE))</f>
        <v/>
      </c>
    </row>
    <row r="201" spans="1:16" ht="15" customHeight="1" x14ac:dyDescent="0.25">
      <c r="A201" s="94">
        <v>21</v>
      </c>
      <c r="B201" s="70">
        <v>199</v>
      </c>
      <c r="C201" s="46" t="str">
        <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ERROR")))))))))))))))))))),2,TRUE)</f>
        <v>Housing Relocation and Stabilization Services</v>
      </c>
      <c r="D201" s="47"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3,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ERROR")))))))))))))))))))),3,TRUE))</f>
        <v/>
      </c>
      <c r="E201" s="47"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4,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ERROR")))))))))))))))))))),4,TRUE))</f>
        <v/>
      </c>
      <c r="F201" s="47"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5,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ERROR")))))))))))))))))))),5,TRUE))</f>
        <v/>
      </c>
      <c r="G201" s="46"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6,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ERROR")))))))))))))))))))),6,TRUE))</f>
        <v/>
      </c>
      <c r="H201" s="46"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7,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ERROR")))))))))))))))))))),7,TRUE))</f>
        <v/>
      </c>
      <c r="I201" s="48"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8,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ERROR")))))))))))))))))))),8,TRUE))</f>
        <v/>
      </c>
      <c r="J201" s="49"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9,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ERROR")))))))))))))))))))),9,TRUE))</f>
        <v/>
      </c>
      <c r="K201" s="48"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10,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ERROR")))))))))))))))))))),10,TRUE))</f>
        <v/>
      </c>
      <c r="L201" s="48"/>
      <c r="M201" s="104"/>
      <c r="N201" s="48"/>
      <c r="O201" s="48"/>
      <c r="P201" s="69" t="str">
        <f>IF(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11,TRUE)=0,"",VLOOKUP($B201,IF($B201&lt;11,RAPID0[],IF($B201&lt;21,RAPID1[],IF($B201&lt;31,RAPID2[],IF($B201&lt;41,RAPID3[],IF($B201&lt;51,RAPID4[],IF($B201&lt;61,RAPID5[],IF($B201&lt;71,RAPID6[],IF($B201&lt;81,RAPID7[],IF($B201&lt;91,RAPID8[],IF($B201&lt;101,RAPID9[],IF($B201&lt;111,RAPID10[],IF($B201&lt;121,RAPID11[],IF($B201&lt;131,RAPID12[],IF($B201&lt;141,RAPID13[],IF($B201&lt;151,RAPID14[],IF($B201&lt;161,RAPID15[],IF($B201&lt;171,RAPID16[],IF($B201&lt;181,RAPID17[],IF($B201&lt;191,RAPID18[],IF($B201&lt;201,RAPID19[],"TABLE ERROR")))))))))))))))))))),11,TRUE))</f>
        <v/>
      </c>
    </row>
    <row r="202" spans="1:16" ht="15.75" customHeight="1" thickBot="1" x14ac:dyDescent="0.3">
      <c r="A202" s="95">
        <v>21</v>
      </c>
      <c r="B202" s="96">
        <v>200</v>
      </c>
      <c r="C202" s="58" t="str">
        <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ERROR")))))))))))))))))))),2,TRUE)</f>
        <v>Housing Relocation and Stabilization Services</v>
      </c>
      <c r="D202" s="59"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3,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ERROR")))))))))))))))))))),3,TRUE))</f>
        <v/>
      </c>
      <c r="E202" s="59"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4,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ERROR")))))))))))))))))))),4,TRUE))</f>
        <v/>
      </c>
      <c r="F202" s="59"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5,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ERROR")))))))))))))))))))),5,TRUE))</f>
        <v/>
      </c>
      <c r="G202" s="58"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6,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ERROR")))))))))))))))))))),6,TRUE))</f>
        <v/>
      </c>
      <c r="H202" s="58"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7,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ERROR")))))))))))))))))))),7,TRUE))</f>
        <v/>
      </c>
      <c r="I202" s="60"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8,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ERROR")))))))))))))))))))),8,TRUE))</f>
        <v/>
      </c>
      <c r="J202" s="61"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9,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ERROR")))))))))))))))))))),9,TRUE))</f>
        <v/>
      </c>
      <c r="K202" s="60"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10,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ERROR")))))))))))))))))))),10,TRUE))</f>
        <v/>
      </c>
      <c r="L202" s="60"/>
      <c r="M202" s="105"/>
      <c r="N202" s="56"/>
      <c r="O202" s="56"/>
      <c r="P202" s="78" t="str">
        <f>IF(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11,TRUE)=0,"",VLOOKUP($B202,IF($B202&lt;11,RAPID0[],IF($B202&lt;21,RAPID1[],IF($B202&lt;31,RAPID2[],IF($B202&lt;41,RAPID3[],IF($B202&lt;51,RAPID4[],IF($B202&lt;61,RAPID5[],IF($B202&lt;71,RAPID6[],IF($B202&lt;81,RAPID7[],IF($B202&lt;91,RAPID8[],IF($B202&lt;101,RAPID9[],IF($B202&lt;111,RAPID10[],IF($B202&lt;121,RAPID11[],IF($B202&lt;131,RAPID12[],IF($B202&lt;141,RAPID13[],IF($B202&lt;151,RAPID14[],IF($B202&lt;161,RAPID15[],IF($B202&lt;171,RAPID16[],IF($B202&lt;181,RAPID17[],IF($B202&lt;191,RAPID18[],IF($B202&lt;201,RAPID19[],"TABLE ERROR")))))))))))))))))))),11,TRUE))</f>
        <v/>
      </c>
    </row>
  </sheetData>
  <mergeCells count="1">
    <mergeCell ref="A1:P1"/>
  </mergeCells>
  <conditionalFormatting sqref="N3:O202">
    <cfRule type="cellIs" dxfId="3" priority="4" operator="equal">
      <formula>"yes"</formula>
    </cfRule>
    <cfRule type="cellIs" dxfId="2" priority="5" operator="equal">
      <formula>"no"</formula>
    </cfRule>
  </conditionalFormatting>
  <conditionalFormatting sqref="B3:P202">
    <cfRule type="expression" dxfId="1" priority="6">
      <formula>$M3="yes"</formula>
    </cfRule>
  </conditionalFormatting>
  <conditionalFormatting sqref="A3:A202">
    <cfRule type="expression" dxfId="0" priority="3">
      <formula>$M3="yes"</formula>
    </cfRule>
  </conditionalFormatting>
  <pageMargins left="0.7" right="0.7" top="0.75" bottom="0.75" header="0.3" footer="0.3"/>
  <pageSetup orientation="portrait" r:id="rId1"/>
  <ignoredErrors>
    <ignoredError sqref="C3:P4 C6:P202 C5:L5 N5:P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showGridLines="0" view="pageLayout" topLeftCell="A16" zoomScaleNormal="100" workbookViewId="0">
      <selection activeCell="C20" sqref="C20"/>
    </sheetView>
  </sheetViews>
  <sheetFormatPr defaultRowHeight="34.5" customHeight="1" x14ac:dyDescent="0.25"/>
  <cols>
    <col min="1" max="1" width="4.7109375" customWidth="1"/>
    <col min="2" max="2" width="14.140625" customWidth="1"/>
    <col min="3" max="5" width="9.5703125" customWidth="1"/>
    <col min="6" max="7" width="11.28515625" customWidth="1"/>
    <col min="8" max="8" width="10.140625" customWidth="1"/>
    <col min="9" max="9" width="5.42578125" customWidth="1"/>
    <col min="10" max="10" width="10.140625" customWidth="1"/>
    <col min="11" max="11" width="26.140625" customWidth="1"/>
  </cols>
  <sheetData>
    <row r="1" spans="1:11" ht="34.5" customHeight="1" x14ac:dyDescent="0.25">
      <c r="A1" s="161" t="s">
        <v>9</v>
      </c>
      <c r="B1" s="163"/>
      <c r="C1" s="159">
        <f>'Request Summary'!B1</f>
        <v>0</v>
      </c>
      <c r="D1" s="160"/>
      <c r="E1" s="161" t="s">
        <v>12</v>
      </c>
      <c r="F1" s="162"/>
      <c r="G1" s="162"/>
      <c r="H1" s="162"/>
      <c r="I1" s="162"/>
      <c r="J1" s="163"/>
      <c r="K1" s="41" t="s">
        <v>53</v>
      </c>
    </row>
    <row r="2" spans="1:11" ht="34.5" customHeight="1" x14ac:dyDescent="0.25">
      <c r="A2" s="161" t="s">
        <v>10</v>
      </c>
      <c r="B2" s="163"/>
      <c r="C2" s="164">
        <f>'Request Summary'!B2</f>
        <v>0</v>
      </c>
      <c r="D2" s="165"/>
      <c r="E2" s="161" t="s">
        <v>13</v>
      </c>
      <c r="F2" s="163"/>
      <c r="G2" s="166">
        <f>MIN(ADMIN0[Incurred Period Start Date],ADMIN1[Incurred Period Start Date],ADMIN2[Incurred Period Start Date],ADMIN3[Incurred Period Start Date],ADMIN4[Incurred Period Start Date],ADMIN5[Incurred Period Start Date],ADMIN6[Incurred Period Start Date],ADMIN7[Incurred Period Start Date],ADMIN8[Incurred Period Start Date],ADMIN9[Incurred Period Start Date],ADMIN10[Incurred Period Start Date],ADMIN11[Incurred Period Start Date],ADMIN12[Incurred Period Start Date],ADMIN13[Incurred Period Start Date],ADMIN14[Incurred Period Start Date],ADMIN15[Incurred Period Start Date],ADMIN16[Incurred Period Start Date],ADMIN17[Incurred Period Start Date],ADMIN18[Incurred Period Start Date],ADMIN19[Incurred Period Start Date])</f>
        <v>0</v>
      </c>
      <c r="H2" s="167"/>
      <c r="I2" s="167"/>
      <c r="J2" s="168"/>
      <c r="K2" s="169">
        <f>SUM(ADMIN0[Amount Paid by ESG-CV],ADMIN1[Amount Paid by ESG-CV],ADMIN2[Amount Paid by ESG-CV],ADMIN3[Amount Paid by ESG-CV],ADMIN4[Amount Paid by ESG-CV],ADMIN5[Amount Paid by ESG-CV],ADMIN6[Amount Paid by ESG-CV],ADMIN7[Amount Paid by ESG-CV],ADMIN8[Amount Paid by ESG-CV],ADMIN9[Amount Paid by ESG-CV],ADMIN10[Amount Paid by ESG-CV],ADMIN11[Amount Paid by ESG-CV],ADMIN12[Amount Paid by ESG-CV],ADMIN13[Amount Paid by ESG-CV],ADMIN14[Amount Paid by ESG-CV],ADMIN15[Amount Paid by ESG-CV],ADMIN16[Amount Paid by ESG-CV],ADMIN17[Amount Paid by ESG-CV],ADMIN18[Amount Paid by ESG-CV],ADMIN19[Amount Paid by ESG-CV])</f>
        <v>0</v>
      </c>
    </row>
    <row r="3" spans="1:11" ht="34.5" customHeight="1" x14ac:dyDescent="0.25">
      <c r="A3" s="161" t="s">
        <v>11</v>
      </c>
      <c r="B3" s="163"/>
      <c r="C3" s="164">
        <f>'Request Summary'!D1</f>
        <v>0</v>
      </c>
      <c r="D3" s="165"/>
      <c r="E3" s="161" t="s">
        <v>14</v>
      </c>
      <c r="F3" s="163"/>
      <c r="G3" s="166">
        <f>MAX(ADMIN0[Incurred Period End Date],ADMIN1[Incurred Period End Date],ADMIN2[Incurred Period End Date],ADMIN3[Incurred Period End Date],ADMIN4[Incurred Period End Date],ADMIN5[Incurred Period End Date],ADMIN6[Incurred Period End Date],ADMIN7[Incurred Period End Date],ADMIN8[Incurred Period End Date],ADMIN9[Incurred Period End Date],ADMIN10[Incurred Period End Date],ADMIN11[Incurred Period End Date],ADMIN12[Incurred Period End Date],ADMIN13[Incurred Period End Date],ADMIN14[Incurred Period End Date],ADMIN15[Incurred Period End Date],ADMIN16[Incurred Period End Date],ADMIN17[Incurred Period End Date],ADMIN18[Incurred Period End Date],ADMIN19[Incurred Period End Date])</f>
        <v>0</v>
      </c>
      <c r="H3" s="167"/>
      <c r="I3" s="167"/>
      <c r="J3" s="168"/>
      <c r="K3" s="170"/>
    </row>
    <row r="4" spans="1:11" ht="34.5" customHeight="1" x14ac:dyDescent="0.25">
      <c r="A4" s="156" t="s">
        <v>16</v>
      </c>
      <c r="B4" s="157"/>
      <c r="C4" s="157"/>
      <c r="D4" s="157"/>
      <c r="E4" s="157"/>
      <c r="F4" s="157"/>
      <c r="G4" s="157"/>
      <c r="H4" s="157"/>
      <c r="I4" s="157"/>
      <c r="J4" s="157"/>
      <c r="K4" s="158"/>
    </row>
    <row r="5" spans="1:11" ht="34.5" customHeight="1" x14ac:dyDescent="0.25">
      <c r="A5" s="147" t="s">
        <v>60</v>
      </c>
      <c r="B5" s="148"/>
      <c r="C5" s="148"/>
      <c r="D5" s="148"/>
      <c r="E5" s="148"/>
      <c r="F5" s="148"/>
      <c r="G5" s="148"/>
      <c r="H5" s="148"/>
      <c r="I5" s="148"/>
      <c r="J5" s="148"/>
      <c r="K5" s="149"/>
    </row>
    <row r="6" spans="1:11" ht="34.5" customHeight="1" x14ac:dyDescent="0.25">
      <c r="A6" s="150"/>
      <c r="B6" s="151"/>
      <c r="C6" s="151"/>
      <c r="D6" s="151"/>
      <c r="E6" s="151"/>
      <c r="F6" s="151"/>
      <c r="G6" s="151"/>
      <c r="H6" s="151"/>
      <c r="I6" s="151"/>
      <c r="J6" s="151"/>
      <c r="K6" s="152"/>
    </row>
    <row r="7" spans="1:11" ht="34.5" customHeight="1" x14ac:dyDescent="0.25">
      <c r="A7" s="150"/>
      <c r="B7" s="151"/>
      <c r="C7" s="151"/>
      <c r="D7" s="151"/>
      <c r="E7" s="151"/>
      <c r="F7" s="151"/>
      <c r="G7" s="151"/>
      <c r="H7" s="151"/>
      <c r="I7" s="151"/>
      <c r="J7" s="151"/>
      <c r="K7" s="152"/>
    </row>
    <row r="8" spans="1:11" ht="34.5" customHeight="1" x14ac:dyDescent="0.25">
      <c r="A8" s="150"/>
      <c r="B8" s="151"/>
      <c r="C8" s="151"/>
      <c r="D8" s="151"/>
      <c r="E8" s="151"/>
      <c r="F8" s="151"/>
      <c r="G8" s="151"/>
      <c r="H8" s="151"/>
      <c r="I8" s="151"/>
      <c r="J8" s="151"/>
      <c r="K8" s="152"/>
    </row>
    <row r="9" spans="1:11" ht="34.5" customHeight="1" x14ac:dyDescent="0.25">
      <c r="A9" s="150"/>
      <c r="B9" s="151"/>
      <c r="C9" s="151"/>
      <c r="D9" s="151"/>
      <c r="E9" s="151"/>
      <c r="F9" s="151"/>
      <c r="G9" s="151"/>
      <c r="H9" s="151"/>
      <c r="I9" s="151"/>
      <c r="J9" s="151"/>
      <c r="K9" s="152"/>
    </row>
    <row r="10" spans="1:11" ht="34.5" customHeight="1" x14ac:dyDescent="0.25">
      <c r="A10" s="150"/>
      <c r="B10" s="151"/>
      <c r="C10" s="151"/>
      <c r="D10" s="151"/>
      <c r="E10" s="151"/>
      <c r="F10" s="151"/>
      <c r="G10" s="151"/>
      <c r="H10" s="151"/>
      <c r="I10" s="151"/>
      <c r="J10" s="151"/>
      <c r="K10" s="152"/>
    </row>
    <row r="11" spans="1:11" ht="34.5" customHeight="1" x14ac:dyDescent="0.25">
      <c r="A11" s="150"/>
      <c r="B11" s="151"/>
      <c r="C11" s="151"/>
      <c r="D11" s="151"/>
      <c r="E11" s="151"/>
      <c r="F11" s="151"/>
      <c r="G11" s="151"/>
      <c r="H11" s="151"/>
      <c r="I11" s="151"/>
      <c r="J11" s="151"/>
      <c r="K11" s="152"/>
    </row>
    <row r="12" spans="1:11" ht="34.5" customHeight="1" x14ac:dyDescent="0.25">
      <c r="A12" s="150"/>
      <c r="B12" s="151"/>
      <c r="C12" s="151"/>
      <c r="D12" s="151"/>
      <c r="E12" s="151"/>
      <c r="F12" s="151"/>
      <c r="G12" s="151"/>
      <c r="H12" s="151"/>
      <c r="I12" s="151"/>
      <c r="J12" s="151"/>
      <c r="K12" s="152"/>
    </row>
    <row r="13" spans="1:11" ht="34.5" customHeight="1" x14ac:dyDescent="0.25">
      <c r="A13" s="150"/>
      <c r="B13" s="151"/>
      <c r="C13" s="151"/>
      <c r="D13" s="151"/>
      <c r="E13" s="151"/>
      <c r="F13" s="151"/>
      <c r="G13" s="151"/>
      <c r="H13" s="151"/>
      <c r="I13" s="151"/>
      <c r="J13" s="151"/>
      <c r="K13" s="152"/>
    </row>
    <row r="14" spans="1:11" ht="34.5" customHeight="1" x14ac:dyDescent="0.25">
      <c r="A14" s="150"/>
      <c r="B14" s="151"/>
      <c r="C14" s="151"/>
      <c r="D14" s="151"/>
      <c r="E14" s="151"/>
      <c r="F14" s="151"/>
      <c r="G14" s="151"/>
      <c r="H14" s="151"/>
      <c r="I14" s="151"/>
      <c r="J14" s="151"/>
      <c r="K14" s="152"/>
    </row>
    <row r="15" spans="1:11" ht="34.5" customHeight="1" x14ac:dyDescent="0.25">
      <c r="A15" s="153"/>
      <c r="B15" s="154"/>
      <c r="C15" s="154"/>
      <c r="D15" s="154"/>
      <c r="E15" s="154"/>
      <c r="F15" s="154"/>
      <c r="G15" s="154"/>
      <c r="H15" s="154"/>
      <c r="I15" s="154"/>
      <c r="J15" s="154"/>
      <c r="K15" s="155"/>
    </row>
    <row r="16" spans="1:11" ht="34.5" customHeight="1" x14ac:dyDescent="0.25">
      <c r="A16" s="131" t="s">
        <v>9</v>
      </c>
      <c r="B16" s="132"/>
      <c r="C16" s="133">
        <f>$C$1</f>
        <v>0</v>
      </c>
      <c r="D16" s="134"/>
      <c r="E16" s="135"/>
      <c r="F16" s="131" t="s">
        <v>12</v>
      </c>
      <c r="G16" s="143"/>
      <c r="H16" s="143"/>
      <c r="I16" s="143"/>
      <c r="J16" s="132"/>
      <c r="K16" s="15" t="s">
        <v>33</v>
      </c>
    </row>
    <row r="17" spans="1:11" ht="34.5" customHeight="1" x14ac:dyDescent="0.25">
      <c r="A17" s="131" t="s">
        <v>10</v>
      </c>
      <c r="B17" s="132"/>
      <c r="C17" s="133">
        <f>$C$2</f>
        <v>0</v>
      </c>
      <c r="D17" s="134"/>
      <c r="E17" s="135"/>
      <c r="F17" s="131" t="s">
        <v>13</v>
      </c>
      <c r="G17" s="132"/>
      <c r="H17" s="144">
        <f>$G$2</f>
        <v>0</v>
      </c>
      <c r="I17" s="145"/>
      <c r="J17" s="146"/>
      <c r="K17" s="138">
        <f>SUM(ADMIN0[Amount Paid by ESG-CV])</f>
        <v>0</v>
      </c>
    </row>
    <row r="18" spans="1:11" ht="34.5" customHeight="1" x14ac:dyDescent="0.25">
      <c r="A18" s="136" t="s">
        <v>11</v>
      </c>
      <c r="B18" s="137"/>
      <c r="C18" s="133">
        <f>$C$3</f>
        <v>0</v>
      </c>
      <c r="D18" s="134"/>
      <c r="E18" s="135"/>
      <c r="F18" s="136" t="s">
        <v>14</v>
      </c>
      <c r="G18" s="137"/>
      <c r="H18" s="140">
        <f>$G$3</f>
        <v>0</v>
      </c>
      <c r="I18" s="141"/>
      <c r="J18" s="142"/>
      <c r="K18" s="139"/>
    </row>
    <row r="19" spans="1:11" ht="34.5" customHeight="1" x14ac:dyDescent="0.25">
      <c r="A19" s="5" t="s">
        <v>32</v>
      </c>
      <c r="B19" s="6" t="s">
        <v>20</v>
      </c>
      <c r="C19" s="6" t="s">
        <v>21</v>
      </c>
      <c r="D19" s="6" t="s">
        <v>22</v>
      </c>
      <c r="E19" s="6" t="s">
        <v>23</v>
      </c>
      <c r="F19" s="6" t="s">
        <v>24</v>
      </c>
      <c r="G19" s="6" t="s">
        <v>25</v>
      </c>
      <c r="H19" s="6" t="s">
        <v>26</v>
      </c>
      <c r="I19" s="7" t="s">
        <v>31</v>
      </c>
      <c r="J19" s="6" t="s">
        <v>27</v>
      </c>
      <c r="K19" s="8" t="s">
        <v>28</v>
      </c>
    </row>
    <row r="20" spans="1:11" ht="34.5" customHeight="1" x14ac:dyDescent="0.25">
      <c r="A20" s="3">
        <v>1</v>
      </c>
      <c r="B20" s="2" t="s">
        <v>15</v>
      </c>
      <c r="C20" s="42"/>
      <c r="D20" s="42"/>
      <c r="E20" s="42"/>
      <c r="F20" s="43"/>
      <c r="G20" s="43"/>
      <c r="H20" s="44"/>
      <c r="I20" s="45" t="str">
        <f>IFERROR(ADMIN0[[#This Row],[Amount Paid by ESG-CV]]/ADMIN0[[#This Row],[Total Amount]],"")</f>
        <v/>
      </c>
      <c r="J20" s="44"/>
      <c r="K20" s="26"/>
    </row>
    <row r="21" spans="1:11" ht="34.5" customHeight="1" x14ac:dyDescent="0.25">
      <c r="A21" s="3">
        <v>2</v>
      </c>
      <c r="B21" s="2" t="s">
        <v>15</v>
      </c>
      <c r="C21" s="42"/>
      <c r="D21" s="42"/>
      <c r="E21" s="42"/>
      <c r="F21" s="43"/>
      <c r="G21" s="43"/>
      <c r="H21" s="44"/>
      <c r="I21" s="45" t="str">
        <f>IFERROR(ADMIN0[[#This Row],[Amount Paid by ESG-CV]]/ADMIN0[[#This Row],[Total Amount]],"")</f>
        <v/>
      </c>
      <c r="J21" s="44"/>
      <c r="K21" s="26"/>
    </row>
    <row r="22" spans="1:11" ht="34.5" customHeight="1" x14ac:dyDescent="0.25">
      <c r="A22" s="3">
        <v>3</v>
      </c>
      <c r="B22" s="2" t="s">
        <v>15</v>
      </c>
      <c r="C22" s="42"/>
      <c r="D22" s="42"/>
      <c r="E22" s="42"/>
      <c r="F22" s="43"/>
      <c r="G22" s="43"/>
      <c r="H22" s="44"/>
      <c r="I22" s="45" t="str">
        <f>IFERROR(ADMIN0[[#This Row],[Amount Paid by ESG-CV]]/ADMIN0[[#This Row],[Total Amount]],"")</f>
        <v/>
      </c>
      <c r="J22" s="44"/>
      <c r="K22" s="26"/>
    </row>
    <row r="23" spans="1:11" ht="34.5" customHeight="1" x14ac:dyDescent="0.25">
      <c r="A23" s="3">
        <v>4</v>
      </c>
      <c r="B23" s="2" t="s">
        <v>15</v>
      </c>
      <c r="C23" s="42"/>
      <c r="D23" s="42"/>
      <c r="E23" s="42"/>
      <c r="F23" s="43"/>
      <c r="G23" s="43"/>
      <c r="H23" s="44"/>
      <c r="I23" s="45" t="str">
        <f>IFERROR(ADMIN0[[#This Row],[Amount Paid by ESG-CV]]/ADMIN0[[#This Row],[Total Amount]],"")</f>
        <v/>
      </c>
      <c r="J23" s="44"/>
      <c r="K23" s="26"/>
    </row>
    <row r="24" spans="1:11" ht="34.5" customHeight="1" x14ac:dyDescent="0.25">
      <c r="A24" s="3">
        <v>5</v>
      </c>
      <c r="B24" s="2" t="s">
        <v>15</v>
      </c>
      <c r="C24" s="42"/>
      <c r="D24" s="42"/>
      <c r="E24" s="42"/>
      <c r="F24" s="43"/>
      <c r="G24" s="43"/>
      <c r="H24" s="44"/>
      <c r="I24" s="45" t="str">
        <f>IFERROR(ADMIN0[[#This Row],[Amount Paid by ESG-CV]]/ADMIN0[[#This Row],[Total Amount]],"")</f>
        <v/>
      </c>
      <c r="J24" s="44"/>
      <c r="K24" s="26"/>
    </row>
    <row r="25" spans="1:11" ht="34.5" customHeight="1" x14ac:dyDescent="0.25">
      <c r="A25" s="3">
        <v>6</v>
      </c>
      <c r="B25" s="2" t="s">
        <v>15</v>
      </c>
      <c r="C25" s="42"/>
      <c r="D25" s="42"/>
      <c r="E25" s="42"/>
      <c r="F25" s="43"/>
      <c r="G25" s="43"/>
      <c r="H25" s="44"/>
      <c r="I25" s="45" t="str">
        <f>IFERROR(ADMIN0[[#This Row],[Amount Paid by ESG-CV]]/ADMIN0[[#This Row],[Total Amount]],"")</f>
        <v/>
      </c>
      <c r="J25" s="44"/>
      <c r="K25" s="26"/>
    </row>
    <row r="26" spans="1:11" ht="34.5" customHeight="1" x14ac:dyDescent="0.25">
      <c r="A26" s="3">
        <v>7</v>
      </c>
      <c r="B26" s="2" t="s">
        <v>15</v>
      </c>
      <c r="C26" s="42"/>
      <c r="D26" s="42"/>
      <c r="E26" s="42"/>
      <c r="F26" s="43"/>
      <c r="G26" s="43"/>
      <c r="H26" s="44"/>
      <c r="I26" s="45" t="str">
        <f>IFERROR(ADMIN0[[#This Row],[Amount Paid by ESG-CV]]/ADMIN0[[#This Row],[Total Amount]],"")</f>
        <v/>
      </c>
      <c r="J26" s="44"/>
      <c r="K26" s="26"/>
    </row>
    <row r="27" spans="1:11" ht="34.5" customHeight="1" x14ac:dyDescent="0.25">
      <c r="A27" s="3">
        <v>8</v>
      </c>
      <c r="B27" s="2" t="s">
        <v>15</v>
      </c>
      <c r="C27" s="42"/>
      <c r="D27" s="42"/>
      <c r="E27" s="42"/>
      <c r="F27" s="43"/>
      <c r="G27" s="43"/>
      <c r="H27" s="44"/>
      <c r="I27" s="45" t="str">
        <f>IFERROR(ADMIN0[[#This Row],[Amount Paid by ESG-CV]]/ADMIN0[[#This Row],[Total Amount]],"")</f>
        <v/>
      </c>
      <c r="J27" s="44"/>
      <c r="K27" s="26"/>
    </row>
    <row r="28" spans="1:11" ht="34.5" customHeight="1" x14ac:dyDescent="0.25">
      <c r="A28" s="3">
        <v>9</v>
      </c>
      <c r="B28" s="2" t="s">
        <v>15</v>
      </c>
      <c r="C28" s="42"/>
      <c r="D28" s="42"/>
      <c r="E28" s="42"/>
      <c r="F28" s="43"/>
      <c r="G28" s="43"/>
      <c r="H28" s="44"/>
      <c r="I28" s="45" t="str">
        <f>IFERROR(ADMIN0[[#This Row],[Amount Paid by ESG-CV]]/ADMIN0[[#This Row],[Total Amount]],"")</f>
        <v/>
      </c>
      <c r="J28" s="44"/>
      <c r="K28" s="26"/>
    </row>
    <row r="29" spans="1:11" ht="34.5" customHeight="1" x14ac:dyDescent="0.25">
      <c r="A29" s="4">
        <v>10</v>
      </c>
      <c r="B29" s="2" t="s">
        <v>15</v>
      </c>
      <c r="C29" s="42"/>
      <c r="D29" s="42"/>
      <c r="E29" s="42"/>
      <c r="F29" s="43"/>
      <c r="G29" s="43"/>
      <c r="H29" s="44"/>
      <c r="I29" s="45" t="str">
        <f>IFERROR(ADMIN0[[#This Row],[Amount Paid by ESG-CV]]/ADMIN0[[#This Row],[Total Amount]],"")</f>
        <v/>
      </c>
      <c r="J29" s="44"/>
      <c r="K29" s="26"/>
    </row>
    <row r="31" spans="1:11" ht="34.5" customHeight="1" x14ac:dyDescent="0.25">
      <c r="A31" s="131" t="s">
        <v>9</v>
      </c>
      <c r="B31" s="132"/>
      <c r="C31" s="133">
        <f>$C$1</f>
        <v>0</v>
      </c>
      <c r="D31" s="134"/>
      <c r="E31" s="135"/>
      <c r="F31" s="131" t="s">
        <v>12</v>
      </c>
      <c r="G31" s="143"/>
      <c r="H31" s="143"/>
      <c r="I31" s="143"/>
      <c r="J31" s="132"/>
      <c r="K31" s="15" t="s">
        <v>33</v>
      </c>
    </row>
    <row r="32" spans="1:11" ht="34.5" customHeight="1" x14ac:dyDescent="0.25">
      <c r="A32" s="131" t="s">
        <v>10</v>
      </c>
      <c r="B32" s="132"/>
      <c r="C32" s="133">
        <f>$C$2</f>
        <v>0</v>
      </c>
      <c r="D32" s="134"/>
      <c r="E32" s="135"/>
      <c r="F32" s="131" t="s">
        <v>13</v>
      </c>
      <c r="G32" s="132"/>
      <c r="H32" s="144">
        <f>$G$2</f>
        <v>0</v>
      </c>
      <c r="I32" s="145"/>
      <c r="J32" s="146"/>
      <c r="K32" s="138">
        <f>SUM(ADMIN1[Amount Paid by ESG-CV])</f>
        <v>0</v>
      </c>
    </row>
    <row r="33" spans="1:11" ht="34.5" customHeight="1" x14ac:dyDescent="0.25">
      <c r="A33" s="136" t="s">
        <v>11</v>
      </c>
      <c r="B33" s="137"/>
      <c r="C33" s="133">
        <f>$C$3</f>
        <v>0</v>
      </c>
      <c r="D33" s="134"/>
      <c r="E33" s="135"/>
      <c r="F33" s="136" t="s">
        <v>14</v>
      </c>
      <c r="G33" s="137"/>
      <c r="H33" s="140">
        <f>$G$3</f>
        <v>0</v>
      </c>
      <c r="I33" s="141"/>
      <c r="J33" s="142"/>
      <c r="K33" s="139"/>
    </row>
    <row r="34" spans="1:11" ht="34.5" customHeight="1" x14ac:dyDescent="0.25">
      <c r="A34" s="5" t="s">
        <v>32</v>
      </c>
      <c r="B34" s="6" t="s">
        <v>20</v>
      </c>
      <c r="C34" s="6" t="s">
        <v>21</v>
      </c>
      <c r="D34" s="6" t="s">
        <v>22</v>
      </c>
      <c r="E34" s="6" t="s">
        <v>23</v>
      </c>
      <c r="F34" s="6" t="s">
        <v>24</v>
      </c>
      <c r="G34" s="6" t="s">
        <v>25</v>
      </c>
      <c r="H34" s="6" t="s">
        <v>26</v>
      </c>
      <c r="I34" s="7" t="s">
        <v>31</v>
      </c>
      <c r="J34" s="6" t="s">
        <v>27</v>
      </c>
      <c r="K34" s="8" t="s">
        <v>28</v>
      </c>
    </row>
    <row r="35" spans="1:11" ht="34.5" customHeight="1" x14ac:dyDescent="0.25">
      <c r="A35" s="3">
        <v>11</v>
      </c>
      <c r="B35" s="2" t="s">
        <v>15</v>
      </c>
      <c r="C35" s="42"/>
      <c r="D35" s="42"/>
      <c r="E35" s="42"/>
      <c r="F35" s="43"/>
      <c r="G35" s="43"/>
      <c r="H35" s="44"/>
      <c r="I35" s="45" t="str">
        <f>IFERROR(ADMIN1[[#This Row],[Amount Paid by ESG-CV]]/ADMIN1[[#This Row],[Total Amount]],"")</f>
        <v/>
      </c>
      <c r="J35" s="44"/>
      <c r="K35" s="26"/>
    </row>
    <row r="36" spans="1:11" ht="34.5" customHeight="1" x14ac:dyDescent="0.25">
      <c r="A36" s="3">
        <v>12</v>
      </c>
      <c r="B36" s="2" t="s">
        <v>15</v>
      </c>
      <c r="C36" s="42"/>
      <c r="D36" s="42"/>
      <c r="E36" s="42"/>
      <c r="F36" s="43"/>
      <c r="G36" s="43"/>
      <c r="H36" s="44"/>
      <c r="I36" s="45" t="str">
        <f>IFERROR(ADMIN1[[#This Row],[Amount Paid by ESG-CV]]/ADMIN1[[#This Row],[Total Amount]],"")</f>
        <v/>
      </c>
      <c r="J36" s="44"/>
      <c r="K36" s="26"/>
    </row>
    <row r="37" spans="1:11" ht="34.5" customHeight="1" x14ac:dyDescent="0.25">
      <c r="A37" s="3">
        <v>13</v>
      </c>
      <c r="B37" s="2" t="s">
        <v>15</v>
      </c>
      <c r="C37" s="42"/>
      <c r="D37" s="42"/>
      <c r="E37" s="42"/>
      <c r="F37" s="43"/>
      <c r="G37" s="43"/>
      <c r="H37" s="44"/>
      <c r="I37" s="45" t="str">
        <f>IFERROR(ADMIN1[[#This Row],[Amount Paid by ESG-CV]]/ADMIN1[[#This Row],[Total Amount]],"")</f>
        <v/>
      </c>
      <c r="J37" s="44"/>
      <c r="K37" s="26"/>
    </row>
    <row r="38" spans="1:11" ht="34.5" customHeight="1" x14ac:dyDescent="0.25">
      <c r="A38" s="3">
        <v>14</v>
      </c>
      <c r="B38" s="2" t="s">
        <v>15</v>
      </c>
      <c r="C38" s="42"/>
      <c r="D38" s="42"/>
      <c r="E38" s="42"/>
      <c r="F38" s="43"/>
      <c r="G38" s="43"/>
      <c r="H38" s="44"/>
      <c r="I38" s="45" t="str">
        <f>IFERROR(ADMIN1[[#This Row],[Amount Paid by ESG-CV]]/ADMIN1[[#This Row],[Total Amount]],"")</f>
        <v/>
      </c>
      <c r="J38" s="44"/>
      <c r="K38" s="26"/>
    </row>
    <row r="39" spans="1:11" ht="34.5" customHeight="1" x14ac:dyDescent="0.25">
      <c r="A39" s="3">
        <v>15</v>
      </c>
      <c r="B39" s="2" t="s">
        <v>15</v>
      </c>
      <c r="C39" s="42"/>
      <c r="D39" s="42"/>
      <c r="E39" s="42"/>
      <c r="F39" s="43"/>
      <c r="G39" s="43"/>
      <c r="H39" s="44"/>
      <c r="I39" s="45" t="str">
        <f>IFERROR(ADMIN1[[#This Row],[Amount Paid by ESG-CV]]/ADMIN1[[#This Row],[Total Amount]],"")</f>
        <v/>
      </c>
      <c r="J39" s="44"/>
      <c r="K39" s="26"/>
    </row>
    <row r="40" spans="1:11" ht="34.5" customHeight="1" x14ac:dyDescent="0.25">
      <c r="A40" s="3">
        <v>16</v>
      </c>
      <c r="B40" s="2" t="s">
        <v>15</v>
      </c>
      <c r="C40" s="42"/>
      <c r="D40" s="42"/>
      <c r="E40" s="42"/>
      <c r="F40" s="43"/>
      <c r="G40" s="43"/>
      <c r="H40" s="44"/>
      <c r="I40" s="45" t="str">
        <f>IFERROR(ADMIN1[[#This Row],[Amount Paid by ESG-CV]]/ADMIN1[[#This Row],[Total Amount]],"")</f>
        <v/>
      </c>
      <c r="J40" s="44"/>
      <c r="K40" s="26"/>
    </row>
    <row r="41" spans="1:11" ht="34.5" customHeight="1" x14ac:dyDescent="0.25">
      <c r="A41" s="3">
        <v>17</v>
      </c>
      <c r="B41" s="2" t="s">
        <v>15</v>
      </c>
      <c r="C41" s="42"/>
      <c r="D41" s="42"/>
      <c r="E41" s="42"/>
      <c r="F41" s="43"/>
      <c r="G41" s="43"/>
      <c r="H41" s="44"/>
      <c r="I41" s="45" t="str">
        <f>IFERROR(ADMIN1[[#This Row],[Amount Paid by ESG-CV]]/ADMIN1[[#This Row],[Total Amount]],"")</f>
        <v/>
      </c>
      <c r="J41" s="44"/>
      <c r="K41" s="26"/>
    </row>
    <row r="42" spans="1:11" ht="34.5" customHeight="1" x14ac:dyDescent="0.25">
      <c r="A42" s="3">
        <v>18</v>
      </c>
      <c r="B42" s="2" t="s">
        <v>15</v>
      </c>
      <c r="C42" s="42"/>
      <c r="D42" s="42"/>
      <c r="E42" s="42"/>
      <c r="F42" s="43"/>
      <c r="G42" s="43"/>
      <c r="H42" s="44"/>
      <c r="I42" s="45" t="str">
        <f>IFERROR(ADMIN1[[#This Row],[Amount Paid by ESG-CV]]/ADMIN1[[#This Row],[Total Amount]],"")</f>
        <v/>
      </c>
      <c r="J42" s="44"/>
      <c r="K42" s="26"/>
    </row>
    <row r="43" spans="1:11" ht="34.5" customHeight="1" x14ac:dyDescent="0.25">
      <c r="A43" s="3">
        <v>19</v>
      </c>
      <c r="B43" s="2" t="s">
        <v>15</v>
      </c>
      <c r="C43" s="42"/>
      <c r="D43" s="42"/>
      <c r="E43" s="42"/>
      <c r="F43" s="43"/>
      <c r="G43" s="43"/>
      <c r="H43" s="44"/>
      <c r="I43" s="45" t="str">
        <f>IFERROR(ADMIN1[[#This Row],[Amount Paid by ESG-CV]]/ADMIN1[[#This Row],[Total Amount]],"")</f>
        <v/>
      </c>
      <c r="J43" s="44"/>
      <c r="K43" s="26"/>
    </row>
    <row r="44" spans="1:11" ht="34.5" customHeight="1" x14ac:dyDescent="0.25">
      <c r="A44" s="3">
        <v>20</v>
      </c>
      <c r="B44" s="2" t="s">
        <v>15</v>
      </c>
      <c r="C44" s="42"/>
      <c r="D44" s="42"/>
      <c r="E44" s="42"/>
      <c r="F44" s="43"/>
      <c r="G44" s="43"/>
      <c r="H44" s="44"/>
      <c r="I44" s="45" t="str">
        <f>IFERROR(ADMIN1[[#This Row],[Amount Paid by ESG-CV]]/ADMIN1[[#This Row],[Total Amount]],"")</f>
        <v/>
      </c>
      <c r="J44" s="44"/>
      <c r="K44" s="26"/>
    </row>
    <row r="46" spans="1:11" ht="34.5" customHeight="1" x14ac:dyDescent="0.25">
      <c r="A46" s="131" t="s">
        <v>9</v>
      </c>
      <c r="B46" s="132"/>
      <c r="C46" s="133">
        <f>$C$1</f>
        <v>0</v>
      </c>
      <c r="D46" s="134"/>
      <c r="E46" s="135"/>
      <c r="F46" s="131" t="s">
        <v>12</v>
      </c>
      <c r="G46" s="143"/>
      <c r="H46" s="143"/>
      <c r="I46" s="143"/>
      <c r="J46" s="132"/>
      <c r="K46" s="15" t="s">
        <v>33</v>
      </c>
    </row>
    <row r="47" spans="1:11" ht="34.5" customHeight="1" x14ac:dyDescent="0.25">
      <c r="A47" s="131" t="s">
        <v>10</v>
      </c>
      <c r="B47" s="132"/>
      <c r="C47" s="133">
        <f>$C$2</f>
        <v>0</v>
      </c>
      <c r="D47" s="134"/>
      <c r="E47" s="135"/>
      <c r="F47" s="131" t="s">
        <v>13</v>
      </c>
      <c r="G47" s="132"/>
      <c r="H47" s="144">
        <f>$G$2</f>
        <v>0</v>
      </c>
      <c r="I47" s="145"/>
      <c r="J47" s="146"/>
      <c r="K47" s="138">
        <f>SUM(ADMIN2[Amount Paid by ESG-CV])</f>
        <v>0</v>
      </c>
    </row>
    <row r="48" spans="1:11" ht="34.5" customHeight="1" x14ac:dyDescent="0.25">
      <c r="A48" s="136" t="s">
        <v>11</v>
      </c>
      <c r="B48" s="137"/>
      <c r="C48" s="133">
        <f>$C$3</f>
        <v>0</v>
      </c>
      <c r="D48" s="134"/>
      <c r="E48" s="135"/>
      <c r="F48" s="136" t="s">
        <v>14</v>
      </c>
      <c r="G48" s="137"/>
      <c r="H48" s="140">
        <f>$G$3</f>
        <v>0</v>
      </c>
      <c r="I48" s="141"/>
      <c r="J48" s="142"/>
      <c r="K48" s="139"/>
    </row>
    <row r="49" spans="1:11" ht="34.5" customHeight="1" x14ac:dyDescent="0.25">
      <c r="A49" s="5" t="s">
        <v>32</v>
      </c>
      <c r="B49" s="6" t="s">
        <v>20</v>
      </c>
      <c r="C49" s="6" t="s">
        <v>21</v>
      </c>
      <c r="D49" s="6" t="s">
        <v>22</v>
      </c>
      <c r="E49" s="6" t="s">
        <v>23</v>
      </c>
      <c r="F49" s="6" t="s">
        <v>24</v>
      </c>
      <c r="G49" s="6" t="s">
        <v>25</v>
      </c>
      <c r="H49" s="6" t="s">
        <v>26</v>
      </c>
      <c r="I49" s="7" t="s">
        <v>31</v>
      </c>
      <c r="J49" s="6" t="s">
        <v>27</v>
      </c>
      <c r="K49" s="8" t="s">
        <v>28</v>
      </c>
    </row>
    <row r="50" spans="1:11" ht="34.5" customHeight="1" x14ac:dyDescent="0.25">
      <c r="A50" s="3">
        <v>21</v>
      </c>
      <c r="B50" s="2" t="s">
        <v>15</v>
      </c>
      <c r="C50" s="42"/>
      <c r="D50" s="42"/>
      <c r="E50" s="42"/>
      <c r="F50" s="43"/>
      <c r="G50" s="43"/>
      <c r="H50" s="44"/>
      <c r="I50" s="45" t="str">
        <f>IFERROR(ADMIN2[[#This Row],[Amount Paid by ESG-CV]]/ADMIN2[[#This Row],[Total Amount]],"")</f>
        <v/>
      </c>
      <c r="J50" s="44"/>
      <c r="K50" s="26"/>
    </row>
    <row r="51" spans="1:11" ht="34.5" customHeight="1" x14ac:dyDescent="0.25">
      <c r="A51" s="3">
        <v>22</v>
      </c>
      <c r="B51" s="2" t="s">
        <v>15</v>
      </c>
      <c r="C51" s="42"/>
      <c r="D51" s="42"/>
      <c r="E51" s="42"/>
      <c r="F51" s="43"/>
      <c r="G51" s="43"/>
      <c r="H51" s="44"/>
      <c r="I51" s="45" t="str">
        <f>IFERROR(ADMIN2[[#This Row],[Amount Paid by ESG-CV]]/ADMIN2[[#This Row],[Total Amount]],"")</f>
        <v/>
      </c>
      <c r="J51" s="44"/>
      <c r="K51" s="26"/>
    </row>
    <row r="52" spans="1:11" ht="34.5" customHeight="1" x14ac:dyDescent="0.25">
      <c r="A52" s="3">
        <v>23</v>
      </c>
      <c r="B52" s="2" t="s">
        <v>15</v>
      </c>
      <c r="C52" s="42"/>
      <c r="D52" s="42"/>
      <c r="E52" s="42"/>
      <c r="F52" s="43"/>
      <c r="G52" s="43"/>
      <c r="H52" s="44"/>
      <c r="I52" s="45" t="str">
        <f>IFERROR(ADMIN2[[#This Row],[Amount Paid by ESG-CV]]/ADMIN2[[#This Row],[Total Amount]],"")</f>
        <v/>
      </c>
      <c r="J52" s="44"/>
      <c r="K52" s="26"/>
    </row>
    <row r="53" spans="1:11" ht="34.5" customHeight="1" x14ac:dyDescent="0.25">
      <c r="A53" s="3">
        <v>24</v>
      </c>
      <c r="B53" s="2" t="s">
        <v>15</v>
      </c>
      <c r="C53" s="42"/>
      <c r="D53" s="42"/>
      <c r="E53" s="42"/>
      <c r="F53" s="43"/>
      <c r="G53" s="43"/>
      <c r="H53" s="44"/>
      <c r="I53" s="45" t="str">
        <f>IFERROR(ADMIN2[[#This Row],[Amount Paid by ESG-CV]]/ADMIN2[[#This Row],[Total Amount]],"")</f>
        <v/>
      </c>
      <c r="J53" s="44"/>
      <c r="K53" s="26"/>
    </row>
    <row r="54" spans="1:11" ht="34.5" customHeight="1" x14ac:dyDescent="0.25">
      <c r="A54" s="3">
        <v>25</v>
      </c>
      <c r="B54" s="2" t="s">
        <v>15</v>
      </c>
      <c r="C54" s="42"/>
      <c r="D54" s="42"/>
      <c r="E54" s="42"/>
      <c r="F54" s="43"/>
      <c r="G54" s="43"/>
      <c r="H54" s="44"/>
      <c r="I54" s="45" t="str">
        <f>IFERROR(ADMIN2[[#This Row],[Amount Paid by ESG-CV]]/ADMIN2[[#This Row],[Total Amount]],"")</f>
        <v/>
      </c>
      <c r="J54" s="44"/>
      <c r="K54" s="26"/>
    </row>
    <row r="55" spans="1:11" ht="34.5" customHeight="1" x14ac:dyDescent="0.25">
      <c r="A55" s="3">
        <v>26</v>
      </c>
      <c r="B55" s="2" t="s">
        <v>15</v>
      </c>
      <c r="C55" s="42"/>
      <c r="D55" s="42"/>
      <c r="E55" s="42"/>
      <c r="F55" s="43"/>
      <c r="G55" s="43"/>
      <c r="H55" s="44"/>
      <c r="I55" s="45" t="str">
        <f>IFERROR(ADMIN2[[#This Row],[Amount Paid by ESG-CV]]/ADMIN2[[#This Row],[Total Amount]],"")</f>
        <v/>
      </c>
      <c r="J55" s="44"/>
      <c r="K55" s="26"/>
    </row>
    <row r="56" spans="1:11" ht="34.5" customHeight="1" x14ac:dyDescent="0.25">
      <c r="A56" s="3">
        <v>27</v>
      </c>
      <c r="B56" s="2" t="s">
        <v>15</v>
      </c>
      <c r="C56" s="42"/>
      <c r="D56" s="42"/>
      <c r="E56" s="42"/>
      <c r="F56" s="43"/>
      <c r="G56" s="43"/>
      <c r="H56" s="44"/>
      <c r="I56" s="45" t="str">
        <f>IFERROR(ADMIN2[[#This Row],[Amount Paid by ESG-CV]]/ADMIN2[[#This Row],[Total Amount]],"")</f>
        <v/>
      </c>
      <c r="J56" s="44"/>
      <c r="K56" s="26"/>
    </row>
    <row r="57" spans="1:11" ht="34.5" customHeight="1" x14ac:dyDescent="0.25">
      <c r="A57" s="3">
        <v>28</v>
      </c>
      <c r="B57" s="2" t="s">
        <v>15</v>
      </c>
      <c r="C57" s="42"/>
      <c r="D57" s="42"/>
      <c r="E57" s="42"/>
      <c r="F57" s="43"/>
      <c r="G57" s="43"/>
      <c r="H57" s="44"/>
      <c r="I57" s="45" t="str">
        <f>IFERROR(ADMIN2[[#This Row],[Amount Paid by ESG-CV]]/ADMIN2[[#This Row],[Total Amount]],"")</f>
        <v/>
      </c>
      <c r="J57" s="44"/>
      <c r="K57" s="26"/>
    </row>
    <row r="58" spans="1:11" ht="34.5" customHeight="1" x14ac:dyDescent="0.25">
      <c r="A58" s="3">
        <v>29</v>
      </c>
      <c r="B58" s="2" t="s">
        <v>15</v>
      </c>
      <c r="C58" s="42"/>
      <c r="D58" s="42"/>
      <c r="E58" s="42"/>
      <c r="F58" s="43"/>
      <c r="G58" s="43"/>
      <c r="H58" s="44"/>
      <c r="I58" s="45" t="str">
        <f>IFERROR(ADMIN2[[#This Row],[Amount Paid by ESG-CV]]/ADMIN2[[#This Row],[Total Amount]],"")</f>
        <v/>
      </c>
      <c r="J58" s="44"/>
      <c r="K58" s="26"/>
    </row>
    <row r="59" spans="1:11" ht="34.5" customHeight="1" x14ac:dyDescent="0.25">
      <c r="A59" s="3">
        <v>30</v>
      </c>
      <c r="B59" s="2" t="s">
        <v>15</v>
      </c>
      <c r="C59" s="42"/>
      <c r="D59" s="42"/>
      <c r="E59" s="42"/>
      <c r="F59" s="43"/>
      <c r="G59" s="43"/>
      <c r="H59" s="44"/>
      <c r="I59" s="45" t="str">
        <f>IFERROR(ADMIN2[[#This Row],[Amount Paid by ESG-CV]]/ADMIN2[[#This Row],[Total Amount]],"")</f>
        <v/>
      </c>
      <c r="J59" s="44"/>
      <c r="K59" s="26"/>
    </row>
    <row r="61" spans="1:11" ht="34.5" customHeight="1" x14ac:dyDescent="0.25">
      <c r="A61" s="131" t="s">
        <v>9</v>
      </c>
      <c r="B61" s="132"/>
      <c r="C61" s="133">
        <f>$C$1</f>
        <v>0</v>
      </c>
      <c r="D61" s="134"/>
      <c r="E61" s="135"/>
      <c r="F61" s="131" t="s">
        <v>12</v>
      </c>
      <c r="G61" s="143"/>
      <c r="H61" s="143"/>
      <c r="I61" s="143"/>
      <c r="J61" s="132"/>
      <c r="K61" s="15" t="s">
        <v>33</v>
      </c>
    </row>
    <row r="62" spans="1:11" ht="34.5" customHeight="1" x14ac:dyDescent="0.25">
      <c r="A62" s="131" t="s">
        <v>10</v>
      </c>
      <c r="B62" s="132"/>
      <c r="C62" s="133">
        <f>$C$2</f>
        <v>0</v>
      </c>
      <c r="D62" s="134"/>
      <c r="E62" s="135"/>
      <c r="F62" s="131" t="s">
        <v>13</v>
      </c>
      <c r="G62" s="132"/>
      <c r="H62" s="144">
        <f>$G$2</f>
        <v>0</v>
      </c>
      <c r="I62" s="145"/>
      <c r="J62" s="146"/>
      <c r="K62" s="138">
        <f>SUM(ADMIN3[Amount Paid by ESG-CV])</f>
        <v>0</v>
      </c>
    </row>
    <row r="63" spans="1:11" ht="34.5" customHeight="1" x14ac:dyDescent="0.25">
      <c r="A63" s="136" t="s">
        <v>11</v>
      </c>
      <c r="B63" s="137"/>
      <c r="C63" s="133">
        <f>$C$3</f>
        <v>0</v>
      </c>
      <c r="D63" s="134"/>
      <c r="E63" s="135"/>
      <c r="F63" s="136" t="s">
        <v>14</v>
      </c>
      <c r="G63" s="137"/>
      <c r="H63" s="140">
        <f>$G$3</f>
        <v>0</v>
      </c>
      <c r="I63" s="141"/>
      <c r="J63" s="142"/>
      <c r="K63" s="139"/>
    </row>
    <row r="64" spans="1:11" ht="34.5" customHeight="1" x14ac:dyDescent="0.25">
      <c r="A64" s="5" t="s">
        <v>32</v>
      </c>
      <c r="B64" s="6" t="s">
        <v>20</v>
      </c>
      <c r="C64" s="6" t="s">
        <v>21</v>
      </c>
      <c r="D64" s="6" t="s">
        <v>22</v>
      </c>
      <c r="E64" s="6" t="s">
        <v>23</v>
      </c>
      <c r="F64" s="6" t="s">
        <v>24</v>
      </c>
      <c r="G64" s="6" t="s">
        <v>25</v>
      </c>
      <c r="H64" s="6" t="s">
        <v>26</v>
      </c>
      <c r="I64" s="7" t="s">
        <v>31</v>
      </c>
      <c r="J64" s="6" t="s">
        <v>27</v>
      </c>
      <c r="K64" s="8" t="s">
        <v>28</v>
      </c>
    </row>
    <row r="65" spans="1:11" ht="34.5" customHeight="1" x14ac:dyDescent="0.25">
      <c r="A65" s="3">
        <v>31</v>
      </c>
      <c r="B65" s="2" t="s">
        <v>15</v>
      </c>
      <c r="C65" s="42"/>
      <c r="D65" s="42"/>
      <c r="E65" s="42"/>
      <c r="F65" s="43"/>
      <c r="G65" s="43"/>
      <c r="H65" s="44"/>
      <c r="I65" s="45" t="str">
        <f>IFERROR(ADMIN3[[#This Row],[Amount Paid by ESG-CV]]/ADMIN3[[#This Row],[Total Amount]],"")</f>
        <v/>
      </c>
      <c r="J65" s="44"/>
      <c r="K65" s="26"/>
    </row>
    <row r="66" spans="1:11" ht="34.5" customHeight="1" x14ac:dyDescent="0.25">
      <c r="A66" s="3">
        <v>32</v>
      </c>
      <c r="B66" s="2" t="s">
        <v>15</v>
      </c>
      <c r="C66" s="42"/>
      <c r="D66" s="42"/>
      <c r="E66" s="42"/>
      <c r="F66" s="43"/>
      <c r="G66" s="43"/>
      <c r="H66" s="44"/>
      <c r="I66" s="45" t="str">
        <f>IFERROR(ADMIN3[[#This Row],[Amount Paid by ESG-CV]]/ADMIN3[[#This Row],[Total Amount]],"")</f>
        <v/>
      </c>
      <c r="J66" s="44"/>
      <c r="K66" s="26"/>
    </row>
    <row r="67" spans="1:11" ht="34.5" customHeight="1" x14ac:dyDescent="0.25">
      <c r="A67" s="3">
        <v>33</v>
      </c>
      <c r="B67" s="2" t="s">
        <v>15</v>
      </c>
      <c r="C67" s="42"/>
      <c r="D67" s="42"/>
      <c r="E67" s="42"/>
      <c r="F67" s="43"/>
      <c r="G67" s="43"/>
      <c r="H67" s="44"/>
      <c r="I67" s="45" t="str">
        <f>IFERROR(ADMIN3[[#This Row],[Amount Paid by ESG-CV]]/ADMIN3[[#This Row],[Total Amount]],"")</f>
        <v/>
      </c>
      <c r="J67" s="44"/>
      <c r="K67" s="26"/>
    </row>
    <row r="68" spans="1:11" ht="34.5" customHeight="1" x14ac:dyDescent="0.25">
      <c r="A68" s="3">
        <v>34</v>
      </c>
      <c r="B68" s="2" t="s">
        <v>15</v>
      </c>
      <c r="C68" s="42"/>
      <c r="D68" s="42"/>
      <c r="E68" s="42"/>
      <c r="F68" s="43"/>
      <c r="G68" s="43"/>
      <c r="H68" s="44"/>
      <c r="I68" s="45" t="str">
        <f>IFERROR(ADMIN3[[#This Row],[Amount Paid by ESG-CV]]/ADMIN3[[#This Row],[Total Amount]],"")</f>
        <v/>
      </c>
      <c r="J68" s="44"/>
      <c r="K68" s="26"/>
    </row>
    <row r="69" spans="1:11" ht="34.5" customHeight="1" x14ac:dyDescent="0.25">
      <c r="A69" s="3">
        <v>35</v>
      </c>
      <c r="B69" s="2" t="s">
        <v>15</v>
      </c>
      <c r="C69" s="42"/>
      <c r="D69" s="42"/>
      <c r="E69" s="42"/>
      <c r="F69" s="43"/>
      <c r="G69" s="43"/>
      <c r="H69" s="44"/>
      <c r="I69" s="45" t="str">
        <f>IFERROR(ADMIN3[[#This Row],[Amount Paid by ESG-CV]]/ADMIN3[[#This Row],[Total Amount]],"")</f>
        <v/>
      </c>
      <c r="J69" s="44"/>
      <c r="K69" s="26"/>
    </row>
    <row r="70" spans="1:11" ht="34.5" customHeight="1" x14ac:dyDescent="0.25">
      <c r="A70" s="3">
        <v>36</v>
      </c>
      <c r="B70" s="2" t="s">
        <v>15</v>
      </c>
      <c r="C70" s="42"/>
      <c r="D70" s="42"/>
      <c r="E70" s="42"/>
      <c r="F70" s="43"/>
      <c r="G70" s="43"/>
      <c r="H70" s="44"/>
      <c r="I70" s="45" t="str">
        <f>IFERROR(ADMIN3[[#This Row],[Amount Paid by ESG-CV]]/ADMIN3[[#This Row],[Total Amount]],"")</f>
        <v/>
      </c>
      <c r="J70" s="44"/>
      <c r="K70" s="26"/>
    </row>
    <row r="71" spans="1:11" ht="34.5" customHeight="1" x14ac:dyDescent="0.25">
      <c r="A71" s="3">
        <v>37</v>
      </c>
      <c r="B71" s="2" t="s">
        <v>15</v>
      </c>
      <c r="C71" s="42"/>
      <c r="D71" s="42"/>
      <c r="E71" s="42"/>
      <c r="F71" s="43"/>
      <c r="G71" s="43"/>
      <c r="H71" s="44"/>
      <c r="I71" s="45" t="str">
        <f>IFERROR(ADMIN3[[#This Row],[Amount Paid by ESG-CV]]/ADMIN3[[#This Row],[Total Amount]],"")</f>
        <v/>
      </c>
      <c r="J71" s="44"/>
      <c r="K71" s="26"/>
    </row>
    <row r="72" spans="1:11" ht="34.5" customHeight="1" x14ac:dyDescent="0.25">
      <c r="A72" s="3">
        <v>38</v>
      </c>
      <c r="B72" s="2" t="s">
        <v>15</v>
      </c>
      <c r="C72" s="42"/>
      <c r="D72" s="42"/>
      <c r="E72" s="42"/>
      <c r="F72" s="43"/>
      <c r="G72" s="43"/>
      <c r="H72" s="44"/>
      <c r="I72" s="45" t="str">
        <f>IFERROR(ADMIN3[[#This Row],[Amount Paid by ESG-CV]]/ADMIN3[[#This Row],[Total Amount]],"")</f>
        <v/>
      </c>
      <c r="J72" s="44"/>
      <c r="K72" s="26"/>
    </row>
    <row r="73" spans="1:11" ht="34.5" customHeight="1" x14ac:dyDescent="0.25">
      <c r="A73" s="3">
        <v>39</v>
      </c>
      <c r="B73" s="2" t="s">
        <v>15</v>
      </c>
      <c r="C73" s="42"/>
      <c r="D73" s="42"/>
      <c r="E73" s="42"/>
      <c r="F73" s="43"/>
      <c r="G73" s="43"/>
      <c r="H73" s="44"/>
      <c r="I73" s="45" t="str">
        <f>IFERROR(ADMIN3[[#This Row],[Amount Paid by ESG-CV]]/ADMIN3[[#This Row],[Total Amount]],"")</f>
        <v/>
      </c>
      <c r="J73" s="44"/>
      <c r="K73" s="26"/>
    </row>
    <row r="74" spans="1:11" ht="34.5" customHeight="1" x14ac:dyDescent="0.25">
      <c r="A74" s="3">
        <v>40</v>
      </c>
      <c r="B74" s="2" t="s">
        <v>15</v>
      </c>
      <c r="C74" s="42"/>
      <c r="D74" s="42"/>
      <c r="E74" s="42"/>
      <c r="F74" s="43"/>
      <c r="G74" s="43"/>
      <c r="H74" s="44"/>
      <c r="I74" s="45" t="str">
        <f>IFERROR(ADMIN3[[#This Row],[Amount Paid by ESG-CV]]/ADMIN3[[#This Row],[Total Amount]],"")</f>
        <v/>
      </c>
      <c r="J74" s="44"/>
      <c r="K74" s="26"/>
    </row>
    <row r="76" spans="1:11" ht="34.5" customHeight="1" x14ac:dyDescent="0.25">
      <c r="A76" s="131" t="s">
        <v>9</v>
      </c>
      <c r="B76" s="132"/>
      <c r="C76" s="133">
        <f>$C$1</f>
        <v>0</v>
      </c>
      <c r="D76" s="134"/>
      <c r="E76" s="135"/>
      <c r="F76" s="131" t="s">
        <v>12</v>
      </c>
      <c r="G76" s="143"/>
      <c r="H76" s="143"/>
      <c r="I76" s="143"/>
      <c r="J76" s="132"/>
      <c r="K76" s="15" t="s">
        <v>33</v>
      </c>
    </row>
    <row r="77" spans="1:11" ht="34.5" customHeight="1" x14ac:dyDescent="0.25">
      <c r="A77" s="131" t="s">
        <v>10</v>
      </c>
      <c r="B77" s="132"/>
      <c r="C77" s="133">
        <f>$C$2</f>
        <v>0</v>
      </c>
      <c r="D77" s="134"/>
      <c r="E77" s="135"/>
      <c r="F77" s="131" t="s">
        <v>13</v>
      </c>
      <c r="G77" s="132"/>
      <c r="H77" s="144">
        <f>$G$2</f>
        <v>0</v>
      </c>
      <c r="I77" s="145"/>
      <c r="J77" s="146"/>
      <c r="K77" s="138">
        <f>SUM(ADMIN4[Amount Paid by ESG-CV])</f>
        <v>0</v>
      </c>
    </row>
    <row r="78" spans="1:11" ht="34.5" customHeight="1" x14ac:dyDescent="0.25">
      <c r="A78" s="136" t="s">
        <v>11</v>
      </c>
      <c r="B78" s="137"/>
      <c r="C78" s="133">
        <f>$C$3</f>
        <v>0</v>
      </c>
      <c r="D78" s="134"/>
      <c r="E78" s="135"/>
      <c r="F78" s="136" t="s">
        <v>14</v>
      </c>
      <c r="G78" s="137"/>
      <c r="H78" s="140">
        <f>$G$3</f>
        <v>0</v>
      </c>
      <c r="I78" s="141"/>
      <c r="J78" s="142"/>
      <c r="K78" s="139"/>
    </row>
    <row r="79" spans="1:11" ht="34.5" customHeight="1" x14ac:dyDescent="0.25">
      <c r="A79" s="5" t="s">
        <v>32</v>
      </c>
      <c r="B79" s="6" t="s">
        <v>20</v>
      </c>
      <c r="C79" s="6" t="s">
        <v>21</v>
      </c>
      <c r="D79" s="6" t="s">
        <v>22</v>
      </c>
      <c r="E79" s="6" t="s">
        <v>23</v>
      </c>
      <c r="F79" s="6" t="s">
        <v>24</v>
      </c>
      <c r="G79" s="6" t="s">
        <v>25</v>
      </c>
      <c r="H79" s="6" t="s">
        <v>26</v>
      </c>
      <c r="I79" s="7" t="s">
        <v>31</v>
      </c>
      <c r="J79" s="6" t="s">
        <v>27</v>
      </c>
      <c r="K79" s="8" t="s">
        <v>28</v>
      </c>
    </row>
    <row r="80" spans="1:11" ht="34.5" customHeight="1" x14ac:dyDescent="0.25">
      <c r="A80" s="3">
        <v>41</v>
      </c>
      <c r="B80" s="2" t="s">
        <v>15</v>
      </c>
      <c r="C80" s="42"/>
      <c r="D80" s="42"/>
      <c r="E80" s="42"/>
      <c r="F80" s="43"/>
      <c r="G80" s="43"/>
      <c r="H80" s="44"/>
      <c r="I80" s="45" t="str">
        <f>IFERROR(ADMIN4[[#This Row],[Amount Paid by ESG-CV]]/ADMIN4[[#This Row],[Total Amount]],"")</f>
        <v/>
      </c>
      <c r="J80" s="44"/>
      <c r="K80" s="26"/>
    </row>
    <row r="81" spans="1:11" ht="34.5" customHeight="1" x14ac:dyDescent="0.25">
      <c r="A81" s="3">
        <v>42</v>
      </c>
      <c r="B81" s="2" t="s">
        <v>15</v>
      </c>
      <c r="C81" s="42"/>
      <c r="D81" s="42"/>
      <c r="E81" s="42"/>
      <c r="F81" s="43"/>
      <c r="G81" s="43"/>
      <c r="H81" s="44"/>
      <c r="I81" s="45" t="str">
        <f>IFERROR(ADMIN4[[#This Row],[Amount Paid by ESG-CV]]/ADMIN4[[#This Row],[Total Amount]],"")</f>
        <v/>
      </c>
      <c r="J81" s="44"/>
      <c r="K81" s="26"/>
    </row>
    <row r="82" spans="1:11" ht="34.5" customHeight="1" x14ac:dyDescent="0.25">
      <c r="A82" s="3">
        <v>43</v>
      </c>
      <c r="B82" s="2" t="s">
        <v>15</v>
      </c>
      <c r="C82" s="42"/>
      <c r="D82" s="42"/>
      <c r="E82" s="42"/>
      <c r="F82" s="43"/>
      <c r="G82" s="43"/>
      <c r="H82" s="44"/>
      <c r="I82" s="45" t="str">
        <f>IFERROR(ADMIN4[[#This Row],[Amount Paid by ESG-CV]]/ADMIN4[[#This Row],[Total Amount]],"")</f>
        <v/>
      </c>
      <c r="J82" s="44"/>
      <c r="K82" s="26"/>
    </row>
    <row r="83" spans="1:11" ht="34.5" customHeight="1" x14ac:dyDescent="0.25">
      <c r="A83" s="3">
        <v>44</v>
      </c>
      <c r="B83" s="2" t="s">
        <v>15</v>
      </c>
      <c r="C83" s="42"/>
      <c r="D83" s="42"/>
      <c r="E83" s="42"/>
      <c r="F83" s="43"/>
      <c r="G83" s="43"/>
      <c r="H83" s="44"/>
      <c r="I83" s="45" t="str">
        <f>IFERROR(ADMIN4[[#This Row],[Amount Paid by ESG-CV]]/ADMIN4[[#This Row],[Total Amount]],"")</f>
        <v/>
      </c>
      <c r="J83" s="44"/>
      <c r="K83" s="26"/>
    </row>
    <row r="84" spans="1:11" ht="34.5" customHeight="1" x14ac:dyDescent="0.25">
      <c r="A84" s="3">
        <v>45</v>
      </c>
      <c r="B84" s="2" t="s">
        <v>15</v>
      </c>
      <c r="C84" s="42"/>
      <c r="D84" s="42"/>
      <c r="E84" s="42"/>
      <c r="F84" s="43"/>
      <c r="G84" s="43"/>
      <c r="H84" s="44"/>
      <c r="I84" s="45" t="str">
        <f>IFERROR(ADMIN4[[#This Row],[Amount Paid by ESG-CV]]/ADMIN4[[#This Row],[Total Amount]],"")</f>
        <v/>
      </c>
      <c r="J84" s="44"/>
      <c r="K84" s="26"/>
    </row>
    <row r="85" spans="1:11" ht="34.5" customHeight="1" x14ac:dyDescent="0.25">
      <c r="A85" s="3">
        <v>46</v>
      </c>
      <c r="B85" s="2" t="s">
        <v>15</v>
      </c>
      <c r="C85" s="42"/>
      <c r="D85" s="42"/>
      <c r="E85" s="42"/>
      <c r="F85" s="43"/>
      <c r="G85" s="43"/>
      <c r="H85" s="44"/>
      <c r="I85" s="45" t="str">
        <f>IFERROR(ADMIN4[[#This Row],[Amount Paid by ESG-CV]]/ADMIN4[[#This Row],[Total Amount]],"")</f>
        <v/>
      </c>
      <c r="J85" s="44"/>
      <c r="K85" s="26"/>
    </row>
    <row r="86" spans="1:11" ht="34.5" customHeight="1" x14ac:dyDescent="0.25">
      <c r="A86" s="3">
        <v>47</v>
      </c>
      <c r="B86" s="2" t="s">
        <v>15</v>
      </c>
      <c r="C86" s="42"/>
      <c r="D86" s="42"/>
      <c r="E86" s="42"/>
      <c r="F86" s="43"/>
      <c r="G86" s="43"/>
      <c r="H86" s="44"/>
      <c r="I86" s="45" t="str">
        <f>IFERROR(ADMIN4[[#This Row],[Amount Paid by ESG-CV]]/ADMIN4[[#This Row],[Total Amount]],"")</f>
        <v/>
      </c>
      <c r="J86" s="44"/>
      <c r="K86" s="26"/>
    </row>
    <row r="87" spans="1:11" ht="34.5" customHeight="1" x14ac:dyDescent="0.25">
      <c r="A87" s="3">
        <v>48</v>
      </c>
      <c r="B87" s="2" t="s">
        <v>15</v>
      </c>
      <c r="C87" s="42"/>
      <c r="D87" s="42"/>
      <c r="E87" s="42"/>
      <c r="F87" s="43"/>
      <c r="G87" s="43"/>
      <c r="H87" s="44"/>
      <c r="I87" s="45" t="str">
        <f>IFERROR(ADMIN4[[#This Row],[Amount Paid by ESG-CV]]/ADMIN4[[#This Row],[Total Amount]],"")</f>
        <v/>
      </c>
      <c r="J87" s="44"/>
      <c r="K87" s="26"/>
    </row>
    <row r="88" spans="1:11" ht="34.5" customHeight="1" x14ac:dyDescent="0.25">
      <c r="A88" s="3">
        <v>49</v>
      </c>
      <c r="B88" s="2" t="s">
        <v>15</v>
      </c>
      <c r="C88" s="42"/>
      <c r="D88" s="42"/>
      <c r="E88" s="42"/>
      <c r="F88" s="43"/>
      <c r="G88" s="43"/>
      <c r="H88" s="44"/>
      <c r="I88" s="45" t="str">
        <f>IFERROR(ADMIN4[[#This Row],[Amount Paid by ESG-CV]]/ADMIN4[[#This Row],[Total Amount]],"")</f>
        <v/>
      </c>
      <c r="J88" s="44"/>
      <c r="K88" s="26"/>
    </row>
    <row r="89" spans="1:11" ht="34.5" customHeight="1" x14ac:dyDescent="0.25">
      <c r="A89" s="3">
        <v>50</v>
      </c>
      <c r="B89" s="2" t="s">
        <v>15</v>
      </c>
      <c r="C89" s="42"/>
      <c r="D89" s="42"/>
      <c r="E89" s="42"/>
      <c r="F89" s="43"/>
      <c r="G89" s="43"/>
      <c r="H89" s="44"/>
      <c r="I89" s="45" t="str">
        <f>IFERROR(ADMIN4[[#This Row],[Amount Paid by ESG-CV]]/ADMIN4[[#This Row],[Total Amount]],"")</f>
        <v/>
      </c>
      <c r="J89" s="44"/>
      <c r="K89" s="26"/>
    </row>
    <row r="91" spans="1:11" ht="34.5" customHeight="1" x14ac:dyDescent="0.25">
      <c r="A91" s="131" t="s">
        <v>9</v>
      </c>
      <c r="B91" s="132"/>
      <c r="C91" s="133">
        <f>$C$1</f>
        <v>0</v>
      </c>
      <c r="D91" s="134"/>
      <c r="E91" s="135"/>
      <c r="F91" s="131" t="s">
        <v>12</v>
      </c>
      <c r="G91" s="143"/>
      <c r="H91" s="143"/>
      <c r="I91" s="143"/>
      <c r="J91" s="132"/>
      <c r="K91" s="15" t="s">
        <v>33</v>
      </c>
    </row>
    <row r="92" spans="1:11" ht="34.5" customHeight="1" x14ac:dyDescent="0.25">
      <c r="A92" s="131" t="s">
        <v>10</v>
      </c>
      <c r="B92" s="132"/>
      <c r="C92" s="133">
        <f>$C$2</f>
        <v>0</v>
      </c>
      <c r="D92" s="134"/>
      <c r="E92" s="135"/>
      <c r="F92" s="131" t="s">
        <v>13</v>
      </c>
      <c r="G92" s="132"/>
      <c r="H92" s="144">
        <f>$G$2</f>
        <v>0</v>
      </c>
      <c r="I92" s="145"/>
      <c r="J92" s="146"/>
      <c r="K92" s="138">
        <f>SUM(ADMIN5[Amount Paid by ESG-CV])</f>
        <v>0</v>
      </c>
    </row>
    <row r="93" spans="1:11" ht="34.5" customHeight="1" x14ac:dyDescent="0.25">
      <c r="A93" s="136" t="s">
        <v>11</v>
      </c>
      <c r="B93" s="137"/>
      <c r="C93" s="133">
        <f>$C$3</f>
        <v>0</v>
      </c>
      <c r="D93" s="134"/>
      <c r="E93" s="135"/>
      <c r="F93" s="136" t="s">
        <v>14</v>
      </c>
      <c r="G93" s="137"/>
      <c r="H93" s="140">
        <f>$G$3</f>
        <v>0</v>
      </c>
      <c r="I93" s="141"/>
      <c r="J93" s="142"/>
      <c r="K93" s="139"/>
    </row>
    <row r="94" spans="1:11" ht="34.5" customHeight="1" x14ac:dyDescent="0.25">
      <c r="A94" s="5" t="s">
        <v>32</v>
      </c>
      <c r="B94" s="6" t="s">
        <v>20</v>
      </c>
      <c r="C94" s="6" t="s">
        <v>21</v>
      </c>
      <c r="D94" s="6" t="s">
        <v>22</v>
      </c>
      <c r="E94" s="6" t="s">
        <v>23</v>
      </c>
      <c r="F94" s="6" t="s">
        <v>24</v>
      </c>
      <c r="G94" s="6" t="s">
        <v>25</v>
      </c>
      <c r="H94" s="6" t="s">
        <v>26</v>
      </c>
      <c r="I94" s="7" t="s">
        <v>31</v>
      </c>
      <c r="J94" s="6" t="s">
        <v>27</v>
      </c>
      <c r="K94" s="8" t="s">
        <v>28</v>
      </c>
    </row>
    <row r="95" spans="1:11" ht="34.5" customHeight="1" x14ac:dyDescent="0.25">
      <c r="A95" s="3">
        <v>51</v>
      </c>
      <c r="B95" s="2" t="s">
        <v>15</v>
      </c>
      <c r="C95" s="42"/>
      <c r="D95" s="42"/>
      <c r="E95" s="42"/>
      <c r="F95" s="43"/>
      <c r="G95" s="43"/>
      <c r="H95" s="44"/>
      <c r="I95" s="45" t="str">
        <f>IFERROR(ADMIN5[[#This Row],[Amount Paid by ESG-CV]]/ADMIN5[[#This Row],[Total Amount]],"")</f>
        <v/>
      </c>
      <c r="J95" s="44"/>
      <c r="K95" s="26"/>
    </row>
    <row r="96" spans="1:11" ht="34.5" customHeight="1" x14ac:dyDescent="0.25">
      <c r="A96" s="3">
        <v>52</v>
      </c>
      <c r="B96" s="2" t="s">
        <v>15</v>
      </c>
      <c r="C96" s="42"/>
      <c r="D96" s="42"/>
      <c r="E96" s="42"/>
      <c r="F96" s="43"/>
      <c r="G96" s="43"/>
      <c r="H96" s="44"/>
      <c r="I96" s="45" t="str">
        <f>IFERROR(ADMIN5[[#This Row],[Amount Paid by ESG-CV]]/ADMIN5[[#This Row],[Total Amount]],"")</f>
        <v/>
      </c>
      <c r="J96" s="44"/>
      <c r="K96" s="26"/>
    </row>
    <row r="97" spans="1:11" ht="34.5" customHeight="1" x14ac:dyDescent="0.25">
      <c r="A97" s="3">
        <v>53</v>
      </c>
      <c r="B97" s="2" t="s">
        <v>15</v>
      </c>
      <c r="C97" s="42"/>
      <c r="D97" s="42"/>
      <c r="E97" s="42"/>
      <c r="F97" s="43"/>
      <c r="G97" s="43"/>
      <c r="H97" s="44"/>
      <c r="I97" s="45" t="str">
        <f>IFERROR(ADMIN5[[#This Row],[Amount Paid by ESG-CV]]/ADMIN5[[#This Row],[Total Amount]],"")</f>
        <v/>
      </c>
      <c r="J97" s="44"/>
      <c r="K97" s="26"/>
    </row>
    <row r="98" spans="1:11" ht="34.5" customHeight="1" x14ac:dyDescent="0.25">
      <c r="A98" s="3">
        <v>54</v>
      </c>
      <c r="B98" s="2" t="s">
        <v>15</v>
      </c>
      <c r="C98" s="42"/>
      <c r="D98" s="42"/>
      <c r="E98" s="42"/>
      <c r="F98" s="43"/>
      <c r="G98" s="43"/>
      <c r="H98" s="44"/>
      <c r="I98" s="45" t="str">
        <f>IFERROR(ADMIN5[[#This Row],[Amount Paid by ESG-CV]]/ADMIN5[[#This Row],[Total Amount]],"")</f>
        <v/>
      </c>
      <c r="J98" s="44"/>
      <c r="K98" s="26"/>
    </row>
    <row r="99" spans="1:11" ht="34.5" customHeight="1" x14ac:dyDescent="0.25">
      <c r="A99" s="3">
        <v>55</v>
      </c>
      <c r="B99" s="2" t="s">
        <v>15</v>
      </c>
      <c r="C99" s="42"/>
      <c r="D99" s="42"/>
      <c r="E99" s="42"/>
      <c r="F99" s="43"/>
      <c r="G99" s="43"/>
      <c r="H99" s="44"/>
      <c r="I99" s="45" t="str">
        <f>IFERROR(ADMIN5[[#This Row],[Amount Paid by ESG-CV]]/ADMIN5[[#This Row],[Total Amount]],"")</f>
        <v/>
      </c>
      <c r="J99" s="44"/>
      <c r="K99" s="26"/>
    </row>
    <row r="100" spans="1:11" ht="34.5" customHeight="1" x14ac:dyDescent="0.25">
      <c r="A100" s="3">
        <v>56</v>
      </c>
      <c r="B100" s="2" t="s">
        <v>15</v>
      </c>
      <c r="C100" s="42"/>
      <c r="D100" s="42"/>
      <c r="E100" s="42"/>
      <c r="F100" s="43"/>
      <c r="G100" s="43"/>
      <c r="H100" s="44"/>
      <c r="I100" s="45" t="str">
        <f>IFERROR(ADMIN5[[#This Row],[Amount Paid by ESG-CV]]/ADMIN5[[#This Row],[Total Amount]],"")</f>
        <v/>
      </c>
      <c r="J100" s="44"/>
      <c r="K100" s="26"/>
    </row>
    <row r="101" spans="1:11" ht="34.5" customHeight="1" x14ac:dyDescent="0.25">
      <c r="A101" s="3">
        <v>57</v>
      </c>
      <c r="B101" s="2" t="s">
        <v>15</v>
      </c>
      <c r="C101" s="42"/>
      <c r="D101" s="42"/>
      <c r="E101" s="42"/>
      <c r="F101" s="43"/>
      <c r="G101" s="43"/>
      <c r="H101" s="44"/>
      <c r="I101" s="45" t="str">
        <f>IFERROR(ADMIN5[[#This Row],[Amount Paid by ESG-CV]]/ADMIN5[[#This Row],[Total Amount]],"")</f>
        <v/>
      </c>
      <c r="J101" s="44"/>
      <c r="K101" s="26"/>
    </row>
    <row r="102" spans="1:11" ht="34.5" customHeight="1" x14ac:dyDescent="0.25">
      <c r="A102" s="3">
        <v>58</v>
      </c>
      <c r="B102" s="2" t="s">
        <v>15</v>
      </c>
      <c r="C102" s="42"/>
      <c r="D102" s="42"/>
      <c r="E102" s="42"/>
      <c r="F102" s="43"/>
      <c r="G102" s="43"/>
      <c r="H102" s="44"/>
      <c r="I102" s="45" t="str">
        <f>IFERROR(ADMIN5[[#This Row],[Amount Paid by ESG-CV]]/ADMIN5[[#This Row],[Total Amount]],"")</f>
        <v/>
      </c>
      <c r="J102" s="44"/>
      <c r="K102" s="26"/>
    </row>
    <row r="103" spans="1:11" ht="34.5" customHeight="1" x14ac:dyDescent="0.25">
      <c r="A103" s="3">
        <v>59</v>
      </c>
      <c r="B103" s="2" t="s">
        <v>15</v>
      </c>
      <c r="C103" s="42"/>
      <c r="D103" s="42"/>
      <c r="E103" s="42"/>
      <c r="F103" s="43"/>
      <c r="G103" s="43"/>
      <c r="H103" s="44"/>
      <c r="I103" s="45" t="str">
        <f>IFERROR(ADMIN5[[#This Row],[Amount Paid by ESG-CV]]/ADMIN5[[#This Row],[Total Amount]],"")</f>
        <v/>
      </c>
      <c r="J103" s="44"/>
      <c r="K103" s="26"/>
    </row>
    <row r="104" spans="1:11" ht="34.5" customHeight="1" x14ac:dyDescent="0.25">
      <c r="A104" s="3">
        <v>60</v>
      </c>
      <c r="B104" s="2" t="s">
        <v>15</v>
      </c>
      <c r="C104" s="42"/>
      <c r="D104" s="42"/>
      <c r="E104" s="42"/>
      <c r="F104" s="43"/>
      <c r="G104" s="43"/>
      <c r="H104" s="44"/>
      <c r="I104" s="45" t="str">
        <f>IFERROR(ADMIN5[[#This Row],[Amount Paid by ESG-CV]]/ADMIN5[[#This Row],[Total Amount]],"")</f>
        <v/>
      </c>
      <c r="J104" s="44"/>
      <c r="K104" s="26"/>
    </row>
    <row r="106" spans="1:11" ht="34.5" customHeight="1" x14ac:dyDescent="0.25">
      <c r="A106" s="131" t="s">
        <v>9</v>
      </c>
      <c r="B106" s="132"/>
      <c r="C106" s="133">
        <f>$C$1</f>
        <v>0</v>
      </c>
      <c r="D106" s="134"/>
      <c r="E106" s="135"/>
      <c r="F106" s="131" t="s">
        <v>12</v>
      </c>
      <c r="G106" s="143"/>
      <c r="H106" s="143"/>
      <c r="I106" s="143"/>
      <c r="J106" s="132"/>
      <c r="K106" s="15" t="s">
        <v>33</v>
      </c>
    </row>
    <row r="107" spans="1:11" ht="34.5" customHeight="1" x14ac:dyDescent="0.25">
      <c r="A107" s="131" t="s">
        <v>10</v>
      </c>
      <c r="B107" s="132"/>
      <c r="C107" s="133">
        <f>$C$2</f>
        <v>0</v>
      </c>
      <c r="D107" s="134"/>
      <c r="E107" s="135"/>
      <c r="F107" s="131" t="s">
        <v>13</v>
      </c>
      <c r="G107" s="132"/>
      <c r="H107" s="144">
        <f>$G$2</f>
        <v>0</v>
      </c>
      <c r="I107" s="145"/>
      <c r="J107" s="146"/>
      <c r="K107" s="138">
        <f>SUM(ADMIN6[Amount Paid by ESG-CV])</f>
        <v>0</v>
      </c>
    </row>
    <row r="108" spans="1:11" ht="34.5" customHeight="1" x14ac:dyDescent="0.25">
      <c r="A108" s="136" t="s">
        <v>11</v>
      </c>
      <c r="B108" s="137"/>
      <c r="C108" s="133">
        <f>$C$3</f>
        <v>0</v>
      </c>
      <c r="D108" s="134"/>
      <c r="E108" s="135"/>
      <c r="F108" s="136" t="s">
        <v>14</v>
      </c>
      <c r="G108" s="137"/>
      <c r="H108" s="140">
        <f>$G$3</f>
        <v>0</v>
      </c>
      <c r="I108" s="141"/>
      <c r="J108" s="142"/>
      <c r="K108" s="139"/>
    </row>
    <row r="109" spans="1:11" ht="34.5" customHeight="1" x14ac:dyDescent="0.25">
      <c r="A109" s="5" t="s">
        <v>32</v>
      </c>
      <c r="B109" s="6" t="s">
        <v>20</v>
      </c>
      <c r="C109" s="6" t="s">
        <v>21</v>
      </c>
      <c r="D109" s="6" t="s">
        <v>22</v>
      </c>
      <c r="E109" s="6" t="s">
        <v>23</v>
      </c>
      <c r="F109" s="6" t="s">
        <v>24</v>
      </c>
      <c r="G109" s="6" t="s">
        <v>25</v>
      </c>
      <c r="H109" s="6" t="s">
        <v>26</v>
      </c>
      <c r="I109" s="7" t="s">
        <v>31</v>
      </c>
      <c r="J109" s="6" t="s">
        <v>27</v>
      </c>
      <c r="K109" s="8" t="s">
        <v>28</v>
      </c>
    </row>
    <row r="110" spans="1:11" ht="34.5" customHeight="1" x14ac:dyDescent="0.25">
      <c r="A110" s="3">
        <v>61</v>
      </c>
      <c r="B110" s="2" t="s">
        <v>15</v>
      </c>
      <c r="C110" s="42"/>
      <c r="D110" s="42"/>
      <c r="E110" s="42"/>
      <c r="F110" s="43"/>
      <c r="G110" s="43"/>
      <c r="H110" s="44"/>
      <c r="I110" s="45" t="str">
        <f>IFERROR(ADMIN6[[#This Row],[Amount Paid by ESG-CV]]/ADMIN6[[#This Row],[Total Amount]],"")</f>
        <v/>
      </c>
      <c r="J110" s="44"/>
      <c r="K110" s="26"/>
    </row>
    <row r="111" spans="1:11" ht="34.5" customHeight="1" x14ac:dyDescent="0.25">
      <c r="A111" s="3">
        <v>62</v>
      </c>
      <c r="B111" s="2" t="s">
        <v>15</v>
      </c>
      <c r="C111" s="42"/>
      <c r="D111" s="42"/>
      <c r="E111" s="42"/>
      <c r="F111" s="43"/>
      <c r="G111" s="43"/>
      <c r="H111" s="44"/>
      <c r="I111" s="45" t="str">
        <f>IFERROR(ADMIN6[[#This Row],[Amount Paid by ESG-CV]]/ADMIN6[[#This Row],[Total Amount]],"")</f>
        <v/>
      </c>
      <c r="J111" s="44"/>
      <c r="K111" s="26"/>
    </row>
    <row r="112" spans="1:11" ht="34.5" customHeight="1" x14ac:dyDescent="0.25">
      <c r="A112" s="3">
        <v>63</v>
      </c>
      <c r="B112" s="2" t="s">
        <v>15</v>
      </c>
      <c r="C112" s="42"/>
      <c r="D112" s="42"/>
      <c r="E112" s="42"/>
      <c r="F112" s="43"/>
      <c r="G112" s="43"/>
      <c r="H112" s="44"/>
      <c r="I112" s="45" t="str">
        <f>IFERROR(ADMIN6[[#This Row],[Amount Paid by ESG-CV]]/ADMIN6[[#This Row],[Total Amount]],"")</f>
        <v/>
      </c>
      <c r="J112" s="44"/>
      <c r="K112" s="26"/>
    </row>
    <row r="113" spans="1:11" ht="34.5" customHeight="1" x14ac:dyDescent="0.25">
      <c r="A113" s="3">
        <v>64</v>
      </c>
      <c r="B113" s="2" t="s">
        <v>15</v>
      </c>
      <c r="C113" s="42"/>
      <c r="D113" s="42"/>
      <c r="E113" s="42"/>
      <c r="F113" s="43"/>
      <c r="G113" s="43"/>
      <c r="H113" s="44"/>
      <c r="I113" s="45" t="str">
        <f>IFERROR(ADMIN6[[#This Row],[Amount Paid by ESG-CV]]/ADMIN6[[#This Row],[Total Amount]],"")</f>
        <v/>
      </c>
      <c r="J113" s="44"/>
      <c r="K113" s="26"/>
    </row>
    <row r="114" spans="1:11" ht="34.5" customHeight="1" x14ac:dyDescent="0.25">
      <c r="A114" s="3">
        <v>65</v>
      </c>
      <c r="B114" s="2" t="s">
        <v>15</v>
      </c>
      <c r="C114" s="42"/>
      <c r="D114" s="42"/>
      <c r="E114" s="42"/>
      <c r="F114" s="43"/>
      <c r="G114" s="43"/>
      <c r="H114" s="44"/>
      <c r="I114" s="45" t="str">
        <f>IFERROR(ADMIN6[[#This Row],[Amount Paid by ESG-CV]]/ADMIN6[[#This Row],[Total Amount]],"")</f>
        <v/>
      </c>
      <c r="J114" s="44"/>
      <c r="K114" s="26"/>
    </row>
    <row r="115" spans="1:11" ht="34.5" customHeight="1" x14ac:dyDescent="0.25">
      <c r="A115" s="3">
        <v>66</v>
      </c>
      <c r="B115" s="2" t="s">
        <v>15</v>
      </c>
      <c r="C115" s="42"/>
      <c r="D115" s="42"/>
      <c r="E115" s="42"/>
      <c r="F115" s="43"/>
      <c r="G115" s="43"/>
      <c r="H115" s="44"/>
      <c r="I115" s="45" t="str">
        <f>IFERROR(ADMIN6[[#This Row],[Amount Paid by ESG-CV]]/ADMIN6[[#This Row],[Total Amount]],"")</f>
        <v/>
      </c>
      <c r="J115" s="44"/>
      <c r="K115" s="26"/>
    </row>
    <row r="116" spans="1:11" ht="34.5" customHeight="1" x14ac:dyDescent="0.25">
      <c r="A116" s="3">
        <v>67</v>
      </c>
      <c r="B116" s="2" t="s">
        <v>15</v>
      </c>
      <c r="C116" s="42"/>
      <c r="D116" s="42"/>
      <c r="E116" s="42"/>
      <c r="F116" s="43"/>
      <c r="G116" s="43"/>
      <c r="H116" s="44"/>
      <c r="I116" s="45" t="str">
        <f>IFERROR(ADMIN6[[#This Row],[Amount Paid by ESG-CV]]/ADMIN6[[#This Row],[Total Amount]],"")</f>
        <v/>
      </c>
      <c r="J116" s="44"/>
      <c r="K116" s="26"/>
    </row>
    <row r="117" spans="1:11" ht="34.5" customHeight="1" x14ac:dyDescent="0.25">
      <c r="A117" s="3">
        <v>68</v>
      </c>
      <c r="B117" s="2" t="s">
        <v>15</v>
      </c>
      <c r="C117" s="42"/>
      <c r="D117" s="42"/>
      <c r="E117" s="42"/>
      <c r="F117" s="43"/>
      <c r="G117" s="43"/>
      <c r="H117" s="44"/>
      <c r="I117" s="45" t="str">
        <f>IFERROR(ADMIN6[[#This Row],[Amount Paid by ESG-CV]]/ADMIN6[[#This Row],[Total Amount]],"")</f>
        <v/>
      </c>
      <c r="J117" s="44"/>
      <c r="K117" s="26"/>
    </row>
    <row r="118" spans="1:11" ht="34.5" customHeight="1" x14ac:dyDescent="0.25">
      <c r="A118" s="3">
        <v>69</v>
      </c>
      <c r="B118" s="2" t="s">
        <v>15</v>
      </c>
      <c r="C118" s="42"/>
      <c r="D118" s="42"/>
      <c r="E118" s="42"/>
      <c r="F118" s="43"/>
      <c r="G118" s="43"/>
      <c r="H118" s="44"/>
      <c r="I118" s="45" t="str">
        <f>IFERROR(ADMIN6[[#This Row],[Amount Paid by ESG-CV]]/ADMIN6[[#This Row],[Total Amount]],"")</f>
        <v/>
      </c>
      <c r="J118" s="44"/>
      <c r="K118" s="26"/>
    </row>
    <row r="119" spans="1:11" ht="34.5" customHeight="1" x14ac:dyDescent="0.25">
      <c r="A119" s="3">
        <v>70</v>
      </c>
      <c r="B119" s="2" t="s">
        <v>15</v>
      </c>
      <c r="C119" s="42"/>
      <c r="D119" s="42"/>
      <c r="E119" s="42"/>
      <c r="F119" s="43"/>
      <c r="G119" s="43"/>
      <c r="H119" s="44"/>
      <c r="I119" s="45" t="str">
        <f>IFERROR(ADMIN6[[#This Row],[Amount Paid by ESG-CV]]/ADMIN6[[#This Row],[Total Amount]],"")</f>
        <v/>
      </c>
      <c r="J119" s="44"/>
      <c r="K119" s="26"/>
    </row>
    <row r="121" spans="1:11" ht="34.5" customHeight="1" x14ac:dyDescent="0.25">
      <c r="A121" s="131" t="s">
        <v>9</v>
      </c>
      <c r="B121" s="132"/>
      <c r="C121" s="133">
        <f>$C$1</f>
        <v>0</v>
      </c>
      <c r="D121" s="134"/>
      <c r="E121" s="135"/>
      <c r="F121" s="131" t="s">
        <v>12</v>
      </c>
      <c r="G121" s="143"/>
      <c r="H121" s="143"/>
      <c r="I121" s="143"/>
      <c r="J121" s="132"/>
      <c r="K121" s="15" t="s">
        <v>33</v>
      </c>
    </row>
    <row r="122" spans="1:11" ht="34.5" customHeight="1" x14ac:dyDescent="0.25">
      <c r="A122" s="131" t="s">
        <v>10</v>
      </c>
      <c r="B122" s="132"/>
      <c r="C122" s="133">
        <f>$C$2</f>
        <v>0</v>
      </c>
      <c r="D122" s="134"/>
      <c r="E122" s="135"/>
      <c r="F122" s="131" t="s">
        <v>13</v>
      </c>
      <c r="G122" s="132"/>
      <c r="H122" s="144">
        <f>$G$2</f>
        <v>0</v>
      </c>
      <c r="I122" s="145"/>
      <c r="J122" s="146"/>
      <c r="K122" s="138">
        <f>SUM(ADMIN7[Amount Paid by ESG-CV])</f>
        <v>0</v>
      </c>
    </row>
    <row r="123" spans="1:11" ht="34.5" customHeight="1" x14ac:dyDescent="0.25">
      <c r="A123" s="136" t="s">
        <v>11</v>
      </c>
      <c r="B123" s="137"/>
      <c r="C123" s="133">
        <f>$C$3</f>
        <v>0</v>
      </c>
      <c r="D123" s="134"/>
      <c r="E123" s="135"/>
      <c r="F123" s="136" t="s">
        <v>14</v>
      </c>
      <c r="G123" s="137"/>
      <c r="H123" s="140">
        <f>$G$3</f>
        <v>0</v>
      </c>
      <c r="I123" s="141"/>
      <c r="J123" s="142"/>
      <c r="K123" s="139"/>
    </row>
    <row r="124" spans="1:11" ht="34.5" customHeight="1" x14ac:dyDescent="0.25">
      <c r="A124" s="5" t="s">
        <v>32</v>
      </c>
      <c r="B124" s="6" t="s">
        <v>20</v>
      </c>
      <c r="C124" s="6" t="s">
        <v>21</v>
      </c>
      <c r="D124" s="6" t="s">
        <v>22</v>
      </c>
      <c r="E124" s="6" t="s">
        <v>23</v>
      </c>
      <c r="F124" s="6" t="s">
        <v>24</v>
      </c>
      <c r="G124" s="6" t="s">
        <v>25</v>
      </c>
      <c r="H124" s="6" t="s">
        <v>26</v>
      </c>
      <c r="I124" s="7" t="s">
        <v>31</v>
      </c>
      <c r="J124" s="6" t="s">
        <v>27</v>
      </c>
      <c r="K124" s="8" t="s">
        <v>28</v>
      </c>
    </row>
    <row r="125" spans="1:11" ht="34.5" customHeight="1" x14ac:dyDescent="0.25">
      <c r="A125" s="3">
        <v>71</v>
      </c>
      <c r="B125" s="2" t="s">
        <v>15</v>
      </c>
      <c r="C125" s="42"/>
      <c r="D125" s="42"/>
      <c r="E125" s="42"/>
      <c r="F125" s="43"/>
      <c r="G125" s="43"/>
      <c r="H125" s="44"/>
      <c r="I125" s="45" t="str">
        <f>IFERROR(ADMIN7[[#This Row],[Amount Paid by ESG-CV]]/ADMIN7[[#This Row],[Total Amount]],"")</f>
        <v/>
      </c>
      <c r="J125" s="44"/>
      <c r="K125" s="26"/>
    </row>
    <row r="126" spans="1:11" ht="34.5" customHeight="1" x14ac:dyDescent="0.25">
      <c r="A126" s="3">
        <v>72</v>
      </c>
      <c r="B126" s="2" t="s">
        <v>15</v>
      </c>
      <c r="C126" s="42"/>
      <c r="D126" s="42"/>
      <c r="E126" s="42"/>
      <c r="F126" s="43"/>
      <c r="G126" s="43"/>
      <c r="H126" s="44"/>
      <c r="I126" s="45" t="str">
        <f>IFERROR(ADMIN7[[#This Row],[Amount Paid by ESG-CV]]/ADMIN7[[#This Row],[Total Amount]],"")</f>
        <v/>
      </c>
      <c r="J126" s="44"/>
      <c r="K126" s="26"/>
    </row>
    <row r="127" spans="1:11" ht="34.5" customHeight="1" x14ac:dyDescent="0.25">
      <c r="A127" s="3">
        <v>73</v>
      </c>
      <c r="B127" s="2" t="s">
        <v>15</v>
      </c>
      <c r="C127" s="42"/>
      <c r="D127" s="42"/>
      <c r="E127" s="42"/>
      <c r="F127" s="43"/>
      <c r="G127" s="43"/>
      <c r="H127" s="44"/>
      <c r="I127" s="45" t="str">
        <f>IFERROR(ADMIN7[[#This Row],[Amount Paid by ESG-CV]]/ADMIN7[[#This Row],[Total Amount]],"")</f>
        <v/>
      </c>
      <c r="J127" s="44"/>
      <c r="K127" s="26"/>
    </row>
    <row r="128" spans="1:11" ht="34.5" customHeight="1" x14ac:dyDescent="0.25">
      <c r="A128" s="3">
        <v>74</v>
      </c>
      <c r="B128" s="2" t="s">
        <v>15</v>
      </c>
      <c r="C128" s="42"/>
      <c r="D128" s="42"/>
      <c r="E128" s="42"/>
      <c r="F128" s="43"/>
      <c r="G128" s="43"/>
      <c r="H128" s="44"/>
      <c r="I128" s="45" t="str">
        <f>IFERROR(ADMIN7[[#This Row],[Amount Paid by ESG-CV]]/ADMIN7[[#This Row],[Total Amount]],"")</f>
        <v/>
      </c>
      <c r="J128" s="44"/>
      <c r="K128" s="26"/>
    </row>
    <row r="129" spans="1:11" ht="34.5" customHeight="1" x14ac:dyDescent="0.25">
      <c r="A129" s="3">
        <v>75</v>
      </c>
      <c r="B129" s="2" t="s">
        <v>15</v>
      </c>
      <c r="C129" s="42"/>
      <c r="D129" s="42"/>
      <c r="E129" s="42"/>
      <c r="F129" s="43"/>
      <c r="G129" s="43"/>
      <c r="H129" s="44"/>
      <c r="I129" s="45" t="str">
        <f>IFERROR(ADMIN7[[#This Row],[Amount Paid by ESG-CV]]/ADMIN7[[#This Row],[Total Amount]],"")</f>
        <v/>
      </c>
      <c r="J129" s="44"/>
      <c r="K129" s="26"/>
    </row>
    <row r="130" spans="1:11" ht="34.5" customHeight="1" x14ac:dyDescent="0.25">
      <c r="A130" s="3">
        <v>76</v>
      </c>
      <c r="B130" s="2" t="s">
        <v>15</v>
      </c>
      <c r="C130" s="42"/>
      <c r="D130" s="42"/>
      <c r="E130" s="42"/>
      <c r="F130" s="43"/>
      <c r="G130" s="43"/>
      <c r="H130" s="44"/>
      <c r="I130" s="45" t="str">
        <f>IFERROR(ADMIN7[[#This Row],[Amount Paid by ESG-CV]]/ADMIN7[[#This Row],[Total Amount]],"")</f>
        <v/>
      </c>
      <c r="J130" s="44"/>
      <c r="K130" s="26"/>
    </row>
    <row r="131" spans="1:11" ht="34.5" customHeight="1" x14ac:dyDescent="0.25">
      <c r="A131" s="3">
        <v>77</v>
      </c>
      <c r="B131" s="2" t="s">
        <v>15</v>
      </c>
      <c r="C131" s="42"/>
      <c r="D131" s="42"/>
      <c r="E131" s="42"/>
      <c r="F131" s="43"/>
      <c r="G131" s="43"/>
      <c r="H131" s="44"/>
      <c r="I131" s="45" t="str">
        <f>IFERROR(ADMIN7[[#This Row],[Amount Paid by ESG-CV]]/ADMIN7[[#This Row],[Total Amount]],"")</f>
        <v/>
      </c>
      <c r="J131" s="44"/>
      <c r="K131" s="26"/>
    </row>
    <row r="132" spans="1:11" ht="34.5" customHeight="1" x14ac:dyDescent="0.25">
      <c r="A132" s="3">
        <v>78</v>
      </c>
      <c r="B132" s="2" t="s">
        <v>15</v>
      </c>
      <c r="C132" s="42"/>
      <c r="D132" s="42"/>
      <c r="E132" s="42"/>
      <c r="F132" s="43"/>
      <c r="G132" s="43"/>
      <c r="H132" s="44"/>
      <c r="I132" s="45" t="str">
        <f>IFERROR(ADMIN7[[#This Row],[Amount Paid by ESG-CV]]/ADMIN7[[#This Row],[Total Amount]],"")</f>
        <v/>
      </c>
      <c r="J132" s="44"/>
      <c r="K132" s="26"/>
    </row>
    <row r="133" spans="1:11" ht="34.5" customHeight="1" x14ac:dyDescent="0.25">
      <c r="A133" s="3">
        <v>79</v>
      </c>
      <c r="B133" s="2" t="s">
        <v>15</v>
      </c>
      <c r="C133" s="42"/>
      <c r="D133" s="42"/>
      <c r="E133" s="42"/>
      <c r="F133" s="43"/>
      <c r="G133" s="43"/>
      <c r="H133" s="44"/>
      <c r="I133" s="45" t="str">
        <f>IFERROR(ADMIN7[[#This Row],[Amount Paid by ESG-CV]]/ADMIN7[[#This Row],[Total Amount]],"")</f>
        <v/>
      </c>
      <c r="J133" s="44"/>
      <c r="K133" s="26"/>
    </row>
    <row r="134" spans="1:11" ht="34.5" customHeight="1" x14ac:dyDescent="0.25">
      <c r="A134" s="3">
        <v>80</v>
      </c>
      <c r="B134" s="2" t="s">
        <v>15</v>
      </c>
      <c r="C134" s="42"/>
      <c r="D134" s="42"/>
      <c r="E134" s="42"/>
      <c r="F134" s="43"/>
      <c r="G134" s="43"/>
      <c r="H134" s="44"/>
      <c r="I134" s="45" t="str">
        <f>IFERROR(ADMIN7[[#This Row],[Amount Paid by ESG-CV]]/ADMIN7[[#This Row],[Total Amount]],"")</f>
        <v/>
      </c>
      <c r="J134" s="44"/>
      <c r="K134" s="26"/>
    </row>
    <row r="136" spans="1:11" ht="34.5" customHeight="1" x14ac:dyDescent="0.25">
      <c r="A136" s="131" t="s">
        <v>9</v>
      </c>
      <c r="B136" s="132"/>
      <c r="C136" s="133">
        <f>$C$1</f>
        <v>0</v>
      </c>
      <c r="D136" s="134"/>
      <c r="E136" s="135"/>
      <c r="F136" s="131" t="s">
        <v>12</v>
      </c>
      <c r="G136" s="143"/>
      <c r="H136" s="143"/>
      <c r="I136" s="143"/>
      <c r="J136" s="132"/>
      <c r="K136" s="15" t="s">
        <v>33</v>
      </c>
    </row>
    <row r="137" spans="1:11" ht="34.5" customHeight="1" x14ac:dyDescent="0.25">
      <c r="A137" s="131" t="s">
        <v>10</v>
      </c>
      <c r="B137" s="132"/>
      <c r="C137" s="133">
        <f>$C$2</f>
        <v>0</v>
      </c>
      <c r="D137" s="134"/>
      <c r="E137" s="135"/>
      <c r="F137" s="131" t="s">
        <v>13</v>
      </c>
      <c r="G137" s="132"/>
      <c r="H137" s="144">
        <f>$G$2</f>
        <v>0</v>
      </c>
      <c r="I137" s="145"/>
      <c r="J137" s="146"/>
      <c r="K137" s="138">
        <f>SUM(ADMIN8[Amount Paid by ESG-CV])</f>
        <v>0</v>
      </c>
    </row>
    <row r="138" spans="1:11" ht="34.5" customHeight="1" x14ac:dyDescent="0.25">
      <c r="A138" s="136" t="s">
        <v>11</v>
      </c>
      <c r="B138" s="137"/>
      <c r="C138" s="133">
        <f>$C$3</f>
        <v>0</v>
      </c>
      <c r="D138" s="134"/>
      <c r="E138" s="135"/>
      <c r="F138" s="136" t="s">
        <v>14</v>
      </c>
      <c r="G138" s="137"/>
      <c r="H138" s="140">
        <f>$G$3</f>
        <v>0</v>
      </c>
      <c r="I138" s="141"/>
      <c r="J138" s="142"/>
      <c r="K138" s="139"/>
    </row>
    <row r="139" spans="1:11" ht="34.5" customHeight="1" x14ac:dyDescent="0.25">
      <c r="A139" s="5" t="s">
        <v>32</v>
      </c>
      <c r="B139" s="6" t="s">
        <v>20</v>
      </c>
      <c r="C139" s="6" t="s">
        <v>21</v>
      </c>
      <c r="D139" s="6" t="s">
        <v>22</v>
      </c>
      <c r="E139" s="6" t="s">
        <v>23</v>
      </c>
      <c r="F139" s="6" t="s">
        <v>24</v>
      </c>
      <c r="G139" s="6" t="s">
        <v>25</v>
      </c>
      <c r="H139" s="6" t="s">
        <v>26</v>
      </c>
      <c r="I139" s="7" t="s">
        <v>31</v>
      </c>
      <c r="J139" s="6" t="s">
        <v>27</v>
      </c>
      <c r="K139" s="8" t="s">
        <v>28</v>
      </c>
    </row>
    <row r="140" spans="1:11" ht="34.5" customHeight="1" x14ac:dyDescent="0.25">
      <c r="A140" s="3">
        <v>81</v>
      </c>
      <c r="B140" s="2" t="s">
        <v>15</v>
      </c>
      <c r="C140" s="42"/>
      <c r="D140" s="42"/>
      <c r="E140" s="42"/>
      <c r="F140" s="43"/>
      <c r="G140" s="43"/>
      <c r="H140" s="44"/>
      <c r="I140" s="45" t="str">
        <f>IFERROR(ADMIN8[[#This Row],[Amount Paid by ESG-CV]]/ADMIN8[[#This Row],[Total Amount]],"")</f>
        <v/>
      </c>
      <c r="J140" s="44"/>
      <c r="K140" s="26"/>
    </row>
    <row r="141" spans="1:11" ht="34.5" customHeight="1" x14ac:dyDescent="0.25">
      <c r="A141" s="3">
        <v>82</v>
      </c>
      <c r="B141" s="2" t="s">
        <v>15</v>
      </c>
      <c r="C141" s="42"/>
      <c r="D141" s="42"/>
      <c r="E141" s="42"/>
      <c r="F141" s="43"/>
      <c r="G141" s="43"/>
      <c r="H141" s="44"/>
      <c r="I141" s="45" t="str">
        <f>IFERROR(ADMIN8[[#This Row],[Amount Paid by ESG-CV]]/ADMIN8[[#This Row],[Total Amount]],"")</f>
        <v/>
      </c>
      <c r="J141" s="44"/>
      <c r="K141" s="26"/>
    </row>
    <row r="142" spans="1:11" ht="34.5" customHeight="1" x14ac:dyDescent="0.25">
      <c r="A142" s="3">
        <v>83</v>
      </c>
      <c r="B142" s="2" t="s">
        <v>15</v>
      </c>
      <c r="C142" s="42"/>
      <c r="D142" s="42"/>
      <c r="E142" s="42"/>
      <c r="F142" s="43"/>
      <c r="G142" s="43"/>
      <c r="H142" s="44"/>
      <c r="I142" s="45" t="str">
        <f>IFERROR(ADMIN8[[#This Row],[Amount Paid by ESG-CV]]/ADMIN8[[#This Row],[Total Amount]],"")</f>
        <v/>
      </c>
      <c r="J142" s="44"/>
      <c r="K142" s="26"/>
    </row>
    <row r="143" spans="1:11" ht="34.5" customHeight="1" x14ac:dyDescent="0.25">
      <c r="A143" s="3">
        <v>84</v>
      </c>
      <c r="B143" s="2" t="s">
        <v>15</v>
      </c>
      <c r="C143" s="42"/>
      <c r="D143" s="42"/>
      <c r="E143" s="42"/>
      <c r="F143" s="43"/>
      <c r="G143" s="43"/>
      <c r="H143" s="44"/>
      <c r="I143" s="45" t="str">
        <f>IFERROR(ADMIN8[[#This Row],[Amount Paid by ESG-CV]]/ADMIN8[[#This Row],[Total Amount]],"")</f>
        <v/>
      </c>
      <c r="J143" s="44"/>
      <c r="K143" s="26"/>
    </row>
    <row r="144" spans="1:11" ht="34.5" customHeight="1" x14ac:dyDescent="0.25">
      <c r="A144" s="3">
        <v>85</v>
      </c>
      <c r="B144" s="2" t="s">
        <v>15</v>
      </c>
      <c r="C144" s="42"/>
      <c r="D144" s="42"/>
      <c r="E144" s="42"/>
      <c r="F144" s="43"/>
      <c r="G144" s="43"/>
      <c r="H144" s="44"/>
      <c r="I144" s="45" t="str">
        <f>IFERROR(ADMIN8[[#This Row],[Amount Paid by ESG-CV]]/ADMIN8[[#This Row],[Total Amount]],"")</f>
        <v/>
      </c>
      <c r="J144" s="44"/>
      <c r="K144" s="26"/>
    </row>
    <row r="145" spans="1:11" ht="34.5" customHeight="1" x14ac:dyDescent="0.25">
      <c r="A145" s="3">
        <v>86</v>
      </c>
      <c r="B145" s="2" t="s">
        <v>15</v>
      </c>
      <c r="C145" s="42"/>
      <c r="D145" s="42"/>
      <c r="E145" s="42"/>
      <c r="F145" s="43"/>
      <c r="G145" s="43"/>
      <c r="H145" s="44"/>
      <c r="I145" s="45" t="str">
        <f>IFERROR(ADMIN8[[#This Row],[Amount Paid by ESG-CV]]/ADMIN8[[#This Row],[Total Amount]],"")</f>
        <v/>
      </c>
      <c r="J145" s="44"/>
      <c r="K145" s="26"/>
    </row>
    <row r="146" spans="1:11" ht="34.5" customHeight="1" x14ac:dyDescent="0.25">
      <c r="A146" s="3">
        <v>87</v>
      </c>
      <c r="B146" s="2" t="s">
        <v>15</v>
      </c>
      <c r="C146" s="42"/>
      <c r="D146" s="42"/>
      <c r="E146" s="42"/>
      <c r="F146" s="43"/>
      <c r="G146" s="43"/>
      <c r="H146" s="44"/>
      <c r="I146" s="45" t="str">
        <f>IFERROR(ADMIN8[[#This Row],[Amount Paid by ESG-CV]]/ADMIN8[[#This Row],[Total Amount]],"")</f>
        <v/>
      </c>
      <c r="J146" s="44"/>
      <c r="K146" s="26"/>
    </row>
    <row r="147" spans="1:11" ht="34.5" customHeight="1" x14ac:dyDescent="0.25">
      <c r="A147" s="3">
        <v>88</v>
      </c>
      <c r="B147" s="2" t="s">
        <v>15</v>
      </c>
      <c r="C147" s="42"/>
      <c r="D147" s="42"/>
      <c r="E147" s="42"/>
      <c r="F147" s="43"/>
      <c r="G147" s="43"/>
      <c r="H147" s="44"/>
      <c r="I147" s="45" t="str">
        <f>IFERROR(ADMIN8[[#This Row],[Amount Paid by ESG-CV]]/ADMIN8[[#This Row],[Total Amount]],"")</f>
        <v/>
      </c>
      <c r="J147" s="44"/>
      <c r="K147" s="26"/>
    </row>
    <row r="148" spans="1:11" ht="34.5" customHeight="1" x14ac:dyDescent="0.25">
      <c r="A148" s="3">
        <v>89</v>
      </c>
      <c r="B148" s="2" t="s">
        <v>15</v>
      </c>
      <c r="C148" s="42"/>
      <c r="D148" s="42"/>
      <c r="E148" s="42"/>
      <c r="F148" s="43"/>
      <c r="G148" s="43"/>
      <c r="H148" s="44"/>
      <c r="I148" s="45" t="str">
        <f>IFERROR(ADMIN8[[#This Row],[Amount Paid by ESG-CV]]/ADMIN8[[#This Row],[Total Amount]],"")</f>
        <v/>
      </c>
      <c r="J148" s="44"/>
      <c r="K148" s="26"/>
    </row>
    <row r="149" spans="1:11" ht="34.5" customHeight="1" x14ac:dyDescent="0.25">
      <c r="A149" s="3">
        <v>90</v>
      </c>
      <c r="B149" s="2" t="s">
        <v>15</v>
      </c>
      <c r="C149" s="42"/>
      <c r="D149" s="42"/>
      <c r="E149" s="42"/>
      <c r="F149" s="43"/>
      <c r="G149" s="43"/>
      <c r="H149" s="44"/>
      <c r="I149" s="45" t="str">
        <f>IFERROR(ADMIN8[[#This Row],[Amount Paid by ESG-CV]]/ADMIN8[[#This Row],[Total Amount]],"")</f>
        <v/>
      </c>
      <c r="J149" s="44"/>
      <c r="K149" s="26"/>
    </row>
    <row r="151" spans="1:11" ht="34.5" customHeight="1" x14ac:dyDescent="0.25">
      <c r="A151" s="131" t="s">
        <v>9</v>
      </c>
      <c r="B151" s="132"/>
      <c r="C151" s="133">
        <f>$C$1</f>
        <v>0</v>
      </c>
      <c r="D151" s="134"/>
      <c r="E151" s="135"/>
      <c r="F151" s="131" t="s">
        <v>12</v>
      </c>
      <c r="G151" s="143"/>
      <c r="H151" s="143"/>
      <c r="I151" s="143"/>
      <c r="J151" s="132"/>
      <c r="K151" s="15" t="s">
        <v>33</v>
      </c>
    </row>
    <row r="152" spans="1:11" ht="34.5" customHeight="1" x14ac:dyDescent="0.25">
      <c r="A152" s="131" t="s">
        <v>10</v>
      </c>
      <c r="B152" s="132"/>
      <c r="C152" s="133">
        <f>$C$2</f>
        <v>0</v>
      </c>
      <c r="D152" s="134"/>
      <c r="E152" s="135"/>
      <c r="F152" s="131" t="s">
        <v>13</v>
      </c>
      <c r="G152" s="132"/>
      <c r="H152" s="144">
        <f>$G$2</f>
        <v>0</v>
      </c>
      <c r="I152" s="145"/>
      <c r="J152" s="146"/>
      <c r="K152" s="138">
        <f>SUM(ADMIN9[Amount Paid by ESG-CV])</f>
        <v>0</v>
      </c>
    </row>
    <row r="153" spans="1:11" ht="34.5" customHeight="1" x14ac:dyDescent="0.25">
      <c r="A153" s="136" t="s">
        <v>11</v>
      </c>
      <c r="B153" s="137"/>
      <c r="C153" s="133">
        <f>$C$3</f>
        <v>0</v>
      </c>
      <c r="D153" s="134"/>
      <c r="E153" s="135"/>
      <c r="F153" s="136" t="s">
        <v>14</v>
      </c>
      <c r="G153" s="137"/>
      <c r="H153" s="140">
        <f>$G$3</f>
        <v>0</v>
      </c>
      <c r="I153" s="141"/>
      <c r="J153" s="142"/>
      <c r="K153" s="139"/>
    </row>
    <row r="154" spans="1:11" ht="34.5" customHeight="1" x14ac:dyDescent="0.25">
      <c r="A154" s="5" t="s">
        <v>32</v>
      </c>
      <c r="B154" s="6" t="s">
        <v>20</v>
      </c>
      <c r="C154" s="6" t="s">
        <v>21</v>
      </c>
      <c r="D154" s="6" t="s">
        <v>22</v>
      </c>
      <c r="E154" s="6" t="s">
        <v>23</v>
      </c>
      <c r="F154" s="6" t="s">
        <v>24</v>
      </c>
      <c r="G154" s="6" t="s">
        <v>25</v>
      </c>
      <c r="H154" s="6" t="s">
        <v>26</v>
      </c>
      <c r="I154" s="7" t="s">
        <v>31</v>
      </c>
      <c r="J154" s="6" t="s">
        <v>27</v>
      </c>
      <c r="K154" s="8" t="s">
        <v>28</v>
      </c>
    </row>
    <row r="155" spans="1:11" ht="34.5" customHeight="1" x14ac:dyDescent="0.25">
      <c r="A155" s="3">
        <v>91</v>
      </c>
      <c r="B155" s="2" t="s">
        <v>15</v>
      </c>
      <c r="C155" s="42"/>
      <c r="D155" s="42"/>
      <c r="E155" s="42"/>
      <c r="F155" s="43"/>
      <c r="G155" s="43"/>
      <c r="H155" s="44"/>
      <c r="I155" s="45" t="str">
        <f>IFERROR(ADMIN9[[#This Row],[Amount Paid by ESG-CV]]/ADMIN9[[#This Row],[Total Amount]],"")</f>
        <v/>
      </c>
      <c r="J155" s="44"/>
      <c r="K155" s="26"/>
    </row>
    <row r="156" spans="1:11" ht="34.5" customHeight="1" x14ac:dyDescent="0.25">
      <c r="A156" s="3">
        <v>92</v>
      </c>
      <c r="B156" s="2" t="s">
        <v>15</v>
      </c>
      <c r="C156" s="42"/>
      <c r="D156" s="42"/>
      <c r="E156" s="42"/>
      <c r="F156" s="43"/>
      <c r="G156" s="43"/>
      <c r="H156" s="44"/>
      <c r="I156" s="45" t="str">
        <f>IFERROR(ADMIN9[[#This Row],[Amount Paid by ESG-CV]]/ADMIN9[[#This Row],[Total Amount]],"")</f>
        <v/>
      </c>
      <c r="J156" s="44"/>
      <c r="K156" s="26"/>
    </row>
    <row r="157" spans="1:11" ht="34.5" customHeight="1" x14ac:dyDescent="0.25">
      <c r="A157" s="3">
        <v>93</v>
      </c>
      <c r="B157" s="2" t="s">
        <v>15</v>
      </c>
      <c r="C157" s="42"/>
      <c r="D157" s="42"/>
      <c r="E157" s="42"/>
      <c r="F157" s="43"/>
      <c r="G157" s="43"/>
      <c r="H157" s="44"/>
      <c r="I157" s="45" t="str">
        <f>IFERROR(ADMIN9[[#This Row],[Amount Paid by ESG-CV]]/ADMIN9[[#This Row],[Total Amount]],"")</f>
        <v/>
      </c>
      <c r="J157" s="44"/>
      <c r="K157" s="26"/>
    </row>
    <row r="158" spans="1:11" ht="34.5" customHeight="1" x14ac:dyDescent="0.25">
      <c r="A158" s="3">
        <v>94</v>
      </c>
      <c r="B158" s="2" t="s">
        <v>15</v>
      </c>
      <c r="C158" s="42"/>
      <c r="D158" s="42"/>
      <c r="E158" s="42"/>
      <c r="F158" s="43"/>
      <c r="G158" s="43"/>
      <c r="H158" s="44"/>
      <c r="I158" s="45" t="str">
        <f>IFERROR(ADMIN9[[#This Row],[Amount Paid by ESG-CV]]/ADMIN9[[#This Row],[Total Amount]],"")</f>
        <v/>
      </c>
      <c r="J158" s="44"/>
      <c r="K158" s="26"/>
    </row>
    <row r="159" spans="1:11" ht="34.5" customHeight="1" x14ac:dyDescent="0.25">
      <c r="A159" s="3">
        <v>95</v>
      </c>
      <c r="B159" s="2" t="s">
        <v>15</v>
      </c>
      <c r="C159" s="42"/>
      <c r="D159" s="42"/>
      <c r="E159" s="42"/>
      <c r="F159" s="43"/>
      <c r="G159" s="43"/>
      <c r="H159" s="44"/>
      <c r="I159" s="45" t="str">
        <f>IFERROR(ADMIN9[[#This Row],[Amount Paid by ESG-CV]]/ADMIN9[[#This Row],[Total Amount]],"")</f>
        <v/>
      </c>
      <c r="J159" s="44"/>
      <c r="K159" s="26"/>
    </row>
    <row r="160" spans="1:11" ht="34.5" customHeight="1" x14ac:dyDescent="0.25">
      <c r="A160" s="3">
        <v>96</v>
      </c>
      <c r="B160" s="2" t="s">
        <v>15</v>
      </c>
      <c r="C160" s="42"/>
      <c r="D160" s="42"/>
      <c r="E160" s="42"/>
      <c r="F160" s="43"/>
      <c r="G160" s="43"/>
      <c r="H160" s="44"/>
      <c r="I160" s="45" t="str">
        <f>IFERROR(ADMIN9[[#This Row],[Amount Paid by ESG-CV]]/ADMIN9[[#This Row],[Total Amount]],"")</f>
        <v/>
      </c>
      <c r="J160" s="44"/>
      <c r="K160" s="26"/>
    </row>
    <row r="161" spans="1:11" ht="34.5" customHeight="1" x14ac:dyDescent="0.25">
      <c r="A161" s="3">
        <v>97</v>
      </c>
      <c r="B161" s="2" t="s">
        <v>15</v>
      </c>
      <c r="C161" s="42"/>
      <c r="D161" s="42"/>
      <c r="E161" s="42"/>
      <c r="F161" s="43"/>
      <c r="G161" s="43"/>
      <c r="H161" s="44"/>
      <c r="I161" s="45" t="str">
        <f>IFERROR(ADMIN9[[#This Row],[Amount Paid by ESG-CV]]/ADMIN9[[#This Row],[Total Amount]],"")</f>
        <v/>
      </c>
      <c r="J161" s="44"/>
      <c r="K161" s="26"/>
    </row>
    <row r="162" spans="1:11" ht="34.5" customHeight="1" x14ac:dyDescent="0.25">
      <c r="A162" s="3">
        <v>98</v>
      </c>
      <c r="B162" s="2" t="s">
        <v>15</v>
      </c>
      <c r="C162" s="42"/>
      <c r="D162" s="42"/>
      <c r="E162" s="42"/>
      <c r="F162" s="43"/>
      <c r="G162" s="43"/>
      <c r="H162" s="44"/>
      <c r="I162" s="45" t="str">
        <f>IFERROR(ADMIN9[[#This Row],[Amount Paid by ESG-CV]]/ADMIN9[[#This Row],[Total Amount]],"")</f>
        <v/>
      </c>
      <c r="J162" s="44"/>
      <c r="K162" s="26"/>
    </row>
    <row r="163" spans="1:11" ht="34.5" customHeight="1" x14ac:dyDescent="0.25">
      <c r="A163" s="3">
        <v>99</v>
      </c>
      <c r="B163" s="2" t="s">
        <v>15</v>
      </c>
      <c r="C163" s="42"/>
      <c r="D163" s="42"/>
      <c r="E163" s="42"/>
      <c r="F163" s="43"/>
      <c r="G163" s="43"/>
      <c r="H163" s="44"/>
      <c r="I163" s="45" t="str">
        <f>IFERROR(ADMIN9[[#This Row],[Amount Paid by ESG-CV]]/ADMIN9[[#This Row],[Total Amount]],"")</f>
        <v/>
      </c>
      <c r="J163" s="44"/>
      <c r="K163" s="26"/>
    </row>
    <row r="164" spans="1:11" ht="34.5" customHeight="1" x14ac:dyDescent="0.25">
      <c r="A164" s="3">
        <v>100</v>
      </c>
      <c r="B164" s="2" t="s">
        <v>15</v>
      </c>
      <c r="C164" s="42"/>
      <c r="D164" s="42"/>
      <c r="E164" s="42"/>
      <c r="F164" s="43"/>
      <c r="G164" s="43"/>
      <c r="H164" s="44"/>
      <c r="I164" s="45" t="str">
        <f>IFERROR(ADMIN9[[#This Row],[Amount Paid by ESG-CV]]/ADMIN9[[#This Row],[Total Amount]],"")</f>
        <v/>
      </c>
      <c r="J164" s="44"/>
      <c r="K164" s="26"/>
    </row>
    <row r="166" spans="1:11" ht="34.5" customHeight="1" x14ac:dyDescent="0.25">
      <c r="A166" s="131" t="s">
        <v>9</v>
      </c>
      <c r="B166" s="132"/>
      <c r="C166" s="133">
        <f>$C$1</f>
        <v>0</v>
      </c>
      <c r="D166" s="134"/>
      <c r="E166" s="135"/>
      <c r="F166" s="131" t="s">
        <v>12</v>
      </c>
      <c r="G166" s="143"/>
      <c r="H166" s="143"/>
      <c r="I166" s="143"/>
      <c r="J166" s="132"/>
      <c r="K166" s="15" t="s">
        <v>33</v>
      </c>
    </row>
    <row r="167" spans="1:11" ht="34.5" customHeight="1" x14ac:dyDescent="0.25">
      <c r="A167" s="131" t="s">
        <v>10</v>
      </c>
      <c r="B167" s="132"/>
      <c r="C167" s="133">
        <f>$C$2</f>
        <v>0</v>
      </c>
      <c r="D167" s="134"/>
      <c r="E167" s="135"/>
      <c r="F167" s="131" t="s">
        <v>13</v>
      </c>
      <c r="G167" s="132"/>
      <c r="H167" s="144">
        <f>$G$2</f>
        <v>0</v>
      </c>
      <c r="I167" s="145"/>
      <c r="J167" s="146"/>
      <c r="K167" s="138">
        <f>SUM(ADMIN10[Amount Paid by ESG-CV])</f>
        <v>0</v>
      </c>
    </row>
    <row r="168" spans="1:11" ht="34.5" customHeight="1" x14ac:dyDescent="0.25">
      <c r="A168" s="136" t="s">
        <v>11</v>
      </c>
      <c r="B168" s="137"/>
      <c r="C168" s="133">
        <f>$C$3</f>
        <v>0</v>
      </c>
      <c r="D168" s="134"/>
      <c r="E168" s="135"/>
      <c r="F168" s="136" t="s">
        <v>14</v>
      </c>
      <c r="G168" s="137"/>
      <c r="H168" s="140">
        <f>$G$3</f>
        <v>0</v>
      </c>
      <c r="I168" s="141"/>
      <c r="J168" s="142"/>
      <c r="K168" s="139"/>
    </row>
    <row r="169" spans="1:11" ht="34.5" customHeight="1" x14ac:dyDescent="0.25">
      <c r="A169" s="5" t="s">
        <v>32</v>
      </c>
      <c r="B169" s="6" t="s">
        <v>20</v>
      </c>
      <c r="C169" s="6" t="s">
        <v>21</v>
      </c>
      <c r="D169" s="6" t="s">
        <v>22</v>
      </c>
      <c r="E169" s="6" t="s">
        <v>23</v>
      </c>
      <c r="F169" s="6" t="s">
        <v>24</v>
      </c>
      <c r="G169" s="6" t="s">
        <v>25</v>
      </c>
      <c r="H169" s="6" t="s">
        <v>26</v>
      </c>
      <c r="I169" s="7" t="s">
        <v>31</v>
      </c>
      <c r="J169" s="6" t="s">
        <v>27</v>
      </c>
      <c r="K169" s="8" t="s">
        <v>28</v>
      </c>
    </row>
    <row r="170" spans="1:11" ht="34.5" customHeight="1" x14ac:dyDescent="0.25">
      <c r="A170" s="3">
        <v>101</v>
      </c>
      <c r="B170" s="2" t="s">
        <v>15</v>
      </c>
      <c r="C170" s="42"/>
      <c r="D170" s="42"/>
      <c r="E170" s="42"/>
      <c r="F170" s="43"/>
      <c r="G170" s="43"/>
      <c r="H170" s="44"/>
      <c r="I170" s="45" t="str">
        <f>IFERROR(ADMIN10[[#This Row],[Amount Paid by ESG-CV]]/ADMIN10[[#This Row],[Total Amount]],"")</f>
        <v/>
      </c>
      <c r="J170" s="44"/>
      <c r="K170" s="26"/>
    </row>
    <row r="171" spans="1:11" ht="34.5" customHeight="1" x14ac:dyDescent="0.25">
      <c r="A171" s="3">
        <v>102</v>
      </c>
      <c r="B171" s="2" t="s">
        <v>15</v>
      </c>
      <c r="C171" s="42"/>
      <c r="D171" s="42"/>
      <c r="E171" s="42"/>
      <c r="F171" s="43"/>
      <c r="G171" s="43"/>
      <c r="H171" s="44"/>
      <c r="I171" s="45" t="str">
        <f>IFERROR(ADMIN10[[#This Row],[Amount Paid by ESG-CV]]/ADMIN10[[#This Row],[Total Amount]],"")</f>
        <v/>
      </c>
      <c r="J171" s="44"/>
      <c r="K171" s="26"/>
    </row>
    <row r="172" spans="1:11" ht="34.5" customHeight="1" x14ac:dyDescent="0.25">
      <c r="A172" s="3">
        <v>103</v>
      </c>
      <c r="B172" s="2" t="s">
        <v>15</v>
      </c>
      <c r="C172" s="42"/>
      <c r="D172" s="42"/>
      <c r="E172" s="42"/>
      <c r="F172" s="43"/>
      <c r="G172" s="43"/>
      <c r="H172" s="44"/>
      <c r="I172" s="45" t="str">
        <f>IFERROR(ADMIN10[[#This Row],[Amount Paid by ESG-CV]]/ADMIN10[[#This Row],[Total Amount]],"")</f>
        <v/>
      </c>
      <c r="J172" s="44"/>
      <c r="K172" s="26"/>
    </row>
    <row r="173" spans="1:11" ht="34.5" customHeight="1" x14ac:dyDescent="0.25">
      <c r="A173" s="3">
        <v>104</v>
      </c>
      <c r="B173" s="2" t="s">
        <v>15</v>
      </c>
      <c r="C173" s="42"/>
      <c r="D173" s="42"/>
      <c r="E173" s="42"/>
      <c r="F173" s="43"/>
      <c r="G173" s="43"/>
      <c r="H173" s="44"/>
      <c r="I173" s="45" t="str">
        <f>IFERROR(ADMIN10[[#This Row],[Amount Paid by ESG-CV]]/ADMIN10[[#This Row],[Total Amount]],"")</f>
        <v/>
      </c>
      <c r="J173" s="44"/>
      <c r="K173" s="26"/>
    </row>
    <row r="174" spans="1:11" ht="34.5" customHeight="1" x14ac:dyDescent="0.25">
      <c r="A174" s="3">
        <v>105</v>
      </c>
      <c r="B174" s="2" t="s">
        <v>15</v>
      </c>
      <c r="C174" s="42"/>
      <c r="D174" s="42"/>
      <c r="E174" s="42"/>
      <c r="F174" s="43"/>
      <c r="G174" s="43"/>
      <c r="H174" s="44"/>
      <c r="I174" s="45" t="str">
        <f>IFERROR(ADMIN10[[#This Row],[Amount Paid by ESG-CV]]/ADMIN10[[#This Row],[Total Amount]],"")</f>
        <v/>
      </c>
      <c r="J174" s="44"/>
      <c r="K174" s="26"/>
    </row>
    <row r="175" spans="1:11" ht="34.5" customHeight="1" x14ac:dyDescent="0.25">
      <c r="A175" s="3">
        <v>106</v>
      </c>
      <c r="B175" s="2" t="s">
        <v>15</v>
      </c>
      <c r="C175" s="42"/>
      <c r="D175" s="42"/>
      <c r="E175" s="42"/>
      <c r="F175" s="43"/>
      <c r="G175" s="43"/>
      <c r="H175" s="44"/>
      <c r="I175" s="45" t="str">
        <f>IFERROR(ADMIN10[[#This Row],[Amount Paid by ESG-CV]]/ADMIN10[[#This Row],[Total Amount]],"")</f>
        <v/>
      </c>
      <c r="J175" s="44"/>
      <c r="K175" s="26"/>
    </row>
    <row r="176" spans="1:11" ht="34.5" customHeight="1" x14ac:dyDescent="0.25">
      <c r="A176" s="3">
        <v>107</v>
      </c>
      <c r="B176" s="2" t="s">
        <v>15</v>
      </c>
      <c r="C176" s="42"/>
      <c r="D176" s="42"/>
      <c r="E176" s="42"/>
      <c r="F176" s="43"/>
      <c r="G176" s="43"/>
      <c r="H176" s="44"/>
      <c r="I176" s="45" t="str">
        <f>IFERROR(ADMIN10[[#This Row],[Amount Paid by ESG-CV]]/ADMIN10[[#This Row],[Total Amount]],"")</f>
        <v/>
      </c>
      <c r="J176" s="44"/>
      <c r="K176" s="26"/>
    </row>
    <row r="177" spans="1:11" ht="34.5" customHeight="1" x14ac:dyDescent="0.25">
      <c r="A177" s="3">
        <v>108</v>
      </c>
      <c r="B177" s="2" t="s">
        <v>15</v>
      </c>
      <c r="C177" s="42"/>
      <c r="D177" s="42"/>
      <c r="E177" s="42"/>
      <c r="F177" s="43"/>
      <c r="G177" s="43"/>
      <c r="H177" s="44"/>
      <c r="I177" s="45" t="str">
        <f>IFERROR(ADMIN10[[#This Row],[Amount Paid by ESG-CV]]/ADMIN10[[#This Row],[Total Amount]],"")</f>
        <v/>
      </c>
      <c r="J177" s="44"/>
      <c r="K177" s="26"/>
    </row>
    <row r="178" spans="1:11" ht="34.5" customHeight="1" x14ac:dyDescent="0.25">
      <c r="A178" s="3">
        <v>109</v>
      </c>
      <c r="B178" s="2" t="s">
        <v>15</v>
      </c>
      <c r="C178" s="42"/>
      <c r="D178" s="42"/>
      <c r="E178" s="42"/>
      <c r="F178" s="43"/>
      <c r="G178" s="43"/>
      <c r="H178" s="44"/>
      <c r="I178" s="45" t="str">
        <f>IFERROR(ADMIN10[[#This Row],[Amount Paid by ESG-CV]]/ADMIN10[[#This Row],[Total Amount]],"")</f>
        <v/>
      </c>
      <c r="J178" s="44"/>
      <c r="K178" s="26"/>
    </row>
    <row r="179" spans="1:11" ht="34.5" customHeight="1" x14ac:dyDescent="0.25">
      <c r="A179" s="3">
        <v>110</v>
      </c>
      <c r="B179" s="2" t="s">
        <v>15</v>
      </c>
      <c r="C179" s="42"/>
      <c r="D179" s="42"/>
      <c r="E179" s="42"/>
      <c r="F179" s="43"/>
      <c r="G179" s="43"/>
      <c r="H179" s="44"/>
      <c r="I179" s="45" t="str">
        <f>IFERROR(ADMIN10[[#This Row],[Amount Paid by ESG-CV]]/ADMIN10[[#This Row],[Total Amount]],"")</f>
        <v/>
      </c>
      <c r="J179" s="44"/>
      <c r="K179" s="26"/>
    </row>
    <row r="181" spans="1:11" ht="34.5" customHeight="1" x14ac:dyDescent="0.25">
      <c r="A181" s="131" t="s">
        <v>9</v>
      </c>
      <c r="B181" s="132"/>
      <c r="C181" s="133">
        <f>$C$1</f>
        <v>0</v>
      </c>
      <c r="D181" s="134"/>
      <c r="E181" s="135"/>
      <c r="F181" s="131" t="s">
        <v>12</v>
      </c>
      <c r="G181" s="143"/>
      <c r="H181" s="143"/>
      <c r="I181" s="143"/>
      <c r="J181" s="132"/>
      <c r="K181" s="15" t="s">
        <v>33</v>
      </c>
    </row>
    <row r="182" spans="1:11" ht="34.5" customHeight="1" x14ac:dyDescent="0.25">
      <c r="A182" s="131" t="s">
        <v>10</v>
      </c>
      <c r="B182" s="132"/>
      <c r="C182" s="133">
        <f>$C$2</f>
        <v>0</v>
      </c>
      <c r="D182" s="134"/>
      <c r="E182" s="135"/>
      <c r="F182" s="131" t="s">
        <v>13</v>
      </c>
      <c r="G182" s="132"/>
      <c r="H182" s="144">
        <f>$G$2</f>
        <v>0</v>
      </c>
      <c r="I182" s="145"/>
      <c r="J182" s="146"/>
      <c r="K182" s="138">
        <f>SUM(ADMIN11[Amount Paid by ESG-CV])</f>
        <v>0</v>
      </c>
    </row>
    <row r="183" spans="1:11" ht="34.5" customHeight="1" x14ac:dyDescent="0.25">
      <c r="A183" s="136" t="s">
        <v>11</v>
      </c>
      <c r="B183" s="137"/>
      <c r="C183" s="133">
        <f>$C$3</f>
        <v>0</v>
      </c>
      <c r="D183" s="134"/>
      <c r="E183" s="135"/>
      <c r="F183" s="136" t="s">
        <v>14</v>
      </c>
      <c r="G183" s="137"/>
      <c r="H183" s="140">
        <f>$G$3</f>
        <v>0</v>
      </c>
      <c r="I183" s="141"/>
      <c r="J183" s="142"/>
      <c r="K183" s="139"/>
    </row>
    <row r="184" spans="1:11" ht="34.5" customHeight="1" x14ac:dyDescent="0.25">
      <c r="A184" s="5" t="s">
        <v>32</v>
      </c>
      <c r="B184" s="6" t="s">
        <v>20</v>
      </c>
      <c r="C184" s="6" t="s">
        <v>21</v>
      </c>
      <c r="D184" s="6" t="s">
        <v>22</v>
      </c>
      <c r="E184" s="6" t="s">
        <v>23</v>
      </c>
      <c r="F184" s="6" t="s">
        <v>24</v>
      </c>
      <c r="G184" s="6" t="s">
        <v>25</v>
      </c>
      <c r="H184" s="6" t="s">
        <v>26</v>
      </c>
      <c r="I184" s="7" t="s">
        <v>31</v>
      </c>
      <c r="J184" s="6" t="s">
        <v>27</v>
      </c>
      <c r="K184" s="8" t="s">
        <v>28</v>
      </c>
    </row>
    <row r="185" spans="1:11" ht="34.5" customHeight="1" x14ac:dyDescent="0.25">
      <c r="A185" s="3">
        <v>111</v>
      </c>
      <c r="B185" s="2" t="s">
        <v>15</v>
      </c>
      <c r="C185" s="42"/>
      <c r="D185" s="42"/>
      <c r="E185" s="42"/>
      <c r="F185" s="43"/>
      <c r="G185" s="43"/>
      <c r="H185" s="44"/>
      <c r="I185" s="45" t="str">
        <f>IFERROR(ADMIN11[[#This Row],[Amount Paid by ESG-CV]]/ADMIN11[[#This Row],[Total Amount]],"")</f>
        <v/>
      </c>
      <c r="J185" s="44"/>
      <c r="K185" s="26"/>
    </row>
    <row r="186" spans="1:11" ht="34.5" customHeight="1" x14ac:dyDescent="0.25">
      <c r="A186" s="3">
        <v>112</v>
      </c>
      <c r="B186" s="2" t="s">
        <v>15</v>
      </c>
      <c r="C186" s="42"/>
      <c r="D186" s="42"/>
      <c r="E186" s="42"/>
      <c r="F186" s="43"/>
      <c r="G186" s="43"/>
      <c r="H186" s="44"/>
      <c r="I186" s="45" t="str">
        <f>IFERROR(ADMIN11[[#This Row],[Amount Paid by ESG-CV]]/ADMIN11[[#This Row],[Total Amount]],"")</f>
        <v/>
      </c>
      <c r="J186" s="44"/>
      <c r="K186" s="26"/>
    </row>
    <row r="187" spans="1:11" ht="34.5" customHeight="1" x14ac:dyDescent="0.25">
      <c r="A187" s="3">
        <v>113</v>
      </c>
      <c r="B187" s="2" t="s">
        <v>15</v>
      </c>
      <c r="C187" s="42"/>
      <c r="D187" s="42"/>
      <c r="E187" s="42"/>
      <c r="F187" s="43"/>
      <c r="G187" s="43"/>
      <c r="H187" s="44"/>
      <c r="I187" s="45" t="str">
        <f>IFERROR(ADMIN11[[#This Row],[Amount Paid by ESG-CV]]/ADMIN11[[#This Row],[Total Amount]],"")</f>
        <v/>
      </c>
      <c r="J187" s="44"/>
      <c r="K187" s="26"/>
    </row>
    <row r="188" spans="1:11" ht="34.5" customHeight="1" x14ac:dyDescent="0.25">
      <c r="A188" s="3">
        <v>114</v>
      </c>
      <c r="B188" s="2" t="s">
        <v>15</v>
      </c>
      <c r="C188" s="42"/>
      <c r="D188" s="42"/>
      <c r="E188" s="42"/>
      <c r="F188" s="43"/>
      <c r="G188" s="43"/>
      <c r="H188" s="44"/>
      <c r="I188" s="45" t="str">
        <f>IFERROR(ADMIN11[[#This Row],[Amount Paid by ESG-CV]]/ADMIN11[[#This Row],[Total Amount]],"")</f>
        <v/>
      </c>
      <c r="J188" s="44"/>
      <c r="K188" s="26"/>
    </row>
    <row r="189" spans="1:11" ht="34.5" customHeight="1" x14ac:dyDescent="0.25">
      <c r="A189" s="3">
        <v>115</v>
      </c>
      <c r="B189" s="2" t="s">
        <v>15</v>
      </c>
      <c r="C189" s="42"/>
      <c r="D189" s="42"/>
      <c r="E189" s="42"/>
      <c r="F189" s="43"/>
      <c r="G189" s="43"/>
      <c r="H189" s="44"/>
      <c r="I189" s="45" t="str">
        <f>IFERROR(ADMIN11[[#This Row],[Amount Paid by ESG-CV]]/ADMIN11[[#This Row],[Total Amount]],"")</f>
        <v/>
      </c>
      <c r="J189" s="44"/>
      <c r="K189" s="26"/>
    </row>
    <row r="190" spans="1:11" ht="34.5" customHeight="1" x14ac:dyDescent="0.25">
      <c r="A190" s="3">
        <v>116</v>
      </c>
      <c r="B190" s="2" t="s">
        <v>15</v>
      </c>
      <c r="C190" s="42"/>
      <c r="D190" s="42"/>
      <c r="E190" s="42"/>
      <c r="F190" s="43"/>
      <c r="G190" s="43"/>
      <c r="H190" s="44"/>
      <c r="I190" s="45" t="str">
        <f>IFERROR(ADMIN11[[#This Row],[Amount Paid by ESG-CV]]/ADMIN11[[#This Row],[Total Amount]],"")</f>
        <v/>
      </c>
      <c r="J190" s="44"/>
      <c r="K190" s="26"/>
    </row>
    <row r="191" spans="1:11" ht="34.5" customHeight="1" x14ac:dyDescent="0.25">
      <c r="A191" s="3">
        <v>117</v>
      </c>
      <c r="B191" s="2" t="s">
        <v>15</v>
      </c>
      <c r="C191" s="42"/>
      <c r="D191" s="42"/>
      <c r="E191" s="42"/>
      <c r="F191" s="43"/>
      <c r="G191" s="43"/>
      <c r="H191" s="44"/>
      <c r="I191" s="45" t="str">
        <f>IFERROR(ADMIN11[[#This Row],[Amount Paid by ESG-CV]]/ADMIN11[[#This Row],[Total Amount]],"")</f>
        <v/>
      </c>
      <c r="J191" s="44"/>
      <c r="K191" s="26"/>
    </row>
    <row r="192" spans="1:11" ht="34.5" customHeight="1" x14ac:dyDescent="0.25">
      <c r="A192" s="3">
        <v>118</v>
      </c>
      <c r="B192" s="2" t="s">
        <v>15</v>
      </c>
      <c r="C192" s="42"/>
      <c r="D192" s="42"/>
      <c r="E192" s="42"/>
      <c r="F192" s="43"/>
      <c r="G192" s="43"/>
      <c r="H192" s="44"/>
      <c r="I192" s="45" t="str">
        <f>IFERROR(ADMIN11[[#This Row],[Amount Paid by ESG-CV]]/ADMIN11[[#This Row],[Total Amount]],"")</f>
        <v/>
      </c>
      <c r="J192" s="44"/>
      <c r="K192" s="26"/>
    </row>
    <row r="193" spans="1:11" ht="34.5" customHeight="1" x14ac:dyDescent="0.25">
      <c r="A193" s="3">
        <v>119</v>
      </c>
      <c r="B193" s="2" t="s">
        <v>15</v>
      </c>
      <c r="C193" s="42"/>
      <c r="D193" s="42"/>
      <c r="E193" s="42"/>
      <c r="F193" s="43"/>
      <c r="G193" s="43"/>
      <c r="H193" s="44"/>
      <c r="I193" s="45" t="str">
        <f>IFERROR(ADMIN11[[#This Row],[Amount Paid by ESG-CV]]/ADMIN11[[#This Row],[Total Amount]],"")</f>
        <v/>
      </c>
      <c r="J193" s="44"/>
      <c r="K193" s="26"/>
    </row>
    <row r="194" spans="1:11" ht="34.5" customHeight="1" x14ac:dyDescent="0.25">
      <c r="A194" s="3">
        <v>120</v>
      </c>
      <c r="B194" s="2" t="s">
        <v>15</v>
      </c>
      <c r="C194" s="42"/>
      <c r="D194" s="42"/>
      <c r="E194" s="42"/>
      <c r="F194" s="43"/>
      <c r="G194" s="43"/>
      <c r="H194" s="44"/>
      <c r="I194" s="45" t="str">
        <f>IFERROR(ADMIN11[[#This Row],[Amount Paid by ESG-CV]]/ADMIN11[[#This Row],[Total Amount]],"")</f>
        <v/>
      </c>
      <c r="J194" s="44"/>
      <c r="K194" s="26"/>
    </row>
    <row r="196" spans="1:11" ht="34.5" customHeight="1" x14ac:dyDescent="0.25">
      <c r="A196" s="131" t="s">
        <v>9</v>
      </c>
      <c r="B196" s="132"/>
      <c r="C196" s="133">
        <f>$C$1</f>
        <v>0</v>
      </c>
      <c r="D196" s="134"/>
      <c r="E196" s="135"/>
      <c r="F196" s="131" t="s">
        <v>12</v>
      </c>
      <c r="G196" s="143"/>
      <c r="H196" s="143"/>
      <c r="I196" s="143"/>
      <c r="J196" s="132"/>
      <c r="K196" s="15" t="s">
        <v>33</v>
      </c>
    </row>
    <row r="197" spans="1:11" ht="34.5" customHeight="1" x14ac:dyDescent="0.25">
      <c r="A197" s="131" t="s">
        <v>10</v>
      </c>
      <c r="B197" s="132"/>
      <c r="C197" s="133">
        <f>$C$2</f>
        <v>0</v>
      </c>
      <c r="D197" s="134"/>
      <c r="E197" s="135"/>
      <c r="F197" s="131" t="s">
        <v>13</v>
      </c>
      <c r="G197" s="132"/>
      <c r="H197" s="144">
        <f>$G$2</f>
        <v>0</v>
      </c>
      <c r="I197" s="145"/>
      <c r="J197" s="146"/>
      <c r="K197" s="138">
        <f>SUM(ADMIN12[Amount Paid by ESG-CV])</f>
        <v>0</v>
      </c>
    </row>
    <row r="198" spans="1:11" ht="34.5" customHeight="1" x14ac:dyDescent="0.25">
      <c r="A198" s="136" t="s">
        <v>11</v>
      </c>
      <c r="B198" s="137"/>
      <c r="C198" s="133">
        <f>$C$3</f>
        <v>0</v>
      </c>
      <c r="D198" s="134"/>
      <c r="E198" s="135"/>
      <c r="F198" s="136" t="s">
        <v>14</v>
      </c>
      <c r="G198" s="137"/>
      <c r="H198" s="140">
        <f>$G$3</f>
        <v>0</v>
      </c>
      <c r="I198" s="141"/>
      <c r="J198" s="142"/>
      <c r="K198" s="139"/>
    </row>
    <row r="199" spans="1:11" ht="34.5" customHeight="1" x14ac:dyDescent="0.25">
      <c r="A199" s="5" t="s">
        <v>32</v>
      </c>
      <c r="B199" s="6" t="s">
        <v>20</v>
      </c>
      <c r="C199" s="6" t="s">
        <v>21</v>
      </c>
      <c r="D199" s="6" t="s">
        <v>22</v>
      </c>
      <c r="E199" s="6" t="s">
        <v>23</v>
      </c>
      <c r="F199" s="6" t="s">
        <v>24</v>
      </c>
      <c r="G199" s="6" t="s">
        <v>25</v>
      </c>
      <c r="H199" s="6" t="s">
        <v>26</v>
      </c>
      <c r="I199" s="7" t="s">
        <v>31</v>
      </c>
      <c r="J199" s="6" t="s">
        <v>27</v>
      </c>
      <c r="K199" s="8" t="s">
        <v>28</v>
      </c>
    </row>
    <row r="200" spans="1:11" ht="34.5" customHeight="1" x14ac:dyDescent="0.25">
      <c r="A200" s="3">
        <v>121</v>
      </c>
      <c r="B200" s="2" t="s">
        <v>15</v>
      </c>
      <c r="C200" s="42"/>
      <c r="D200" s="42"/>
      <c r="E200" s="42"/>
      <c r="F200" s="43"/>
      <c r="G200" s="43"/>
      <c r="H200" s="44"/>
      <c r="I200" s="45" t="str">
        <f>IFERROR(ADMIN12[[#This Row],[Amount Paid by ESG-CV]]/ADMIN12[[#This Row],[Total Amount]],"")</f>
        <v/>
      </c>
      <c r="J200" s="44"/>
      <c r="K200" s="26"/>
    </row>
    <row r="201" spans="1:11" ht="34.5" customHeight="1" x14ac:dyDescent="0.25">
      <c r="A201" s="3">
        <v>122</v>
      </c>
      <c r="B201" s="2" t="s">
        <v>15</v>
      </c>
      <c r="C201" s="42"/>
      <c r="D201" s="42"/>
      <c r="E201" s="42"/>
      <c r="F201" s="43"/>
      <c r="G201" s="43"/>
      <c r="H201" s="44"/>
      <c r="I201" s="45" t="str">
        <f>IFERROR(ADMIN12[[#This Row],[Amount Paid by ESG-CV]]/ADMIN12[[#This Row],[Total Amount]],"")</f>
        <v/>
      </c>
      <c r="J201" s="44"/>
      <c r="K201" s="26"/>
    </row>
    <row r="202" spans="1:11" ht="34.5" customHeight="1" x14ac:dyDescent="0.25">
      <c r="A202" s="3">
        <v>123</v>
      </c>
      <c r="B202" s="2" t="s">
        <v>15</v>
      </c>
      <c r="C202" s="42"/>
      <c r="D202" s="42"/>
      <c r="E202" s="42"/>
      <c r="F202" s="43"/>
      <c r="G202" s="43"/>
      <c r="H202" s="44"/>
      <c r="I202" s="45" t="str">
        <f>IFERROR(ADMIN12[[#This Row],[Amount Paid by ESG-CV]]/ADMIN12[[#This Row],[Total Amount]],"")</f>
        <v/>
      </c>
      <c r="J202" s="44"/>
      <c r="K202" s="26"/>
    </row>
    <row r="203" spans="1:11" ht="34.5" customHeight="1" x14ac:dyDescent="0.25">
      <c r="A203" s="3">
        <v>124</v>
      </c>
      <c r="B203" s="2" t="s">
        <v>15</v>
      </c>
      <c r="C203" s="42"/>
      <c r="D203" s="42"/>
      <c r="E203" s="42"/>
      <c r="F203" s="43"/>
      <c r="G203" s="43"/>
      <c r="H203" s="44"/>
      <c r="I203" s="45" t="str">
        <f>IFERROR(ADMIN12[[#This Row],[Amount Paid by ESG-CV]]/ADMIN12[[#This Row],[Total Amount]],"")</f>
        <v/>
      </c>
      <c r="J203" s="44"/>
      <c r="K203" s="26"/>
    </row>
    <row r="204" spans="1:11" ht="34.5" customHeight="1" x14ac:dyDescent="0.25">
      <c r="A204" s="3">
        <v>125</v>
      </c>
      <c r="B204" s="2" t="s">
        <v>15</v>
      </c>
      <c r="C204" s="42"/>
      <c r="D204" s="42"/>
      <c r="E204" s="42"/>
      <c r="F204" s="43"/>
      <c r="G204" s="43"/>
      <c r="H204" s="44"/>
      <c r="I204" s="45" t="str">
        <f>IFERROR(ADMIN12[[#This Row],[Amount Paid by ESG-CV]]/ADMIN12[[#This Row],[Total Amount]],"")</f>
        <v/>
      </c>
      <c r="J204" s="44"/>
      <c r="K204" s="26"/>
    </row>
    <row r="205" spans="1:11" ht="34.5" customHeight="1" x14ac:dyDescent="0.25">
      <c r="A205" s="3">
        <v>126</v>
      </c>
      <c r="B205" s="2" t="s">
        <v>15</v>
      </c>
      <c r="C205" s="42"/>
      <c r="D205" s="42"/>
      <c r="E205" s="42"/>
      <c r="F205" s="43"/>
      <c r="G205" s="43"/>
      <c r="H205" s="44"/>
      <c r="I205" s="45" t="str">
        <f>IFERROR(ADMIN12[[#This Row],[Amount Paid by ESG-CV]]/ADMIN12[[#This Row],[Total Amount]],"")</f>
        <v/>
      </c>
      <c r="J205" s="44"/>
      <c r="K205" s="26"/>
    </row>
    <row r="206" spans="1:11" ht="34.5" customHeight="1" x14ac:dyDescent="0.25">
      <c r="A206" s="3">
        <v>127</v>
      </c>
      <c r="B206" s="2" t="s">
        <v>15</v>
      </c>
      <c r="C206" s="42"/>
      <c r="D206" s="42"/>
      <c r="E206" s="42"/>
      <c r="F206" s="43"/>
      <c r="G206" s="43"/>
      <c r="H206" s="44"/>
      <c r="I206" s="45" t="str">
        <f>IFERROR(ADMIN12[[#This Row],[Amount Paid by ESG-CV]]/ADMIN12[[#This Row],[Total Amount]],"")</f>
        <v/>
      </c>
      <c r="J206" s="44"/>
      <c r="K206" s="26"/>
    </row>
    <row r="207" spans="1:11" ht="34.5" customHeight="1" x14ac:dyDescent="0.25">
      <c r="A207" s="3">
        <v>128</v>
      </c>
      <c r="B207" s="2" t="s">
        <v>15</v>
      </c>
      <c r="C207" s="42"/>
      <c r="D207" s="42"/>
      <c r="E207" s="42"/>
      <c r="F207" s="43"/>
      <c r="G207" s="43"/>
      <c r="H207" s="44"/>
      <c r="I207" s="45" t="str">
        <f>IFERROR(ADMIN12[[#This Row],[Amount Paid by ESG-CV]]/ADMIN12[[#This Row],[Total Amount]],"")</f>
        <v/>
      </c>
      <c r="J207" s="44"/>
      <c r="K207" s="26"/>
    </row>
    <row r="208" spans="1:11" ht="34.5" customHeight="1" x14ac:dyDescent="0.25">
      <c r="A208" s="3">
        <v>129</v>
      </c>
      <c r="B208" s="2" t="s">
        <v>15</v>
      </c>
      <c r="C208" s="42"/>
      <c r="D208" s="42"/>
      <c r="E208" s="42"/>
      <c r="F208" s="43"/>
      <c r="G208" s="43"/>
      <c r="H208" s="44"/>
      <c r="I208" s="45" t="str">
        <f>IFERROR(ADMIN12[[#This Row],[Amount Paid by ESG-CV]]/ADMIN12[[#This Row],[Total Amount]],"")</f>
        <v/>
      </c>
      <c r="J208" s="44"/>
      <c r="K208" s="26"/>
    </row>
    <row r="209" spans="1:11" ht="34.5" customHeight="1" x14ac:dyDescent="0.25">
      <c r="A209" s="3">
        <v>130</v>
      </c>
      <c r="B209" s="2" t="s">
        <v>15</v>
      </c>
      <c r="C209" s="42"/>
      <c r="D209" s="42"/>
      <c r="E209" s="42"/>
      <c r="F209" s="43"/>
      <c r="G209" s="43"/>
      <c r="H209" s="44"/>
      <c r="I209" s="45" t="str">
        <f>IFERROR(ADMIN12[[#This Row],[Amount Paid by ESG-CV]]/ADMIN12[[#This Row],[Total Amount]],"")</f>
        <v/>
      </c>
      <c r="J209" s="44"/>
      <c r="K209" s="26"/>
    </row>
    <row r="211" spans="1:11" ht="34.5" customHeight="1" x14ac:dyDescent="0.25">
      <c r="A211" s="131" t="s">
        <v>9</v>
      </c>
      <c r="B211" s="132"/>
      <c r="C211" s="133">
        <f>$C$1</f>
        <v>0</v>
      </c>
      <c r="D211" s="134"/>
      <c r="E211" s="135"/>
      <c r="F211" s="131" t="s">
        <v>12</v>
      </c>
      <c r="G211" s="143"/>
      <c r="H211" s="143"/>
      <c r="I211" s="143"/>
      <c r="J211" s="132"/>
      <c r="K211" s="15" t="s">
        <v>33</v>
      </c>
    </row>
    <row r="212" spans="1:11" ht="34.5" customHeight="1" x14ac:dyDescent="0.25">
      <c r="A212" s="131" t="s">
        <v>10</v>
      </c>
      <c r="B212" s="132"/>
      <c r="C212" s="133">
        <f>$C$2</f>
        <v>0</v>
      </c>
      <c r="D212" s="134"/>
      <c r="E212" s="135"/>
      <c r="F212" s="131" t="s">
        <v>13</v>
      </c>
      <c r="G212" s="132"/>
      <c r="H212" s="144">
        <f>$G$2</f>
        <v>0</v>
      </c>
      <c r="I212" s="145"/>
      <c r="J212" s="146"/>
      <c r="K212" s="138">
        <f>SUM(ADMIN13[Amount Paid by ESG-CV])</f>
        <v>0</v>
      </c>
    </row>
    <row r="213" spans="1:11" ht="34.5" customHeight="1" x14ac:dyDescent="0.25">
      <c r="A213" s="136" t="s">
        <v>11</v>
      </c>
      <c r="B213" s="137"/>
      <c r="C213" s="133">
        <f>$C$3</f>
        <v>0</v>
      </c>
      <c r="D213" s="134"/>
      <c r="E213" s="135"/>
      <c r="F213" s="136" t="s">
        <v>14</v>
      </c>
      <c r="G213" s="137"/>
      <c r="H213" s="140">
        <f>$G$3</f>
        <v>0</v>
      </c>
      <c r="I213" s="141"/>
      <c r="J213" s="142"/>
      <c r="K213" s="139"/>
    </row>
    <row r="214" spans="1:11" ht="34.5" customHeight="1" x14ac:dyDescent="0.25">
      <c r="A214" s="5" t="s">
        <v>32</v>
      </c>
      <c r="B214" s="6" t="s">
        <v>20</v>
      </c>
      <c r="C214" s="6" t="s">
        <v>21</v>
      </c>
      <c r="D214" s="6" t="s">
        <v>22</v>
      </c>
      <c r="E214" s="6" t="s">
        <v>23</v>
      </c>
      <c r="F214" s="6" t="s">
        <v>24</v>
      </c>
      <c r="G214" s="6" t="s">
        <v>25</v>
      </c>
      <c r="H214" s="6" t="s">
        <v>26</v>
      </c>
      <c r="I214" s="7" t="s">
        <v>31</v>
      </c>
      <c r="J214" s="6" t="s">
        <v>27</v>
      </c>
      <c r="K214" s="8" t="s">
        <v>28</v>
      </c>
    </row>
    <row r="215" spans="1:11" ht="34.5" customHeight="1" x14ac:dyDescent="0.25">
      <c r="A215" s="3">
        <v>131</v>
      </c>
      <c r="B215" s="2" t="s">
        <v>15</v>
      </c>
      <c r="C215" s="42"/>
      <c r="D215" s="42"/>
      <c r="E215" s="42"/>
      <c r="F215" s="43"/>
      <c r="G215" s="43"/>
      <c r="H215" s="44"/>
      <c r="I215" s="45" t="str">
        <f>IFERROR(ADMIN13[[#This Row],[Amount Paid by ESG-CV]]/ADMIN13[[#This Row],[Total Amount]],"")</f>
        <v/>
      </c>
      <c r="J215" s="44"/>
      <c r="K215" s="26"/>
    </row>
    <row r="216" spans="1:11" ht="34.5" customHeight="1" x14ac:dyDescent="0.25">
      <c r="A216" s="3">
        <v>132</v>
      </c>
      <c r="B216" s="2" t="s">
        <v>15</v>
      </c>
      <c r="C216" s="42"/>
      <c r="D216" s="42"/>
      <c r="E216" s="42"/>
      <c r="F216" s="43"/>
      <c r="G216" s="43"/>
      <c r="H216" s="44"/>
      <c r="I216" s="45" t="str">
        <f>IFERROR(ADMIN13[[#This Row],[Amount Paid by ESG-CV]]/ADMIN13[[#This Row],[Total Amount]],"")</f>
        <v/>
      </c>
      <c r="J216" s="44"/>
      <c r="K216" s="26"/>
    </row>
    <row r="217" spans="1:11" ht="34.5" customHeight="1" x14ac:dyDescent="0.25">
      <c r="A217" s="3">
        <v>133</v>
      </c>
      <c r="B217" s="2" t="s">
        <v>15</v>
      </c>
      <c r="C217" s="42"/>
      <c r="D217" s="42"/>
      <c r="E217" s="42"/>
      <c r="F217" s="43"/>
      <c r="G217" s="43"/>
      <c r="H217" s="44"/>
      <c r="I217" s="45" t="str">
        <f>IFERROR(ADMIN13[[#This Row],[Amount Paid by ESG-CV]]/ADMIN13[[#This Row],[Total Amount]],"")</f>
        <v/>
      </c>
      <c r="J217" s="44"/>
      <c r="K217" s="26"/>
    </row>
    <row r="218" spans="1:11" ht="34.5" customHeight="1" x14ac:dyDescent="0.25">
      <c r="A218" s="3">
        <v>134</v>
      </c>
      <c r="B218" s="2" t="s">
        <v>15</v>
      </c>
      <c r="C218" s="42"/>
      <c r="D218" s="42"/>
      <c r="E218" s="42"/>
      <c r="F218" s="43"/>
      <c r="G218" s="43"/>
      <c r="H218" s="44"/>
      <c r="I218" s="45" t="str">
        <f>IFERROR(ADMIN13[[#This Row],[Amount Paid by ESG-CV]]/ADMIN13[[#This Row],[Total Amount]],"")</f>
        <v/>
      </c>
      <c r="J218" s="44"/>
      <c r="K218" s="26"/>
    </row>
    <row r="219" spans="1:11" ht="34.5" customHeight="1" x14ac:dyDescent="0.25">
      <c r="A219" s="3">
        <v>135</v>
      </c>
      <c r="B219" s="2" t="s">
        <v>15</v>
      </c>
      <c r="C219" s="42"/>
      <c r="D219" s="42"/>
      <c r="E219" s="42"/>
      <c r="F219" s="43"/>
      <c r="G219" s="43"/>
      <c r="H219" s="44"/>
      <c r="I219" s="45" t="str">
        <f>IFERROR(ADMIN13[[#This Row],[Amount Paid by ESG-CV]]/ADMIN13[[#This Row],[Total Amount]],"")</f>
        <v/>
      </c>
      <c r="J219" s="44"/>
      <c r="K219" s="26"/>
    </row>
    <row r="220" spans="1:11" ht="34.5" customHeight="1" x14ac:dyDescent="0.25">
      <c r="A220" s="3">
        <v>136</v>
      </c>
      <c r="B220" s="2" t="s">
        <v>15</v>
      </c>
      <c r="C220" s="42"/>
      <c r="D220" s="42"/>
      <c r="E220" s="42"/>
      <c r="F220" s="43"/>
      <c r="G220" s="43"/>
      <c r="H220" s="44"/>
      <c r="I220" s="45" t="str">
        <f>IFERROR(ADMIN13[[#This Row],[Amount Paid by ESG-CV]]/ADMIN13[[#This Row],[Total Amount]],"")</f>
        <v/>
      </c>
      <c r="J220" s="44"/>
      <c r="K220" s="26"/>
    </row>
    <row r="221" spans="1:11" ht="34.5" customHeight="1" x14ac:dyDescent="0.25">
      <c r="A221" s="3">
        <v>137</v>
      </c>
      <c r="B221" s="2" t="s">
        <v>15</v>
      </c>
      <c r="C221" s="42"/>
      <c r="D221" s="42"/>
      <c r="E221" s="42"/>
      <c r="F221" s="43"/>
      <c r="G221" s="43"/>
      <c r="H221" s="44"/>
      <c r="I221" s="45" t="str">
        <f>IFERROR(ADMIN13[[#This Row],[Amount Paid by ESG-CV]]/ADMIN13[[#This Row],[Total Amount]],"")</f>
        <v/>
      </c>
      <c r="J221" s="44"/>
      <c r="K221" s="26"/>
    </row>
    <row r="222" spans="1:11" ht="34.5" customHeight="1" x14ac:dyDescent="0.25">
      <c r="A222" s="3">
        <v>138</v>
      </c>
      <c r="B222" s="2" t="s">
        <v>15</v>
      </c>
      <c r="C222" s="42"/>
      <c r="D222" s="42"/>
      <c r="E222" s="42"/>
      <c r="F222" s="43"/>
      <c r="G222" s="43"/>
      <c r="H222" s="44"/>
      <c r="I222" s="45" t="str">
        <f>IFERROR(ADMIN13[[#This Row],[Amount Paid by ESG-CV]]/ADMIN13[[#This Row],[Total Amount]],"")</f>
        <v/>
      </c>
      <c r="J222" s="44"/>
      <c r="K222" s="26"/>
    </row>
    <row r="223" spans="1:11" ht="34.5" customHeight="1" x14ac:dyDescent="0.25">
      <c r="A223" s="3">
        <v>139</v>
      </c>
      <c r="B223" s="2" t="s">
        <v>15</v>
      </c>
      <c r="C223" s="42"/>
      <c r="D223" s="42"/>
      <c r="E223" s="42"/>
      <c r="F223" s="43"/>
      <c r="G223" s="43"/>
      <c r="H223" s="44"/>
      <c r="I223" s="45" t="str">
        <f>IFERROR(ADMIN13[[#This Row],[Amount Paid by ESG-CV]]/ADMIN13[[#This Row],[Total Amount]],"")</f>
        <v/>
      </c>
      <c r="J223" s="44"/>
      <c r="K223" s="26"/>
    </row>
    <row r="224" spans="1:11" ht="34.5" customHeight="1" x14ac:dyDescent="0.25">
      <c r="A224" s="3">
        <v>140</v>
      </c>
      <c r="B224" s="2" t="s">
        <v>15</v>
      </c>
      <c r="C224" s="42"/>
      <c r="D224" s="42"/>
      <c r="E224" s="42"/>
      <c r="F224" s="43"/>
      <c r="G224" s="43"/>
      <c r="H224" s="44"/>
      <c r="I224" s="45" t="str">
        <f>IFERROR(ADMIN13[[#This Row],[Amount Paid by ESG-CV]]/ADMIN13[[#This Row],[Total Amount]],"")</f>
        <v/>
      </c>
      <c r="J224" s="44"/>
      <c r="K224" s="26"/>
    </row>
    <row r="226" spans="1:11" ht="34.5" customHeight="1" x14ac:dyDescent="0.25">
      <c r="A226" s="131" t="s">
        <v>9</v>
      </c>
      <c r="B226" s="132"/>
      <c r="C226" s="133">
        <f>$C$1</f>
        <v>0</v>
      </c>
      <c r="D226" s="134"/>
      <c r="E226" s="135"/>
      <c r="F226" s="131" t="s">
        <v>12</v>
      </c>
      <c r="G226" s="143"/>
      <c r="H226" s="143"/>
      <c r="I226" s="143"/>
      <c r="J226" s="132"/>
      <c r="K226" s="15" t="s">
        <v>33</v>
      </c>
    </row>
    <row r="227" spans="1:11" ht="34.5" customHeight="1" x14ac:dyDescent="0.25">
      <c r="A227" s="131" t="s">
        <v>10</v>
      </c>
      <c r="B227" s="132"/>
      <c r="C227" s="133">
        <f>$C$2</f>
        <v>0</v>
      </c>
      <c r="D227" s="134"/>
      <c r="E227" s="135"/>
      <c r="F227" s="131" t="s">
        <v>13</v>
      </c>
      <c r="G227" s="132"/>
      <c r="H227" s="144">
        <f>$G$2</f>
        <v>0</v>
      </c>
      <c r="I227" s="145"/>
      <c r="J227" s="146"/>
      <c r="K227" s="138">
        <f>SUM(ADMIN14[Amount Paid by ESG-CV])</f>
        <v>0</v>
      </c>
    </row>
    <row r="228" spans="1:11" ht="34.5" customHeight="1" x14ac:dyDescent="0.25">
      <c r="A228" s="136" t="s">
        <v>11</v>
      </c>
      <c r="B228" s="137"/>
      <c r="C228" s="133">
        <f>$C$3</f>
        <v>0</v>
      </c>
      <c r="D228" s="134"/>
      <c r="E228" s="135"/>
      <c r="F228" s="136" t="s">
        <v>14</v>
      </c>
      <c r="G228" s="137"/>
      <c r="H228" s="140">
        <f>$G$3</f>
        <v>0</v>
      </c>
      <c r="I228" s="141"/>
      <c r="J228" s="142"/>
      <c r="K228" s="139"/>
    </row>
    <row r="229" spans="1:11" ht="34.5" customHeight="1" x14ac:dyDescent="0.25">
      <c r="A229" s="5" t="s">
        <v>32</v>
      </c>
      <c r="B229" s="6" t="s">
        <v>20</v>
      </c>
      <c r="C229" s="6" t="s">
        <v>21</v>
      </c>
      <c r="D229" s="6" t="s">
        <v>22</v>
      </c>
      <c r="E229" s="6" t="s">
        <v>23</v>
      </c>
      <c r="F229" s="6" t="s">
        <v>24</v>
      </c>
      <c r="G229" s="6" t="s">
        <v>25</v>
      </c>
      <c r="H229" s="6" t="s">
        <v>26</v>
      </c>
      <c r="I229" s="7" t="s">
        <v>31</v>
      </c>
      <c r="J229" s="6" t="s">
        <v>27</v>
      </c>
      <c r="K229" s="8" t="s">
        <v>28</v>
      </c>
    </row>
    <row r="230" spans="1:11" ht="34.5" customHeight="1" x14ac:dyDescent="0.25">
      <c r="A230" s="3">
        <v>141</v>
      </c>
      <c r="B230" s="2" t="s">
        <v>15</v>
      </c>
      <c r="C230" s="42"/>
      <c r="D230" s="42"/>
      <c r="E230" s="42"/>
      <c r="F230" s="43"/>
      <c r="G230" s="43"/>
      <c r="H230" s="44"/>
      <c r="I230" s="45" t="str">
        <f>IFERROR(ADMIN14[[#This Row],[Amount Paid by ESG-CV]]/ADMIN14[[#This Row],[Total Amount]],"")</f>
        <v/>
      </c>
      <c r="J230" s="44"/>
      <c r="K230" s="26"/>
    </row>
    <row r="231" spans="1:11" ht="34.5" customHeight="1" x14ac:dyDescent="0.25">
      <c r="A231" s="3">
        <v>142</v>
      </c>
      <c r="B231" s="2" t="s">
        <v>15</v>
      </c>
      <c r="C231" s="42"/>
      <c r="D231" s="42"/>
      <c r="E231" s="42"/>
      <c r="F231" s="43"/>
      <c r="G231" s="43"/>
      <c r="H231" s="44"/>
      <c r="I231" s="45" t="str">
        <f>IFERROR(ADMIN14[[#This Row],[Amount Paid by ESG-CV]]/ADMIN14[[#This Row],[Total Amount]],"")</f>
        <v/>
      </c>
      <c r="J231" s="44"/>
      <c r="K231" s="26"/>
    </row>
    <row r="232" spans="1:11" ht="34.5" customHeight="1" x14ac:dyDescent="0.25">
      <c r="A232" s="3">
        <v>143</v>
      </c>
      <c r="B232" s="2" t="s">
        <v>15</v>
      </c>
      <c r="C232" s="42"/>
      <c r="D232" s="42"/>
      <c r="E232" s="42"/>
      <c r="F232" s="43"/>
      <c r="G232" s="43"/>
      <c r="H232" s="44"/>
      <c r="I232" s="45" t="str">
        <f>IFERROR(ADMIN14[[#This Row],[Amount Paid by ESG-CV]]/ADMIN14[[#This Row],[Total Amount]],"")</f>
        <v/>
      </c>
      <c r="J232" s="44"/>
      <c r="K232" s="26"/>
    </row>
    <row r="233" spans="1:11" ht="34.5" customHeight="1" x14ac:dyDescent="0.25">
      <c r="A233" s="3">
        <v>144</v>
      </c>
      <c r="B233" s="2" t="s">
        <v>15</v>
      </c>
      <c r="C233" s="42"/>
      <c r="D233" s="42"/>
      <c r="E233" s="42"/>
      <c r="F233" s="43"/>
      <c r="G233" s="43"/>
      <c r="H233" s="44"/>
      <c r="I233" s="45" t="str">
        <f>IFERROR(ADMIN14[[#This Row],[Amount Paid by ESG-CV]]/ADMIN14[[#This Row],[Total Amount]],"")</f>
        <v/>
      </c>
      <c r="J233" s="44"/>
      <c r="K233" s="26"/>
    </row>
    <row r="234" spans="1:11" ht="34.5" customHeight="1" x14ac:dyDescent="0.25">
      <c r="A234" s="3">
        <v>145</v>
      </c>
      <c r="B234" s="2" t="s">
        <v>15</v>
      </c>
      <c r="C234" s="42"/>
      <c r="D234" s="42"/>
      <c r="E234" s="42"/>
      <c r="F234" s="43"/>
      <c r="G234" s="43"/>
      <c r="H234" s="44"/>
      <c r="I234" s="45" t="str">
        <f>IFERROR(ADMIN14[[#This Row],[Amount Paid by ESG-CV]]/ADMIN14[[#This Row],[Total Amount]],"")</f>
        <v/>
      </c>
      <c r="J234" s="44"/>
      <c r="K234" s="26"/>
    </row>
    <row r="235" spans="1:11" ht="34.5" customHeight="1" x14ac:dyDescent="0.25">
      <c r="A235" s="3">
        <v>146</v>
      </c>
      <c r="B235" s="2" t="s">
        <v>15</v>
      </c>
      <c r="C235" s="42"/>
      <c r="D235" s="42"/>
      <c r="E235" s="42"/>
      <c r="F235" s="43"/>
      <c r="G235" s="43"/>
      <c r="H235" s="44"/>
      <c r="I235" s="45" t="str">
        <f>IFERROR(ADMIN14[[#This Row],[Amount Paid by ESG-CV]]/ADMIN14[[#This Row],[Total Amount]],"")</f>
        <v/>
      </c>
      <c r="J235" s="44"/>
      <c r="K235" s="26"/>
    </row>
    <row r="236" spans="1:11" ht="34.5" customHeight="1" x14ac:dyDescent="0.25">
      <c r="A236" s="3">
        <v>147</v>
      </c>
      <c r="B236" s="2" t="s">
        <v>15</v>
      </c>
      <c r="C236" s="42"/>
      <c r="D236" s="42"/>
      <c r="E236" s="42"/>
      <c r="F236" s="43"/>
      <c r="G236" s="43"/>
      <c r="H236" s="44"/>
      <c r="I236" s="45" t="str">
        <f>IFERROR(ADMIN14[[#This Row],[Amount Paid by ESG-CV]]/ADMIN14[[#This Row],[Total Amount]],"")</f>
        <v/>
      </c>
      <c r="J236" s="44"/>
      <c r="K236" s="26"/>
    </row>
    <row r="237" spans="1:11" ht="34.5" customHeight="1" x14ac:dyDescent="0.25">
      <c r="A237" s="3">
        <v>148</v>
      </c>
      <c r="B237" s="2" t="s">
        <v>15</v>
      </c>
      <c r="C237" s="42"/>
      <c r="D237" s="42"/>
      <c r="E237" s="42"/>
      <c r="F237" s="43"/>
      <c r="G237" s="43"/>
      <c r="H237" s="44"/>
      <c r="I237" s="45" t="str">
        <f>IFERROR(ADMIN14[[#This Row],[Amount Paid by ESG-CV]]/ADMIN14[[#This Row],[Total Amount]],"")</f>
        <v/>
      </c>
      <c r="J237" s="44"/>
      <c r="K237" s="26"/>
    </row>
    <row r="238" spans="1:11" ht="34.5" customHeight="1" x14ac:dyDescent="0.25">
      <c r="A238" s="3">
        <v>149</v>
      </c>
      <c r="B238" s="2" t="s">
        <v>15</v>
      </c>
      <c r="C238" s="42"/>
      <c r="D238" s="42"/>
      <c r="E238" s="42"/>
      <c r="F238" s="43"/>
      <c r="G238" s="43"/>
      <c r="H238" s="44"/>
      <c r="I238" s="45" t="str">
        <f>IFERROR(ADMIN14[[#This Row],[Amount Paid by ESG-CV]]/ADMIN14[[#This Row],[Total Amount]],"")</f>
        <v/>
      </c>
      <c r="J238" s="44"/>
      <c r="K238" s="26"/>
    </row>
    <row r="239" spans="1:11" ht="34.5" customHeight="1" x14ac:dyDescent="0.25">
      <c r="A239" s="3">
        <v>150</v>
      </c>
      <c r="B239" s="2" t="s">
        <v>15</v>
      </c>
      <c r="C239" s="42"/>
      <c r="D239" s="42"/>
      <c r="E239" s="42"/>
      <c r="F239" s="43"/>
      <c r="G239" s="43"/>
      <c r="H239" s="44"/>
      <c r="I239" s="45" t="str">
        <f>IFERROR(ADMIN14[[#This Row],[Amount Paid by ESG-CV]]/ADMIN14[[#This Row],[Total Amount]],"")</f>
        <v/>
      </c>
      <c r="J239" s="44"/>
      <c r="K239" s="26"/>
    </row>
    <row r="241" spans="1:11" ht="34.5" customHeight="1" x14ac:dyDescent="0.25">
      <c r="A241" s="131" t="s">
        <v>9</v>
      </c>
      <c r="B241" s="132"/>
      <c r="C241" s="133">
        <f>$C$1</f>
        <v>0</v>
      </c>
      <c r="D241" s="134"/>
      <c r="E241" s="135"/>
      <c r="F241" s="131" t="s">
        <v>12</v>
      </c>
      <c r="G241" s="143"/>
      <c r="H241" s="143"/>
      <c r="I241" s="143"/>
      <c r="J241" s="132"/>
      <c r="K241" s="15" t="s">
        <v>33</v>
      </c>
    </row>
    <row r="242" spans="1:11" ht="34.5" customHeight="1" x14ac:dyDescent="0.25">
      <c r="A242" s="131" t="s">
        <v>10</v>
      </c>
      <c r="B242" s="132"/>
      <c r="C242" s="133">
        <f>$C$2</f>
        <v>0</v>
      </c>
      <c r="D242" s="134"/>
      <c r="E242" s="135"/>
      <c r="F242" s="131" t="s">
        <v>13</v>
      </c>
      <c r="G242" s="132"/>
      <c r="H242" s="144">
        <f>$G$2</f>
        <v>0</v>
      </c>
      <c r="I242" s="145"/>
      <c r="J242" s="146"/>
      <c r="K242" s="138">
        <f>SUM(ADMIN15[Amount Paid by ESG-CV])</f>
        <v>0</v>
      </c>
    </row>
    <row r="243" spans="1:11" ht="34.5" customHeight="1" x14ac:dyDescent="0.25">
      <c r="A243" s="136" t="s">
        <v>11</v>
      </c>
      <c r="B243" s="137"/>
      <c r="C243" s="133">
        <f>$C$3</f>
        <v>0</v>
      </c>
      <c r="D243" s="134"/>
      <c r="E243" s="135"/>
      <c r="F243" s="136" t="s">
        <v>14</v>
      </c>
      <c r="G243" s="137"/>
      <c r="H243" s="140">
        <f>$G$3</f>
        <v>0</v>
      </c>
      <c r="I243" s="141"/>
      <c r="J243" s="142"/>
      <c r="K243" s="139"/>
    </row>
    <row r="244" spans="1:11" ht="34.5" customHeight="1" x14ac:dyDescent="0.25">
      <c r="A244" s="5" t="s">
        <v>32</v>
      </c>
      <c r="B244" s="6" t="s">
        <v>20</v>
      </c>
      <c r="C244" s="6" t="s">
        <v>21</v>
      </c>
      <c r="D244" s="6" t="s">
        <v>22</v>
      </c>
      <c r="E244" s="6" t="s">
        <v>23</v>
      </c>
      <c r="F244" s="6" t="s">
        <v>24</v>
      </c>
      <c r="G244" s="6" t="s">
        <v>25</v>
      </c>
      <c r="H244" s="6" t="s">
        <v>26</v>
      </c>
      <c r="I244" s="7" t="s">
        <v>31</v>
      </c>
      <c r="J244" s="6" t="s">
        <v>27</v>
      </c>
      <c r="K244" s="8" t="s">
        <v>28</v>
      </c>
    </row>
    <row r="245" spans="1:11" ht="34.5" customHeight="1" x14ac:dyDescent="0.25">
      <c r="A245" s="3">
        <v>151</v>
      </c>
      <c r="B245" s="2" t="s">
        <v>15</v>
      </c>
      <c r="C245" s="42"/>
      <c r="D245" s="42"/>
      <c r="E245" s="42"/>
      <c r="F245" s="43"/>
      <c r="G245" s="43"/>
      <c r="H245" s="44"/>
      <c r="I245" s="45" t="str">
        <f>IFERROR(ADMIN15[[#This Row],[Amount Paid by ESG-CV]]/ADMIN15[[#This Row],[Total Amount]],"")</f>
        <v/>
      </c>
      <c r="J245" s="44"/>
      <c r="K245" s="26"/>
    </row>
    <row r="246" spans="1:11" ht="34.5" customHeight="1" x14ac:dyDescent="0.25">
      <c r="A246" s="3">
        <v>152</v>
      </c>
      <c r="B246" s="2" t="s">
        <v>15</v>
      </c>
      <c r="C246" s="42"/>
      <c r="D246" s="42"/>
      <c r="E246" s="42"/>
      <c r="F246" s="43"/>
      <c r="G246" s="43"/>
      <c r="H246" s="44"/>
      <c r="I246" s="45" t="str">
        <f>IFERROR(ADMIN15[[#This Row],[Amount Paid by ESG-CV]]/ADMIN15[[#This Row],[Total Amount]],"")</f>
        <v/>
      </c>
      <c r="J246" s="44"/>
      <c r="K246" s="26"/>
    </row>
    <row r="247" spans="1:11" ht="34.5" customHeight="1" x14ac:dyDescent="0.25">
      <c r="A247" s="3">
        <v>153</v>
      </c>
      <c r="B247" s="2" t="s">
        <v>15</v>
      </c>
      <c r="C247" s="42"/>
      <c r="D247" s="42"/>
      <c r="E247" s="42"/>
      <c r="F247" s="43"/>
      <c r="G247" s="43"/>
      <c r="H247" s="44"/>
      <c r="I247" s="45" t="str">
        <f>IFERROR(ADMIN15[[#This Row],[Amount Paid by ESG-CV]]/ADMIN15[[#This Row],[Total Amount]],"")</f>
        <v/>
      </c>
      <c r="J247" s="44"/>
      <c r="K247" s="26"/>
    </row>
    <row r="248" spans="1:11" ht="34.5" customHeight="1" x14ac:dyDescent="0.25">
      <c r="A248" s="3">
        <v>154</v>
      </c>
      <c r="B248" s="2" t="s">
        <v>15</v>
      </c>
      <c r="C248" s="42"/>
      <c r="D248" s="42"/>
      <c r="E248" s="42"/>
      <c r="F248" s="43"/>
      <c r="G248" s="43"/>
      <c r="H248" s="44"/>
      <c r="I248" s="45" t="str">
        <f>IFERROR(ADMIN15[[#This Row],[Amount Paid by ESG-CV]]/ADMIN15[[#This Row],[Total Amount]],"")</f>
        <v/>
      </c>
      <c r="J248" s="44"/>
      <c r="K248" s="26"/>
    </row>
    <row r="249" spans="1:11" ht="34.5" customHeight="1" x14ac:dyDescent="0.25">
      <c r="A249" s="3">
        <v>155</v>
      </c>
      <c r="B249" s="2" t="s">
        <v>15</v>
      </c>
      <c r="C249" s="42"/>
      <c r="D249" s="42"/>
      <c r="E249" s="42"/>
      <c r="F249" s="43"/>
      <c r="G249" s="43"/>
      <c r="H249" s="44"/>
      <c r="I249" s="45" t="str">
        <f>IFERROR(ADMIN15[[#This Row],[Amount Paid by ESG-CV]]/ADMIN15[[#This Row],[Total Amount]],"")</f>
        <v/>
      </c>
      <c r="J249" s="44"/>
      <c r="K249" s="26"/>
    </row>
    <row r="250" spans="1:11" ht="34.5" customHeight="1" x14ac:dyDescent="0.25">
      <c r="A250" s="3">
        <v>156</v>
      </c>
      <c r="B250" s="2" t="s">
        <v>15</v>
      </c>
      <c r="C250" s="42"/>
      <c r="D250" s="42"/>
      <c r="E250" s="42"/>
      <c r="F250" s="43"/>
      <c r="G250" s="43"/>
      <c r="H250" s="44"/>
      <c r="I250" s="45" t="str">
        <f>IFERROR(ADMIN15[[#This Row],[Amount Paid by ESG-CV]]/ADMIN15[[#This Row],[Total Amount]],"")</f>
        <v/>
      </c>
      <c r="J250" s="44"/>
      <c r="K250" s="26"/>
    </row>
    <row r="251" spans="1:11" ht="34.5" customHeight="1" x14ac:dyDescent="0.25">
      <c r="A251" s="3">
        <v>157</v>
      </c>
      <c r="B251" s="2" t="s">
        <v>15</v>
      </c>
      <c r="C251" s="42"/>
      <c r="D251" s="42"/>
      <c r="E251" s="42"/>
      <c r="F251" s="43"/>
      <c r="G251" s="43"/>
      <c r="H251" s="44"/>
      <c r="I251" s="45" t="str">
        <f>IFERROR(ADMIN15[[#This Row],[Amount Paid by ESG-CV]]/ADMIN15[[#This Row],[Total Amount]],"")</f>
        <v/>
      </c>
      <c r="J251" s="44"/>
      <c r="K251" s="26"/>
    </row>
    <row r="252" spans="1:11" ht="34.5" customHeight="1" x14ac:dyDescent="0.25">
      <c r="A252" s="3">
        <v>158</v>
      </c>
      <c r="B252" s="2" t="s">
        <v>15</v>
      </c>
      <c r="C252" s="42"/>
      <c r="D252" s="42"/>
      <c r="E252" s="42"/>
      <c r="F252" s="43"/>
      <c r="G252" s="43"/>
      <c r="H252" s="44"/>
      <c r="I252" s="45" t="str">
        <f>IFERROR(ADMIN15[[#This Row],[Amount Paid by ESG-CV]]/ADMIN15[[#This Row],[Total Amount]],"")</f>
        <v/>
      </c>
      <c r="J252" s="44"/>
      <c r="K252" s="26"/>
    </row>
    <row r="253" spans="1:11" ht="34.5" customHeight="1" x14ac:dyDescent="0.25">
      <c r="A253" s="3">
        <v>159</v>
      </c>
      <c r="B253" s="2" t="s">
        <v>15</v>
      </c>
      <c r="C253" s="42"/>
      <c r="D253" s="42"/>
      <c r="E253" s="42"/>
      <c r="F253" s="43"/>
      <c r="G253" s="43"/>
      <c r="H253" s="44"/>
      <c r="I253" s="45" t="str">
        <f>IFERROR(ADMIN15[[#This Row],[Amount Paid by ESG-CV]]/ADMIN15[[#This Row],[Total Amount]],"")</f>
        <v/>
      </c>
      <c r="J253" s="44"/>
      <c r="K253" s="26"/>
    </row>
    <row r="254" spans="1:11" ht="34.5" customHeight="1" x14ac:dyDescent="0.25">
      <c r="A254" s="3">
        <v>160</v>
      </c>
      <c r="B254" s="2" t="s">
        <v>15</v>
      </c>
      <c r="C254" s="42"/>
      <c r="D254" s="42"/>
      <c r="E254" s="42"/>
      <c r="F254" s="43"/>
      <c r="G254" s="43"/>
      <c r="H254" s="44"/>
      <c r="I254" s="45" t="str">
        <f>IFERROR(ADMIN15[[#This Row],[Amount Paid by ESG-CV]]/ADMIN15[[#This Row],[Total Amount]],"")</f>
        <v/>
      </c>
      <c r="J254" s="44"/>
      <c r="K254" s="26"/>
    </row>
    <row r="256" spans="1:11" ht="34.5" customHeight="1" x14ac:dyDescent="0.25">
      <c r="A256" s="131" t="s">
        <v>9</v>
      </c>
      <c r="B256" s="132"/>
      <c r="C256" s="133">
        <f>$C$1</f>
        <v>0</v>
      </c>
      <c r="D256" s="134"/>
      <c r="E256" s="135"/>
      <c r="F256" s="131" t="s">
        <v>12</v>
      </c>
      <c r="G256" s="143"/>
      <c r="H256" s="143"/>
      <c r="I256" s="143"/>
      <c r="J256" s="132"/>
      <c r="K256" s="15" t="s">
        <v>33</v>
      </c>
    </row>
    <row r="257" spans="1:11" ht="34.5" customHeight="1" x14ac:dyDescent="0.25">
      <c r="A257" s="131" t="s">
        <v>10</v>
      </c>
      <c r="B257" s="132"/>
      <c r="C257" s="133">
        <f>$C$2</f>
        <v>0</v>
      </c>
      <c r="D257" s="134"/>
      <c r="E257" s="135"/>
      <c r="F257" s="131" t="s">
        <v>13</v>
      </c>
      <c r="G257" s="132"/>
      <c r="H257" s="144">
        <f>$G$2</f>
        <v>0</v>
      </c>
      <c r="I257" s="145"/>
      <c r="J257" s="146"/>
      <c r="K257" s="138">
        <f>SUM(ADMIN16[Amount Paid by ESG-CV])</f>
        <v>0</v>
      </c>
    </row>
    <row r="258" spans="1:11" ht="34.5" customHeight="1" x14ac:dyDescent="0.25">
      <c r="A258" s="136" t="s">
        <v>11</v>
      </c>
      <c r="B258" s="137"/>
      <c r="C258" s="133">
        <f>$C$3</f>
        <v>0</v>
      </c>
      <c r="D258" s="134"/>
      <c r="E258" s="135"/>
      <c r="F258" s="136" t="s">
        <v>14</v>
      </c>
      <c r="G258" s="137"/>
      <c r="H258" s="140">
        <f>$G$3</f>
        <v>0</v>
      </c>
      <c r="I258" s="141"/>
      <c r="J258" s="142"/>
      <c r="K258" s="139"/>
    </row>
    <row r="259" spans="1:11" ht="34.5" customHeight="1" x14ac:dyDescent="0.25">
      <c r="A259" s="5" t="s">
        <v>32</v>
      </c>
      <c r="B259" s="6" t="s">
        <v>20</v>
      </c>
      <c r="C259" s="6" t="s">
        <v>21</v>
      </c>
      <c r="D259" s="6" t="s">
        <v>22</v>
      </c>
      <c r="E259" s="6" t="s">
        <v>23</v>
      </c>
      <c r="F259" s="6" t="s">
        <v>24</v>
      </c>
      <c r="G259" s="6" t="s">
        <v>25</v>
      </c>
      <c r="H259" s="6" t="s">
        <v>26</v>
      </c>
      <c r="I259" s="7" t="s">
        <v>31</v>
      </c>
      <c r="J259" s="6" t="s">
        <v>27</v>
      </c>
      <c r="K259" s="8" t="s">
        <v>28</v>
      </c>
    </row>
    <row r="260" spans="1:11" ht="34.5" customHeight="1" x14ac:dyDescent="0.25">
      <c r="A260" s="3">
        <v>161</v>
      </c>
      <c r="B260" s="2" t="s">
        <v>15</v>
      </c>
      <c r="C260" s="42"/>
      <c r="D260" s="42"/>
      <c r="E260" s="42"/>
      <c r="F260" s="43"/>
      <c r="G260" s="43"/>
      <c r="H260" s="44"/>
      <c r="I260" s="45" t="str">
        <f>IFERROR(ADMIN16[[#This Row],[Amount Paid by ESG-CV]]/ADMIN16[[#This Row],[Total Amount]],"")</f>
        <v/>
      </c>
      <c r="J260" s="44"/>
      <c r="K260" s="26"/>
    </row>
    <row r="261" spans="1:11" ht="34.5" customHeight="1" x14ac:dyDescent="0.25">
      <c r="A261" s="3">
        <v>162</v>
      </c>
      <c r="B261" s="2" t="s">
        <v>15</v>
      </c>
      <c r="C261" s="42"/>
      <c r="D261" s="42"/>
      <c r="E261" s="42"/>
      <c r="F261" s="43"/>
      <c r="G261" s="43"/>
      <c r="H261" s="44"/>
      <c r="I261" s="45" t="str">
        <f>IFERROR(ADMIN16[[#This Row],[Amount Paid by ESG-CV]]/ADMIN16[[#This Row],[Total Amount]],"")</f>
        <v/>
      </c>
      <c r="J261" s="44"/>
      <c r="K261" s="26"/>
    </row>
    <row r="262" spans="1:11" ht="34.5" customHeight="1" x14ac:dyDescent="0.25">
      <c r="A262" s="3">
        <v>163</v>
      </c>
      <c r="B262" s="2" t="s">
        <v>15</v>
      </c>
      <c r="C262" s="42"/>
      <c r="D262" s="42"/>
      <c r="E262" s="42"/>
      <c r="F262" s="43"/>
      <c r="G262" s="43"/>
      <c r="H262" s="44"/>
      <c r="I262" s="45" t="str">
        <f>IFERROR(ADMIN16[[#This Row],[Amount Paid by ESG-CV]]/ADMIN16[[#This Row],[Total Amount]],"")</f>
        <v/>
      </c>
      <c r="J262" s="44"/>
      <c r="K262" s="26"/>
    </row>
    <row r="263" spans="1:11" ht="34.5" customHeight="1" x14ac:dyDescent="0.25">
      <c r="A263" s="3">
        <v>164</v>
      </c>
      <c r="B263" s="2" t="s">
        <v>15</v>
      </c>
      <c r="C263" s="42"/>
      <c r="D263" s="42"/>
      <c r="E263" s="42"/>
      <c r="F263" s="43"/>
      <c r="G263" s="43"/>
      <c r="H263" s="44"/>
      <c r="I263" s="45" t="str">
        <f>IFERROR(ADMIN16[[#This Row],[Amount Paid by ESG-CV]]/ADMIN16[[#This Row],[Total Amount]],"")</f>
        <v/>
      </c>
      <c r="J263" s="44"/>
      <c r="K263" s="26"/>
    </row>
    <row r="264" spans="1:11" ht="34.5" customHeight="1" x14ac:dyDescent="0.25">
      <c r="A264" s="3">
        <v>165</v>
      </c>
      <c r="B264" s="2" t="s">
        <v>15</v>
      </c>
      <c r="C264" s="42"/>
      <c r="D264" s="42"/>
      <c r="E264" s="42"/>
      <c r="F264" s="43"/>
      <c r="G264" s="43"/>
      <c r="H264" s="44"/>
      <c r="I264" s="45" t="str">
        <f>IFERROR(ADMIN16[[#This Row],[Amount Paid by ESG-CV]]/ADMIN16[[#This Row],[Total Amount]],"")</f>
        <v/>
      </c>
      <c r="J264" s="44"/>
      <c r="K264" s="26"/>
    </row>
    <row r="265" spans="1:11" ht="34.5" customHeight="1" x14ac:dyDescent="0.25">
      <c r="A265" s="3">
        <v>166</v>
      </c>
      <c r="B265" s="2" t="s">
        <v>15</v>
      </c>
      <c r="C265" s="42"/>
      <c r="D265" s="42"/>
      <c r="E265" s="42"/>
      <c r="F265" s="43"/>
      <c r="G265" s="43"/>
      <c r="H265" s="44"/>
      <c r="I265" s="45" t="str">
        <f>IFERROR(ADMIN16[[#This Row],[Amount Paid by ESG-CV]]/ADMIN16[[#This Row],[Total Amount]],"")</f>
        <v/>
      </c>
      <c r="J265" s="44"/>
      <c r="K265" s="26"/>
    </row>
    <row r="266" spans="1:11" ht="34.5" customHeight="1" x14ac:dyDescent="0.25">
      <c r="A266" s="3">
        <v>167</v>
      </c>
      <c r="B266" s="2" t="s">
        <v>15</v>
      </c>
      <c r="C266" s="42"/>
      <c r="D266" s="42"/>
      <c r="E266" s="42"/>
      <c r="F266" s="43"/>
      <c r="G266" s="43"/>
      <c r="H266" s="44"/>
      <c r="I266" s="45" t="str">
        <f>IFERROR(ADMIN16[[#This Row],[Amount Paid by ESG-CV]]/ADMIN16[[#This Row],[Total Amount]],"")</f>
        <v/>
      </c>
      <c r="J266" s="44"/>
      <c r="K266" s="26"/>
    </row>
    <row r="267" spans="1:11" ht="34.5" customHeight="1" x14ac:dyDescent="0.25">
      <c r="A267" s="3">
        <v>168</v>
      </c>
      <c r="B267" s="2" t="s">
        <v>15</v>
      </c>
      <c r="C267" s="42"/>
      <c r="D267" s="42"/>
      <c r="E267" s="42"/>
      <c r="F267" s="43"/>
      <c r="G267" s="43"/>
      <c r="H267" s="44"/>
      <c r="I267" s="45" t="str">
        <f>IFERROR(ADMIN16[[#This Row],[Amount Paid by ESG-CV]]/ADMIN16[[#This Row],[Total Amount]],"")</f>
        <v/>
      </c>
      <c r="J267" s="44"/>
      <c r="K267" s="26"/>
    </row>
    <row r="268" spans="1:11" ht="34.5" customHeight="1" x14ac:dyDescent="0.25">
      <c r="A268" s="3">
        <v>169</v>
      </c>
      <c r="B268" s="2" t="s">
        <v>15</v>
      </c>
      <c r="C268" s="42"/>
      <c r="D268" s="42"/>
      <c r="E268" s="42"/>
      <c r="F268" s="43"/>
      <c r="G268" s="43"/>
      <c r="H268" s="44"/>
      <c r="I268" s="45" t="str">
        <f>IFERROR(ADMIN16[[#This Row],[Amount Paid by ESG-CV]]/ADMIN16[[#This Row],[Total Amount]],"")</f>
        <v/>
      </c>
      <c r="J268" s="44"/>
      <c r="K268" s="26"/>
    </row>
    <row r="269" spans="1:11" ht="34.5" customHeight="1" x14ac:dyDescent="0.25">
      <c r="A269" s="3">
        <v>170</v>
      </c>
      <c r="B269" s="2" t="s">
        <v>15</v>
      </c>
      <c r="C269" s="42"/>
      <c r="D269" s="42"/>
      <c r="E269" s="42"/>
      <c r="F269" s="43"/>
      <c r="G269" s="43"/>
      <c r="H269" s="44"/>
      <c r="I269" s="45" t="str">
        <f>IFERROR(ADMIN16[[#This Row],[Amount Paid by ESG-CV]]/ADMIN16[[#This Row],[Total Amount]],"")</f>
        <v/>
      </c>
      <c r="J269" s="44"/>
      <c r="K269" s="26"/>
    </row>
    <row r="271" spans="1:11" ht="34.5" customHeight="1" x14ac:dyDescent="0.25">
      <c r="A271" s="131" t="s">
        <v>9</v>
      </c>
      <c r="B271" s="132"/>
      <c r="C271" s="133">
        <f>$C$1</f>
        <v>0</v>
      </c>
      <c r="D271" s="134"/>
      <c r="E271" s="135"/>
      <c r="F271" s="131" t="s">
        <v>12</v>
      </c>
      <c r="G271" s="143"/>
      <c r="H271" s="143"/>
      <c r="I271" s="143"/>
      <c r="J271" s="132"/>
      <c r="K271" s="15" t="s">
        <v>33</v>
      </c>
    </row>
    <row r="272" spans="1:11" ht="34.5" customHeight="1" x14ac:dyDescent="0.25">
      <c r="A272" s="131" t="s">
        <v>10</v>
      </c>
      <c r="B272" s="132"/>
      <c r="C272" s="133">
        <f>$C$2</f>
        <v>0</v>
      </c>
      <c r="D272" s="134"/>
      <c r="E272" s="135"/>
      <c r="F272" s="131" t="s">
        <v>13</v>
      </c>
      <c r="G272" s="132"/>
      <c r="H272" s="144">
        <f>$G$2</f>
        <v>0</v>
      </c>
      <c r="I272" s="145"/>
      <c r="J272" s="146"/>
      <c r="K272" s="138">
        <f>SUM(ADMIN17[Amount Paid by ESG-CV])</f>
        <v>0</v>
      </c>
    </row>
    <row r="273" spans="1:11" ht="34.5" customHeight="1" x14ac:dyDescent="0.25">
      <c r="A273" s="136" t="s">
        <v>11</v>
      </c>
      <c r="B273" s="137"/>
      <c r="C273" s="133">
        <f>$C$3</f>
        <v>0</v>
      </c>
      <c r="D273" s="134"/>
      <c r="E273" s="135"/>
      <c r="F273" s="136" t="s">
        <v>14</v>
      </c>
      <c r="G273" s="137"/>
      <c r="H273" s="140">
        <f>$G$3</f>
        <v>0</v>
      </c>
      <c r="I273" s="141"/>
      <c r="J273" s="142"/>
      <c r="K273" s="139"/>
    </row>
    <row r="274" spans="1:11" ht="34.5" customHeight="1" x14ac:dyDescent="0.25">
      <c r="A274" s="5" t="s">
        <v>32</v>
      </c>
      <c r="B274" s="6" t="s">
        <v>20</v>
      </c>
      <c r="C274" s="6" t="s">
        <v>21</v>
      </c>
      <c r="D274" s="6" t="s">
        <v>22</v>
      </c>
      <c r="E274" s="6" t="s">
        <v>23</v>
      </c>
      <c r="F274" s="6" t="s">
        <v>24</v>
      </c>
      <c r="G274" s="6" t="s">
        <v>25</v>
      </c>
      <c r="H274" s="6" t="s">
        <v>26</v>
      </c>
      <c r="I274" s="7" t="s">
        <v>31</v>
      </c>
      <c r="J274" s="6" t="s">
        <v>27</v>
      </c>
      <c r="K274" s="8" t="s">
        <v>28</v>
      </c>
    </row>
    <row r="275" spans="1:11" ht="34.5" customHeight="1" x14ac:dyDescent="0.25">
      <c r="A275" s="3">
        <v>171</v>
      </c>
      <c r="B275" s="2" t="s">
        <v>15</v>
      </c>
      <c r="C275" s="42"/>
      <c r="D275" s="42"/>
      <c r="E275" s="42"/>
      <c r="F275" s="43"/>
      <c r="G275" s="43"/>
      <c r="H275" s="44"/>
      <c r="I275" s="45" t="str">
        <f>IFERROR(ADMIN17[[#This Row],[Amount Paid by ESG-CV]]/ADMIN17[[#This Row],[Total Amount]],"")</f>
        <v/>
      </c>
      <c r="J275" s="44"/>
      <c r="K275" s="26"/>
    </row>
    <row r="276" spans="1:11" ht="34.5" customHeight="1" x14ac:dyDescent="0.25">
      <c r="A276" s="3">
        <v>172</v>
      </c>
      <c r="B276" s="2" t="s">
        <v>15</v>
      </c>
      <c r="C276" s="42"/>
      <c r="D276" s="42"/>
      <c r="E276" s="42"/>
      <c r="F276" s="43"/>
      <c r="G276" s="43"/>
      <c r="H276" s="44"/>
      <c r="I276" s="45" t="str">
        <f>IFERROR(ADMIN17[[#This Row],[Amount Paid by ESG-CV]]/ADMIN17[[#This Row],[Total Amount]],"")</f>
        <v/>
      </c>
      <c r="J276" s="44"/>
      <c r="K276" s="26"/>
    </row>
    <row r="277" spans="1:11" ht="34.5" customHeight="1" x14ac:dyDescent="0.25">
      <c r="A277" s="3">
        <v>173</v>
      </c>
      <c r="B277" s="2" t="s">
        <v>15</v>
      </c>
      <c r="C277" s="42"/>
      <c r="D277" s="42"/>
      <c r="E277" s="42"/>
      <c r="F277" s="43"/>
      <c r="G277" s="43"/>
      <c r="H277" s="44"/>
      <c r="I277" s="45" t="str">
        <f>IFERROR(ADMIN17[[#This Row],[Amount Paid by ESG-CV]]/ADMIN17[[#This Row],[Total Amount]],"")</f>
        <v/>
      </c>
      <c r="J277" s="44"/>
      <c r="K277" s="26"/>
    </row>
    <row r="278" spans="1:11" ht="34.5" customHeight="1" x14ac:dyDescent="0.25">
      <c r="A278" s="3">
        <v>174</v>
      </c>
      <c r="B278" s="2" t="s">
        <v>15</v>
      </c>
      <c r="C278" s="42"/>
      <c r="D278" s="42"/>
      <c r="E278" s="42"/>
      <c r="F278" s="43"/>
      <c r="G278" s="43"/>
      <c r="H278" s="44"/>
      <c r="I278" s="45" t="str">
        <f>IFERROR(ADMIN17[[#This Row],[Amount Paid by ESG-CV]]/ADMIN17[[#This Row],[Total Amount]],"")</f>
        <v/>
      </c>
      <c r="J278" s="44"/>
      <c r="K278" s="26"/>
    </row>
    <row r="279" spans="1:11" ht="34.5" customHeight="1" x14ac:dyDescent="0.25">
      <c r="A279" s="3">
        <v>175</v>
      </c>
      <c r="B279" s="2" t="s">
        <v>15</v>
      </c>
      <c r="C279" s="42"/>
      <c r="D279" s="42"/>
      <c r="E279" s="42"/>
      <c r="F279" s="43"/>
      <c r="G279" s="43"/>
      <c r="H279" s="44"/>
      <c r="I279" s="45" t="str">
        <f>IFERROR(ADMIN17[[#This Row],[Amount Paid by ESG-CV]]/ADMIN17[[#This Row],[Total Amount]],"")</f>
        <v/>
      </c>
      <c r="J279" s="44"/>
      <c r="K279" s="26"/>
    </row>
    <row r="280" spans="1:11" ht="34.5" customHeight="1" x14ac:dyDescent="0.25">
      <c r="A280" s="3">
        <v>176</v>
      </c>
      <c r="B280" s="2" t="s">
        <v>15</v>
      </c>
      <c r="C280" s="42"/>
      <c r="D280" s="42"/>
      <c r="E280" s="42"/>
      <c r="F280" s="43"/>
      <c r="G280" s="43"/>
      <c r="H280" s="44"/>
      <c r="I280" s="45" t="str">
        <f>IFERROR(ADMIN17[[#This Row],[Amount Paid by ESG-CV]]/ADMIN17[[#This Row],[Total Amount]],"")</f>
        <v/>
      </c>
      <c r="J280" s="44"/>
      <c r="K280" s="26"/>
    </row>
    <row r="281" spans="1:11" ht="34.5" customHeight="1" x14ac:dyDescent="0.25">
      <c r="A281" s="3">
        <v>177</v>
      </c>
      <c r="B281" s="2" t="s">
        <v>15</v>
      </c>
      <c r="C281" s="42"/>
      <c r="D281" s="42"/>
      <c r="E281" s="42"/>
      <c r="F281" s="43"/>
      <c r="G281" s="43"/>
      <c r="H281" s="44"/>
      <c r="I281" s="45" t="str">
        <f>IFERROR(ADMIN17[[#This Row],[Amount Paid by ESG-CV]]/ADMIN17[[#This Row],[Total Amount]],"")</f>
        <v/>
      </c>
      <c r="J281" s="44"/>
      <c r="K281" s="26"/>
    </row>
    <row r="282" spans="1:11" ht="34.5" customHeight="1" x14ac:dyDescent="0.25">
      <c r="A282" s="3">
        <v>178</v>
      </c>
      <c r="B282" s="2" t="s">
        <v>15</v>
      </c>
      <c r="C282" s="42"/>
      <c r="D282" s="42"/>
      <c r="E282" s="42"/>
      <c r="F282" s="43"/>
      <c r="G282" s="43"/>
      <c r="H282" s="44"/>
      <c r="I282" s="45" t="str">
        <f>IFERROR(ADMIN17[[#This Row],[Amount Paid by ESG-CV]]/ADMIN17[[#This Row],[Total Amount]],"")</f>
        <v/>
      </c>
      <c r="J282" s="44"/>
      <c r="K282" s="26"/>
    </row>
    <row r="283" spans="1:11" ht="34.5" customHeight="1" x14ac:dyDescent="0.25">
      <c r="A283" s="3">
        <v>179</v>
      </c>
      <c r="B283" s="2" t="s">
        <v>15</v>
      </c>
      <c r="C283" s="42"/>
      <c r="D283" s="42"/>
      <c r="E283" s="42"/>
      <c r="F283" s="43"/>
      <c r="G283" s="43"/>
      <c r="H283" s="44"/>
      <c r="I283" s="45" t="str">
        <f>IFERROR(ADMIN17[[#This Row],[Amount Paid by ESG-CV]]/ADMIN17[[#This Row],[Total Amount]],"")</f>
        <v/>
      </c>
      <c r="J283" s="44"/>
      <c r="K283" s="26"/>
    </row>
    <row r="284" spans="1:11" ht="34.5" customHeight="1" x14ac:dyDescent="0.25">
      <c r="A284" s="3">
        <v>180</v>
      </c>
      <c r="B284" s="2" t="s">
        <v>15</v>
      </c>
      <c r="C284" s="42"/>
      <c r="D284" s="42"/>
      <c r="E284" s="42"/>
      <c r="F284" s="43"/>
      <c r="G284" s="43"/>
      <c r="H284" s="44"/>
      <c r="I284" s="45" t="str">
        <f>IFERROR(ADMIN17[[#This Row],[Amount Paid by ESG-CV]]/ADMIN17[[#This Row],[Total Amount]],"")</f>
        <v/>
      </c>
      <c r="J284" s="44"/>
      <c r="K284" s="26"/>
    </row>
    <row r="286" spans="1:11" ht="34.5" customHeight="1" x14ac:dyDescent="0.25">
      <c r="A286" s="131" t="s">
        <v>9</v>
      </c>
      <c r="B286" s="132"/>
      <c r="C286" s="133">
        <f>$C$1</f>
        <v>0</v>
      </c>
      <c r="D286" s="134"/>
      <c r="E286" s="135"/>
      <c r="F286" s="131" t="s">
        <v>12</v>
      </c>
      <c r="G286" s="143"/>
      <c r="H286" s="143"/>
      <c r="I286" s="143"/>
      <c r="J286" s="132"/>
      <c r="K286" s="15" t="s">
        <v>33</v>
      </c>
    </row>
    <row r="287" spans="1:11" ht="34.5" customHeight="1" x14ac:dyDescent="0.25">
      <c r="A287" s="131" t="s">
        <v>10</v>
      </c>
      <c r="B287" s="132"/>
      <c r="C287" s="133">
        <f>$C$2</f>
        <v>0</v>
      </c>
      <c r="D287" s="134"/>
      <c r="E287" s="135"/>
      <c r="F287" s="131" t="s">
        <v>13</v>
      </c>
      <c r="G287" s="132"/>
      <c r="H287" s="144">
        <f>$G$2</f>
        <v>0</v>
      </c>
      <c r="I287" s="145"/>
      <c r="J287" s="146"/>
      <c r="K287" s="138">
        <f>SUM(ADMIN18[Amount Paid by ESG-CV])</f>
        <v>0</v>
      </c>
    </row>
    <row r="288" spans="1:11" ht="34.5" customHeight="1" x14ac:dyDescent="0.25">
      <c r="A288" s="136" t="s">
        <v>11</v>
      </c>
      <c r="B288" s="137"/>
      <c r="C288" s="133">
        <f>$C$3</f>
        <v>0</v>
      </c>
      <c r="D288" s="134"/>
      <c r="E288" s="135"/>
      <c r="F288" s="136" t="s">
        <v>14</v>
      </c>
      <c r="G288" s="137"/>
      <c r="H288" s="140">
        <f>$G$3</f>
        <v>0</v>
      </c>
      <c r="I288" s="141"/>
      <c r="J288" s="142"/>
      <c r="K288" s="139"/>
    </row>
    <row r="289" spans="1:11" ht="34.5" customHeight="1" x14ac:dyDescent="0.25">
      <c r="A289" s="5" t="s">
        <v>32</v>
      </c>
      <c r="B289" s="6" t="s">
        <v>20</v>
      </c>
      <c r="C289" s="6" t="s">
        <v>21</v>
      </c>
      <c r="D289" s="6" t="s">
        <v>22</v>
      </c>
      <c r="E289" s="6" t="s">
        <v>23</v>
      </c>
      <c r="F289" s="6" t="s">
        <v>24</v>
      </c>
      <c r="G289" s="6" t="s">
        <v>25</v>
      </c>
      <c r="H289" s="6" t="s">
        <v>26</v>
      </c>
      <c r="I289" s="7" t="s">
        <v>31</v>
      </c>
      <c r="J289" s="6" t="s">
        <v>27</v>
      </c>
      <c r="K289" s="8" t="s">
        <v>28</v>
      </c>
    </row>
    <row r="290" spans="1:11" ht="34.5" customHeight="1" x14ac:dyDescent="0.25">
      <c r="A290" s="3">
        <v>181</v>
      </c>
      <c r="B290" s="2" t="s">
        <v>15</v>
      </c>
      <c r="C290" s="42"/>
      <c r="D290" s="42"/>
      <c r="E290" s="42"/>
      <c r="F290" s="43"/>
      <c r="G290" s="43"/>
      <c r="H290" s="44"/>
      <c r="I290" s="45" t="str">
        <f>IFERROR(ADMIN18[[#This Row],[Amount Paid by ESG-CV]]/ADMIN18[[#This Row],[Total Amount]],"")</f>
        <v/>
      </c>
      <c r="J290" s="44"/>
      <c r="K290" s="26"/>
    </row>
    <row r="291" spans="1:11" ht="34.5" customHeight="1" x14ac:dyDescent="0.25">
      <c r="A291" s="3">
        <v>182</v>
      </c>
      <c r="B291" s="2" t="s">
        <v>15</v>
      </c>
      <c r="C291" s="42"/>
      <c r="D291" s="42"/>
      <c r="E291" s="42"/>
      <c r="F291" s="43"/>
      <c r="G291" s="43"/>
      <c r="H291" s="44"/>
      <c r="I291" s="45" t="str">
        <f>IFERROR(ADMIN18[[#This Row],[Amount Paid by ESG-CV]]/ADMIN18[[#This Row],[Total Amount]],"")</f>
        <v/>
      </c>
      <c r="J291" s="44"/>
      <c r="K291" s="26"/>
    </row>
    <row r="292" spans="1:11" ht="34.5" customHeight="1" x14ac:dyDescent="0.25">
      <c r="A292" s="3">
        <v>183</v>
      </c>
      <c r="B292" s="2" t="s">
        <v>15</v>
      </c>
      <c r="C292" s="42"/>
      <c r="D292" s="42"/>
      <c r="E292" s="42"/>
      <c r="F292" s="43"/>
      <c r="G292" s="43"/>
      <c r="H292" s="44"/>
      <c r="I292" s="45" t="str">
        <f>IFERROR(ADMIN18[[#This Row],[Amount Paid by ESG-CV]]/ADMIN18[[#This Row],[Total Amount]],"")</f>
        <v/>
      </c>
      <c r="J292" s="44"/>
      <c r="K292" s="26"/>
    </row>
    <row r="293" spans="1:11" ht="34.5" customHeight="1" x14ac:dyDescent="0.25">
      <c r="A293" s="3">
        <v>184</v>
      </c>
      <c r="B293" s="2" t="s">
        <v>15</v>
      </c>
      <c r="C293" s="42"/>
      <c r="D293" s="42"/>
      <c r="E293" s="42"/>
      <c r="F293" s="43"/>
      <c r="G293" s="43"/>
      <c r="H293" s="44"/>
      <c r="I293" s="45" t="str">
        <f>IFERROR(ADMIN18[[#This Row],[Amount Paid by ESG-CV]]/ADMIN18[[#This Row],[Total Amount]],"")</f>
        <v/>
      </c>
      <c r="J293" s="44"/>
      <c r="K293" s="26"/>
    </row>
    <row r="294" spans="1:11" ht="34.5" customHeight="1" x14ac:dyDescent="0.25">
      <c r="A294" s="3">
        <v>185</v>
      </c>
      <c r="B294" s="2" t="s">
        <v>15</v>
      </c>
      <c r="C294" s="42"/>
      <c r="D294" s="42"/>
      <c r="E294" s="42"/>
      <c r="F294" s="43"/>
      <c r="G294" s="43"/>
      <c r="H294" s="44"/>
      <c r="I294" s="45" t="str">
        <f>IFERROR(ADMIN18[[#This Row],[Amount Paid by ESG-CV]]/ADMIN18[[#This Row],[Total Amount]],"")</f>
        <v/>
      </c>
      <c r="J294" s="44"/>
      <c r="K294" s="26"/>
    </row>
    <row r="295" spans="1:11" ht="34.5" customHeight="1" x14ac:dyDescent="0.25">
      <c r="A295" s="3">
        <v>186</v>
      </c>
      <c r="B295" s="2" t="s">
        <v>15</v>
      </c>
      <c r="C295" s="42"/>
      <c r="D295" s="42"/>
      <c r="E295" s="42"/>
      <c r="F295" s="43"/>
      <c r="G295" s="43"/>
      <c r="H295" s="44"/>
      <c r="I295" s="45" t="str">
        <f>IFERROR(ADMIN18[[#This Row],[Amount Paid by ESG-CV]]/ADMIN18[[#This Row],[Total Amount]],"")</f>
        <v/>
      </c>
      <c r="J295" s="44"/>
      <c r="K295" s="26"/>
    </row>
    <row r="296" spans="1:11" ht="34.5" customHeight="1" x14ac:dyDescent="0.25">
      <c r="A296" s="3">
        <v>187</v>
      </c>
      <c r="B296" s="2" t="s">
        <v>15</v>
      </c>
      <c r="C296" s="42"/>
      <c r="D296" s="42"/>
      <c r="E296" s="42"/>
      <c r="F296" s="43"/>
      <c r="G296" s="43"/>
      <c r="H296" s="44"/>
      <c r="I296" s="45" t="str">
        <f>IFERROR(ADMIN18[[#This Row],[Amount Paid by ESG-CV]]/ADMIN18[[#This Row],[Total Amount]],"")</f>
        <v/>
      </c>
      <c r="J296" s="44"/>
      <c r="K296" s="26"/>
    </row>
    <row r="297" spans="1:11" ht="34.5" customHeight="1" x14ac:dyDescent="0.25">
      <c r="A297" s="3">
        <v>188</v>
      </c>
      <c r="B297" s="2" t="s">
        <v>15</v>
      </c>
      <c r="C297" s="42"/>
      <c r="D297" s="42"/>
      <c r="E297" s="42"/>
      <c r="F297" s="43"/>
      <c r="G297" s="43"/>
      <c r="H297" s="44"/>
      <c r="I297" s="45" t="str">
        <f>IFERROR(ADMIN18[[#This Row],[Amount Paid by ESG-CV]]/ADMIN18[[#This Row],[Total Amount]],"")</f>
        <v/>
      </c>
      <c r="J297" s="44"/>
      <c r="K297" s="26"/>
    </row>
    <row r="298" spans="1:11" ht="34.5" customHeight="1" x14ac:dyDescent="0.25">
      <c r="A298" s="3">
        <v>189</v>
      </c>
      <c r="B298" s="2" t="s">
        <v>15</v>
      </c>
      <c r="C298" s="42"/>
      <c r="D298" s="42"/>
      <c r="E298" s="42"/>
      <c r="F298" s="43"/>
      <c r="G298" s="43"/>
      <c r="H298" s="44"/>
      <c r="I298" s="45" t="str">
        <f>IFERROR(ADMIN18[[#This Row],[Amount Paid by ESG-CV]]/ADMIN18[[#This Row],[Total Amount]],"")</f>
        <v/>
      </c>
      <c r="J298" s="44"/>
      <c r="K298" s="26"/>
    </row>
    <row r="299" spans="1:11" ht="34.5" customHeight="1" x14ac:dyDescent="0.25">
      <c r="A299" s="3">
        <v>190</v>
      </c>
      <c r="B299" s="2" t="s">
        <v>15</v>
      </c>
      <c r="C299" s="42"/>
      <c r="D299" s="42"/>
      <c r="E299" s="42"/>
      <c r="F299" s="43"/>
      <c r="G299" s="43"/>
      <c r="H299" s="44"/>
      <c r="I299" s="45" t="str">
        <f>IFERROR(ADMIN18[[#This Row],[Amount Paid by ESG-CV]]/ADMIN18[[#This Row],[Total Amount]],"")</f>
        <v/>
      </c>
      <c r="J299" s="44"/>
      <c r="K299" s="26"/>
    </row>
    <row r="301" spans="1:11" ht="34.5" customHeight="1" x14ac:dyDescent="0.25">
      <c r="A301" s="131" t="s">
        <v>9</v>
      </c>
      <c r="B301" s="132"/>
      <c r="C301" s="133">
        <f>$C$1</f>
        <v>0</v>
      </c>
      <c r="D301" s="134"/>
      <c r="E301" s="135"/>
      <c r="F301" s="131" t="s">
        <v>12</v>
      </c>
      <c r="G301" s="143"/>
      <c r="H301" s="143"/>
      <c r="I301" s="143"/>
      <c r="J301" s="132"/>
      <c r="K301" s="15" t="s">
        <v>33</v>
      </c>
    </row>
    <row r="302" spans="1:11" ht="34.5" customHeight="1" x14ac:dyDescent="0.25">
      <c r="A302" s="131" t="s">
        <v>10</v>
      </c>
      <c r="B302" s="132"/>
      <c r="C302" s="133">
        <f>$C$2</f>
        <v>0</v>
      </c>
      <c r="D302" s="134"/>
      <c r="E302" s="135"/>
      <c r="F302" s="131" t="s">
        <v>13</v>
      </c>
      <c r="G302" s="132"/>
      <c r="H302" s="144">
        <f>$G$2</f>
        <v>0</v>
      </c>
      <c r="I302" s="145"/>
      <c r="J302" s="146"/>
      <c r="K302" s="138">
        <f>SUM(ADMIN19[Amount Paid by ESG-CV])</f>
        <v>0</v>
      </c>
    </row>
    <row r="303" spans="1:11" ht="34.5" customHeight="1" x14ac:dyDescent="0.25">
      <c r="A303" s="136" t="s">
        <v>11</v>
      </c>
      <c r="B303" s="137"/>
      <c r="C303" s="133">
        <f>$C$3</f>
        <v>0</v>
      </c>
      <c r="D303" s="134"/>
      <c r="E303" s="135"/>
      <c r="F303" s="136" t="s">
        <v>14</v>
      </c>
      <c r="G303" s="137"/>
      <c r="H303" s="140">
        <f>$G$3</f>
        <v>0</v>
      </c>
      <c r="I303" s="141"/>
      <c r="J303" s="142"/>
      <c r="K303" s="139"/>
    </row>
    <row r="304" spans="1:11" ht="34.5" customHeight="1" x14ac:dyDescent="0.25">
      <c r="A304" s="5" t="s">
        <v>32</v>
      </c>
      <c r="B304" s="6" t="s">
        <v>20</v>
      </c>
      <c r="C304" s="6" t="s">
        <v>21</v>
      </c>
      <c r="D304" s="6" t="s">
        <v>22</v>
      </c>
      <c r="E304" s="6" t="s">
        <v>23</v>
      </c>
      <c r="F304" s="6" t="s">
        <v>24</v>
      </c>
      <c r="G304" s="6" t="s">
        <v>25</v>
      </c>
      <c r="H304" s="6" t="s">
        <v>26</v>
      </c>
      <c r="I304" s="7" t="s">
        <v>31</v>
      </c>
      <c r="J304" s="6" t="s">
        <v>27</v>
      </c>
      <c r="K304" s="8" t="s">
        <v>28</v>
      </c>
    </row>
    <row r="305" spans="1:11" ht="34.5" customHeight="1" x14ac:dyDescent="0.25">
      <c r="A305" s="3">
        <v>191</v>
      </c>
      <c r="B305" s="2" t="s">
        <v>15</v>
      </c>
      <c r="C305" s="42"/>
      <c r="D305" s="42"/>
      <c r="E305" s="42"/>
      <c r="F305" s="43"/>
      <c r="G305" s="43"/>
      <c r="H305" s="44"/>
      <c r="I305" s="45" t="str">
        <f>IFERROR(ADMIN19[[#This Row],[Amount Paid by ESG-CV]]/ADMIN19[[#This Row],[Total Amount]],"")</f>
        <v/>
      </c>
      <c r="J305" s="44"/>
      <c r="K305" s="26"/>
    </row>
    <row r="306" spans="1:11" ht="34.5" customHeight="1" x14ac:dyDescent="0.25">
      <c r="A306" s="3">
        <v>192</v>
      </c>
      <c r="B306" s="2" t="s">
        <v>15</v>
      </c>
      <c r="C306" s="42"/>
      <c r="D306" s="42"/>
      <c r="E306" s="42"/>
      <c r="F306" s="43"/>
      <c r="G306" s="43"/>
      <c r="H306" s="44"/>
      <c r="I306" s="45" t="str">
        <f>IFERROR(ADMIN19[[#This Row],[Amount Paid by ESG-CV]]/ADMIN19[[#This Row],[Total Amount]],"")</f>
        <v/>
      </c>
      <c r="J306" s="44"/>
      <c r="K306" s="26"/>
    </row>
    <row r="307" spans="1:11" ht="34.5" customHeight="1" x14ac:dyDescent="0.25">
      <c r="A307" s="3">
        <v>193</v>
      </c>
      <c r="B307" s="2" t="s">
        <v>15</v>
      </c>
      <c r="C307" s="42"/>
      <c r="D307" s="42"/>
      <c r="E307" s="42"/>
      <c r="F307" s="43"/>
      <c r="G307" s="43"/>
      <c r="H307" s="44"/>
      <c r="I307" s="45" t="str">
        <f>IFERROR(ADMIN19[[#This Row],[Amount Paid by ESG-CV]]/ADMIN19[[#This Row],[Total Amount]],"")</f>
        <v/>
      </c>
      <c r="J307" s="44"/>
      <c r="K307" s="26"/>
    </row>
    <row r="308" spans="1:11" ht="34.5" customHeight="1" x14ac:dyDescent="0.25">
      <c r="A308" s="3">
        <v>194</v>
      </c>
      <c r="B308" s="2" t="s">
        <v>15</v>
      </c>
      <c r="C308" s="42"/>
      <c r="D308" s="42"/>
      <c r="E308" s="42"/>
      <c r="F308" s="43"/>
      <c r="G308" s="43"/>
      <c r="H308" s="44"/>
      <c r="I308" s="45" t="str">
        <f>IFERROR(ADMIN19[[#This Row],[Amount Paid by ESG-CV]]/ADMIN19[[#This Row],[Total Amount]],"")</f>
        <v/>
      </c>
      <c r="J308" s="44"/>
      <c r="K308" s="26"/>
    </row>
    <row r="309" spans="1:11" ht="34.5" customHeight="1" x14ac:dyDescent="0.25">
      <c r="A309" s="3">
        <v>195</v>
      </c>
      <c r="B309" s="2" t="s">
        <v>15</v>
      </c>
      <c r="C309" s="42"/>
      <c r="D309" s="42"/>
      <c r="E309" s="42"/>
      <c r="F309" s="43"/>
      <c r="G309" s="43"/>
      <c r="H309" s="44"/>
      <c r="I309" s="45" t="str">
        <f>IFERROR(ADMIN19[[#This Row],[Amount Paid by ESG-CV]]/ADMIN19[[#This Row],[Total Amount]],"")</f>
        <v/>
      </c>
      <c r="J309" s="44"/>
      <c r="K309" s="26"/>
    </row>
    <row r="310" spans="1:11" ht="34.5" customHeight="1" x14ac:dyDescent="0.25">
      <c r="A310" s="3">
        <v>196</v>
      </c>
      <c r="B310" s="2" t="s">
        <v>15</v>
      </c>
      <c r="C310" s="42"/>
      <c r="D310" s="42"/>
      <c r="E310" s="42"/>
      <c r="F310" s="43"/>
      <c r="G310" s="43"/>
      <c r="H310" s="44"/>
      <c r="I310" s="45" t="str">
        <f>IFERROR(ADMIN19[[#This Row],[Amount Paid by ESG-CV]]/ADMIN19[[#This Row],[Total Amount]],"")</f>
        <v/>
      </c>
      <c r="J310" s="44"/>
      <c r="K310" s="26"/>
    </row>
    <row r="311" spans="1:11" ht="34.5" customHeight="1" x14ac:dyDescent="0.25">
      <c r="A311" s="3">
        <v>197</v>
      </c>
      <c r="B311" s="2" t="s">
        <v>15</v>
      </c>
      <c r="C311" s="42"/>
      <c r="D311" s="42"/>
      <c r="E311" s="42"/>
      <c r="F311" s="43"/>
      <c r="G311" s="43"/>
      <c r="H311" s="44"/>
      <c r="I311" s="45" t="str">
        <f>IFERROR(ADMIN19[[#This Row],[Amount Paid by ESG-CV]]/ADMIN19[[#This Row],[Total Amount]],"")</f>
        <v/>
      </c>
      <c r="J311" s="44"/>
      <c r="K311" s="26"/>
    </row>
    <row r="312" spans="1:11" ht="34.5" customHeight="1" x14ac:dyDescent="0.25">
      <c r="A312" s="3">
        <v>198</v>
      </c>
      <c r="B312" s="2" t="s">
        <v>15</v>
      </c>
      <c r="C312" s="42"/>
      <c r="D312" s="42"/>
      <c r="E312" s="42"/>
      <c r="F312" s="43"/>
      <c r="G312" s="43"/>
      <c r="H312" s="44"/>
      <c r="I312" s="45" t="str">
        <f>IFERROR(ADMIN19[[#This Row],[Amount Paid by ESG-CV]]/ADMIN19[[#This Row],[Total Amount]],"")</f>
        <v/>
      </c>
      <c r="J312" s="44"/>
      <c r="K312" s="26"/>
    </row>
    <row r="313" spans="1:11" ht="34.5" customHeight="1" x14ac:dyDescent="0.25">
      <c r="A313" s="3">
        <v>199</v>
      </c>
      <c r="B313" s="2" t="s">
        <v>15</v>
      </c>
      <c r="C313" s="42"/>
      <c r="D313" s="42"/>
      <c r="E313" s="42"/>
      <c r="F313" s="43"/>
      <c r="G313" s="43"/>
      <c r="H313" s="44"/>
      <c r="I313" s="45" t="str">
        <f>IFERROR(ADMIN19[[#This Row],[Amount Paid by ESG-CV]]/ADMIN19[[#This Row],[Total Amount]],"")</f>
        <v/>
      </c>
      <c r="J313" s="44"/>
      <c r="K313" s="26"/>
    </row>
    <row r="314" spans="1:11" ht="34.5" customHeight="1" x14ac:dyDescent="0.25">
      <c r="A314" s="3">
        <v>200</v>
      </c>
      <c r="B314" s="2" t="s">
        <v>15</v>
      </c>
      <c r="C314" s="42"/>
      <c r="D314" s="42"/>
      <c r="E314" s="42"/>
      <c r="F314" s="43"/>
      <c r="G314" s="43"/>
      <c r="H314" s="44"/>
      <c r="I314" s="45" t="str">
        <f>IFERROR(ADMIN19[[#This Row],[Amount Paid by ESG-CV]]/ADMIN19[[#This Row],[Total Amount]],"")</f>
        <v/>
      </c>
      <c r="J314" s="44"/>
      <c r="K314" s="26"/>
    </row>
  </sheetData>
  <sheetProtection algorithmName="SHA-512" hashValue="cfqElnjC6ETm49mDHwSnzfkJ46IvZcAHAj0z9EgQSW2qRPWndSjpBh1AjDFOt4x9OFUymqkGXEYSFQuKuBxxOQ==" saltValue="BY0xg6WqgscXxdi6O/rIHQ==" spinCount="100000" sheet="1" selectLockedCells="1"/>
  <mergeCells count="254">
    <mergeCell ref="A5:K15"/>
    <mergeCell ref="A4:K4"/>
    <mergeCell ref="C1:D1"/>
    <mergeCell ref="E1:J1"/>
    <mergeCell ref="C2:D2"/>
    <mergeCell ref="E2:F2"/>
    <mergeCell ref="G2:J2"/>
    <mergeCell ref="C3:D3"/>
    <mergeCell ref="E3:F3"/>
    <mergeCell ref="G3:J3"/>
    <mergeCell ref="K2:K3"/>
    <mergeCell ref="A3:B3"/>
    <mergeCell ref="A1:B1"/>
    <mergeCell ref="A2:B2"/>
    <mergeCell ref="K17:K18"/>
    <mergeCell ref="H18:J18"/>
    <mergeCell ref="H17:J17"/>
    <mergeCell ref="F16:J16"/>
    <mergeCell ref="A303:B303"/>
    <mergeCell ref="C303:E303"/>
    <mergeCell ref="F303:G303"/>
    <mergeCell ref="A301:B301"/>
    <mergeCell ref="C301:E301"/>
    <mergeCell ref="A302:B302"/>
    <mergeCell ref="C302:E302"/>
    <mergeCell ref="F302:G302"/>
    <mergeCell ref="F301:J301"/>
    <mergeCell ref="H302:J302"/>
    <mergeCell ref="K302:K303"/>
    <mergeCell ref="H303:J303"/>
    <mergeCell ref="A288:B288"/>
    <mergeCell ref="C288:E288"/>
    <mergeCell ref="F288:G288"/>
    <mergeCell ref="A286:B286"/>
    <mergeCell ref="C286:E286"/>
    <mergeCell ref="A287:B287"/>
    <mergeCell ref="C287:E287"/>
    <mergeCell ref="F287:G287"/>
    <mergeCell ref="H287:J287"/>
    <mergeCell ref="K287:K288"/>
    <mergeCell ref="H288:J288"/>
    <mergeCell ref="A273:B273"/>
    <mergeCell ref="C273:E273"/>
    <mergeCell ref="F273:G273"/>
    <mergeCell ref="A271:B271"/>
    <mergeCell ref="C271:E271"/>
    <mergeCell ref="A272:B272"/>
    <mergeCell ref="C272:E272"/>
    <mergeCell ref="F272:G272"/>
    <mergeCell ref="F271:J271"/>
    <mergeCell ref="H272:J272"/>
    <mergeCell ref="K272:K273"/>
    <mergeCell ref="H273:J273"/>
    <mergeCell ref="F258:G258"/>
    <mergeCell ref="A256:B256"/>
    <mergeCell ref="C256:E256"/>
    <mergeCell ref="A257:B257"/>
    <mergeCell ref="C257:E257"/>
    <mergeCell ref="F257:G257"/>
    <mergeCell ref="F256:J256"/>
    <mergeCell ref="H257:J257"/>
    <mergeCell ref="F286:J286"/>
    <mergeCell ref="F228:G228"/>
    <mergeCell ref="A226:B226"/>
    <mergeCell ref="C226:E226"/>
    <mergeCell ref="A227:B227"/>
    <mergeCell ref="C227:E227"/>
    <mergeCell ref="F227:G227"/>
    <mergeCell ref="F226:J226"/>
    <mergeCell ref="H227:J227"/>
    <mergeCell ref="K257:K258"/>
    <mergeCell ref="H258:J258"/>
    <mergeCell ref="A243:B243"/>
    <mergeCell ref="C243:E243"/>
    <mergeCell ref="F243:G243"/>
    <mergeCell ref="A241:B241"/>
    <mergeCell ref="C241:E241"/>
    <mergeCell ref="A242:B242"/>
    <mergeCell ref="C242:E242"/>
    <mergeCell ref="F242:G242"/>
    <mergeCell ref="F241:J241"/>
    <mergeCell ref="H242:J242"/>
    <mergeCell ref="K242:K243"/>
    <mergeCell ref="H243:J243"/>
    <mergeCell ref="A258:B258"/>
    <mergeCell ref="C258:E258"/>
    <mergeCell ref="F198:G198"/>
    <mergeCell ref="A196:B196"/>
    <mergeCell ref="C196:E196"/>
    <mergeCell ref="A197:B197"/>
    <mergeCell ref="C197:E197"/>
    <mergeCell ref="F197:G197"/>
    <mergeCell ref="F196:J196"/>
    <mergeCell ref="H197:J197"/>
    <mergeCell ref="K227:K228"/>
    <mergeCell ref="H228:J228"/>
    <mergeCell ref="A213:B213"/>
    <mergeCell ref="C213:E213"/>
    <mergeCell ref="F213:G213"/>
    <mergeCell ref="A211:B211"/>
    <mergeCell ref="C211:E211"/>
    <mergeCell ref="A212:B212"/>
    <mergeCell ref="C212:E212"/>
    <mergeCell ref="F212:G212"/>
    <mergeCell ref="F211:J211"/>
    <mergeCell ref="H212:J212"/>
    <mergeCell ref="K212:K213"/>
    <mergeCell ref="H213:J213"/>
    <mergeCell ref="A228:B228"/>
    <mergeCell ref="C228:E228"/>
    <mergeCell ref="F168:G168"/>
    <mergeCell ref="A166:B166"/>
    <mergeCell ref="C166:E166"/>
    <mergeCell ref="A167:B167"/>
    <mergeCell ref="C167:E167"/>
    <mergeCell ref="F167:G167"/>
    <mergeCell ref="F166:J166"/>
    <mergeCell ref="H167:J167"/>
    <mergeCell ref="K197:K198"/>
    <mergeCell ref="H198:J198"/>
    <mergeCell ref="A183:B183"/>
    <mergeCell ref="C183:E183"/>
    <mergeCell ref="F183:G183"/>
    <mergeCell ref="A181:B181"/>
    <mergeCell ref="C181:E181"/>
    <mergeCell ref="A182:B182"/>
    <mergeCell ref="C182:E182"/>
    <mergeCell ref="F182:G182"/>
    <mergeCell ref="F181:J181"/>
    <mergeCell ref="H182:J182"/>
    <mergeCell ref="K182:K183"/>
    <mergeCell ref="H183:J183"/>
    <mergeCell ref="A198:B198"/>
    <mergeCell ref="C198:E198"/>
    <mergeCell ref="F138:G138"/>
    <mergeCell ref="A136:B136"/>
    <mergeCell ref="C136:E136"/>
    <mergeCell ref="A137:B137"/>
    <mergeCell ref="C137:E137"/>
    <mergeCell ref="F137:G137"/>
    <mergeCell ref="F136:J136"/>
    <mergeCell ref="H137:J137"/>
    <mergeCell ref="K167:K168"/>
    <mergeCell ref="H168:J168"/>
    <mergeCell ref="A153:B153"/>
    <mergeCell ref="C153:E153"/>
    <mergeCell ref="F153:G153"/>
    <mergeCell ref="A151:B151"/>
    <mergeCell ref="C151:E151"/>
    <mergeCell ref="A152:B152"/>
    <mergeCell ref="C152:E152"/>
    <mergeCell ref="F152:G152"/>
    <mergeCell ref="F151:J151"/>
    <mergeCell ref="H152:J152"/>
    <mergeCell ref="K152:K153"/>
    <mergeCell ref="H153:J153"/>
    <mergeCell ref="A168:B168"/>
    <mergeCell ref="C168:E168"/>
    <mergeCell ref="F108:G108"/>
    <mergeCell ref="A106:B106"/>
    <mergeCell ref="C106:E106"/>
    <mergeCell ref="A107:B107"/>
    <mergeCell ref="C107:E107"/>
    <mergeCell ref="F107:G107"/>
    <mergeCell ref="F106:J106"/>
    <mergeCell ref="H107:J107"/>
    <mergeCell ref="K137:K138"/>
    <mergeCell ref="H138:J138"/>
    <mergeCell ref="A123:B123"/>
    <mergeCell ref="C123:E123"/>
    <mergeCell ref="F123:G123"/>
    <mergeCell ref="A121:B121"/>
    <mergeCell ref="C121:E121"/>
    <mergeCell ref="A122:B122"/>
    <mergeCell ref="C122:E122"/>
    <mergeCell ref="F122:G122"/>
    <mergeCell ref="F121:J121"/>
    <mergeCell ref="H122:J122"/>
    <mergeCell ref="K122:K123"/>
    <mergeCell ref="H123:J123"/>
    <mergeCell ref="A138:B138"/>
    <mergeCell ref="C138:E138"/>
    <mergeCell ref="F78:G78"/>
    <mergeCell ref="A76:B76"/>
    <mergeCell ref="C76:E76"/>
    <mergeCell ref="A77:B77"/>
    <mergeCell ref="C77:E77"/>
    <mergeCell ref="F77:G77"/>
    <mergeCell ref="F76:J76"/>
    <mergeCell ref="H77:J77"/>
    <mergeCell ref="K107:K108"/>
    <mergeCell ref="H108:J108"/>
    <mergeCell ref="A93:B93"/>
    <mergeCell ref="C93:E93"/>
    <mergeCell ref="F93:G93"/>
    <mergeCell ref="A91:B91"/>
    <mergeCell ref="C91:E91"/>
    <mergeCell ref="A92:B92"/>
    <mergeCell ref="C92:E92"/>
    <mergeCell ref="F92:G92"/>
    <mergeCell ref="F91:J91"/>
    <mergeCell ref="H92:J92"/>
    <mergeCell ref="K92:K93"/>
    <mergeCell ref="H93:J93"/>
    <mergeCell ref="A108:B108"/>
    <mergeCell ref="C108:E108"/>
    <mergeCell ref="F48:G48"/>
    <mergeCell ref="A46:B46"/>
    <mergeCell ref="C46:E46"/>
    <mergeCell ref="A47:B47"/>
    <mergeCell ref="C47:E47"/>
    <mergeCell ref="F47:G47"/>
    <mergeCell ref="F46:J46"/>
    <mergeCell ref="H47:J47"/>
    <mergeCell ref="K77:K78"/>
    <mergeCell ref="H78:J78"/>
    <mergeCell ref="A63:B63"/>
    <mergeCell ref="C63:E63"/>
    <mergeCell ref="F63:G63"/>
    <mergeCell ref="A61:B61"/>
    <mergeCell ref="C61:E61"/>
    <mergeCell ref="A62:B62"/>
    <mergeCell ref="C62:E62"/>
    <mergeCell ref="F62:G62"/>
    <mergeCell ref="F61:J61"/>
    <mergeCell ref="H62:J62"/>
    <mergeCell ref="K62:K63"/>
    <mergeCell ref="H63:J63"/>
    <mergeCell ref="A78:B78"/>
    <mergeCell ref="C78:E78"/>
    <mergeCell ref="A16:B16"/>
    <mergeCell ref="C16:E16"/>
    <mergeCell ref="A17:B17"/>
    <mergeCell ref="C17:E17"/>
    <mergeCell ref="F17:G17"/>
    <mergeCell ref="A18:B18"/>
    <mergeCell ref="C18:E18"/>
    <mergeCell ref="F18:G18"/>
    <mergeCell ref="K47:K48"/>
    <mergeCell ref="H48:J48"/>
    <mergeCell ref="A33:B33"/>
    <mergeCell ref="C33:E33"/>
    <mergeCell ref="F33:G33"/>
    <mergeCell ref="A31:B31"/>
    <mergeCell ref="C31:E31"/>
    <mergeCell ref="A32:B32"/>
    <mergeCell ref="C32:E32"/>
    <mergeCell ref="F32:G32"/>
    <mergeCell ref="F31:J31"/>
    <mergeCell ref="H32:J32"/>
    <mergeCell ref="K32:K33"/>
    <mergeCell ref="H33:J33"/>
    <mergeCell ref="A48:B48"/>
    <mergeCell ref="C48:E48"/>
  </mergeCells>
  <conditionalFormatting sqref="D20:D29">
    <cfRule type="cellIs" dxfId="315" priority="116" operator="lessThan">
      <formula>C20</formula>
    </cfRule>
  </conditionalFormatting>
  <conditionalFormatting sqref="I20:I29">
    <cfRule type="cellIs" dxfId="314" priority="115" operator="greaterThan">
      <formula>1</formula>
    </cfRule>
  </conditionalFormatting>
  <conditionalFormatting sqref="D35:D44">
    <cfRule type="cellIs" dxfId="313" priority="56" operator="lessThan">
      <formula>C35</formula>
    </cfRule>
  </conditionalFormatting>
  <conditionalFormatting sqref="I35:I44">
    <cfRule type="cellIs" dxfId="312" priority="55" operator="greaterThan">
      <formula>1</formula>
    </cfRule>
  </conditionalFormatting>
  <conditionalFormatting sqref="D50:D59">
    <cfRule type="cellIs" dxfId="311" priority="53" operator="lessThan">
      <formula>C50</formula>
    </cfRule>
  </conditionalFormatting>
  <conditionalFormatting sqref="I50:I59">
    <cfRule type="cellIs" dxfId="310" priority="52" operator="greaterThan">
      <formula>1</formula>
    </cfRule>
  </conditionalFormatting>
  <conditionalFormatting sqref="D65:D74">
    <cfRule type="cellIs" dxfId="309" priority="50" operator="lessThan">
      <formula>C65</formula>
    </cfRule>
  </conditionalFormatting>
  <conditionalFormatting sqref="I65:I74">
    <cfRule type="cellIs" dxfId="308" priority="49" operator="greaterThan">
      <formula>1</formula>
    </cfRule>
  </conditionalFormatting>
  <conditionalFormatting sqref="D80:D89">
    <cfRule type="cellIs" dxfId="307" priority="47" operator="lessThan">
      <formula>C80</formula>
    </cfRule>
  </conditionalFormatting>
  <conditionalFormatting sqref="I80:I89">
    <cfRule type="cellIs" dxfId="306" priority="46" operator="greaterThan">
      <formula>1</formula>
    </cfRule>
  </conditionalFormatting>
  <conditionalFormatting sqref="D95:D104">
    <cfRule type="cellIs" dxfId="305" priority="44" operator="lessThan">
      <formula>C95</formula>
    </cfRule>
  </conditionalFormatting>
  <conditionalFormatting sqref="I95:I104">
    <cfRule type="cellIs" dxfId="304" priority="43" operator="greaterThan">
      <formula>1</formula>
    </cfRule>
  </conditionalFormatting>
  <conditionalFormatting sqref="D110:D119">
    <cfRule type="cellIs" dxfId="303" priority="41" operator="lessThan">
      <formula>C110</formula>
    </cfRule>
  </conditionalFormatting>
  <conditionalFormatting sqref="I110:I119">
    <cfRule type="cellIs" dxfId="302" priority="40" operator="greaterThan">
      <formula>1</formula>
    </cfRule>
  </conditionalFormatting>
  <conditionalFormatting sqref="D125:D134">
    <cfRule type="cellIs" dxfId="301" priority="38" operator="lessThan">
      <formula>C125</formula>
    </cfRule>
  </conditionalFormatting>
  <conditionalFormatting sqref="I125:I134">
    <cfRule type="cellIs" dxfId="300" priority="37" operator="greaterThan">
      <formula>1</formula>
    </cfRule>
  </conditionalFormatting>
  <conditionalFormatting sqref="D140:D149">
    <cfRule type="cellIs" dxfId="299" priority="35" operator="lessThan">
      <formula>C140</formula>
    </cfRule>
  </conditionalFormatting>
  <conditionalFormatting sqref="I140:I149">
    <cfRule type="cellIs" dxfId="298" priority="34" operator="greaterThan">
      <formula>1</formula>
    </cfRule>
  </conditionalFormatting>
  <conditionalFormatting sqref="D155:D164">
    <cfRule type="cellIs" dxfId="297" priority="32" operator="lessThan">
      <formula>C155</formula>
    </cfRule>
  </conditionalFormatting>
  <conditionalFormatting sqref="I155:I164">
    <cfRule type="cellIs" dxfId="296" priority="31" operator="greaterThan">
      <formula>1</formula>
    </cfRule>
  </conditionalFormatting>
  <conditionalFormatting sqref="I305:I314">
    <cfRule type="cellIs" dxfId="295" priority="1" operator="greaterThan">
      <formula>1</formula>
    </cfRule>
  </conditionalFormatting>
  <conditionalFormatting sqref="D170:D179">
    <cfRule type="cellIs" dxfId="294" priority="29" operator="lessThan">
      <formula>C170</formula>
    </cfRule>
  </conditionalFormatting>
  <conditionalFormatting sqref="I170:I179">
    <cfRule type="cellIs" dxfId="293" priority="28" operator="greaterThan">
      <formula>1</formula>
    </cfRule>
  </conditionalFormatting>
  <conditionalFormatting sqref="D185:D194">
    <cfRule type="cellIs" dxfId="292" priority="26" operator="lessThan">
      <formula>C185</formula>
    </cfRule>
  </conditionalFormatting>
  <conditionalFormatting sqref="I185:I194">
    <cfRule type="cellIs" dxfId="291" priority="25" operator="greaterThan">
      <formula>1</formula>
    </cfRule>
  </conditionalFormatting>
  <conditionalFormatting sqref="D200:D209">
    <cfRule type="cellIs" dxfId="290" priority="23" operator="lessThan">
      <formula>C200</formula>
    </cfRule>
  </conditionalFormatting>
  <conditionalFormatting sqref="I200:I209">
    <cfRule type="cellIs" dxfId="289" priority="22" operator="greaterThan">
      <formula>1</formula>
    </cfRule>
  </conditionalFormatting>
  <conditionalFormatting sqref="D215:D224">
    <cfRule type="cellIs" dxfId="288" priority="20" operator="lessThan">
      <formula>C215</formula>
    </cfRule>
  </conditionalFormatting>
  <conditionalFormatting sqref="I215:I224">
    <cfRule type="cellIs" dxfId="287" priority="19" operator="greaterThan">
      <formula>1</formula>
    </cfRule>
  </conditionalFormatting>
  <conditionalFormatting sqref="D230:D239">
    <cfRule type="cellIs" dxfId="286" priority="17" operator="lessThan">
      <formula>C230</formula>
    </cfRule>
  </conditionalFormatting>
  <conditionalFormatting sqref="I230:I239">
    <cfRule type="cellIs" dxfId="285" priority="16" operator="greaterThan">
      <formula>1</formula>
    </cfRule>
  </conditionalFormatting>
  <conditionalFormatting sqref="D245:D254">
    <cfRule type="cellIs" dxfId="284" priority="14" operator="lessThan">
      <formula>C245</formula>
    </cfRule>
  </conditionalFormatting>
  <conditionalFormatting sqref="I245:I254">
    <cfRule type="cellIs" dxfId="283" priority="13" operator="greaterThan">
      <formula>1</formula>
    </cfRule>
  </conditionalFormatting>
  <conditionalFormatting sqref="D260:D269">
    <cfRule type="cellIs" dxfId="282" priority="11" operator="lessThan">
      <formula>C260</formula>
    </cfRule>
  </conditionalFormatting>
  <conditionalFormatting sqref="I260:I269">
    <cfRule type="cellIs" dxfId="281" priority="10" operator="greaterThan">
      <formula>1</formula>
    </cfRule>
  </conditionalFormatting>
  <conditionalFormatting sqref="D275:D284">
    <cfRule type="cellIs" dxfId="280" priority="8" operator="lessThan">
      <formula>C275</formula>
    </cfRule>
  </conditionalFormatting>
  <conditionalFormatting sqref="I275:I284">
    <cfRule type="cellIs" dxfId="279" priority="7" operator="greaterThan">
      <formula>1</formula>
    </cfRule>
  </conditionalFormatting>
  <conditionalFormatting sqref="D290:D299">
    <cfRule type="cellIs" dxfId="278" priority="5" operator="lessThan">
      <formula>C290</formula>
    </cfRule>
  </conditionalFormatting>
  <conditionalFormatting sqref="I290:I299">
    <cfRule type="cellIs" dxfId="277" priority="4" operator="greaterThan">
      <formula>1</formula>
    </cfRule>
  </conditionalFormatting>
  <conditionalFormatting sqref="D305:D314">
    <cfRule type="cellIs" dxfId="276" priority="2" operator="lessThan">
      <formula>C305</formula>
    </cfRule>
  </conditionalFormatting>
  <pageMargins left="0.7" right="0.7" top="0.75" bottom="0.75" header="0.3" footer="0.3"/>
  <pageSetup orientation="landscape" r:id="rId1"/>
  <headerFooter>
    <oddHeader>&amp;CAdministration Expense Detail - Page &amp;P&amp;RCV-212
Updated 5/3/2022</oddHeader>
    <oddFooter>&amp;CCoronavirus Emergency Solutions Grant Program
CV-212 Expense Detail Form</oddFooter>
  </headerFooter>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extLst>
    <ext xmlns:x14="http://schemas.microsoft.com/office/spreadsheetml/2009/9/main" uri="{78C0D931-6437-407d-A8EE-F0AAD7539E65}">
      <x14:conditionalFormattings>
        <x14:conditionalFormatting xmlns:xm="http://schemas.microsoft.com/office/excel/2006/main">
          <x14:cfRule type="cellIs" priority="236" operator="notBetween" id="{5D62BD36-CB40-4400-8DF0-6724C65FB3E9}">
            <xm:f>'Request Summary'!#REF!</xm:f>
            <xm:f>'Request Summary'!#REF!</xm:f>
            <x14:dxf>
              <font>
                <u/>
              </font>
            </x14:dxf>
          </x14:cfRule>
          <xm:sqref>C20:E29 C35:E44 C50:E59 C65:E74 C80:E89 C95:E104 C110:E119 C125:E134 C140:E149 C155:E164 C170:E179 C185:E194 C200:E209 C215:E224 C230:E239 C245:E254 C260:E269 C275:E284 C290:E299 C305:E314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showGridLines="0" view="pageLayout" topLeftCell="A16" zoomScaleNormal="100" workbookViewId="0">
      <selection activeCell="B20" sqref="B20"/>
    </sheetView>
  </sheetViews>
  <sheetFormatPr defaultRowHeight="33.75" customHeight="1" x14ac:dyDescent="0.25"/>
  <cols>
    <col min="1" max="1" width="4.7109375" customWidth="1"/>
    <col min="2" max="2" width="14.140625" customWidth="1"/>
    <col min="3" max="5" width="9.42578125" customWidth="1"/>
    <col min="6" max="7" width="11.140625" customWidth="1"/>
    <col min="8" max="8" width="10.28515625" customWidth="1"/>
    <col min="9" max="9" width="5.42578125" customWidth="1"/>
    <col min="10" max="10" width="10.28515625" customWidth="1"/>
    <col min="11" max="11" width="26.140625" bestFit="1" customWidth="1"/>
  </cols>
  <sheetData>
    <row r="1" spans="1:11" ht="33.75" customHeight="1" x14ac:dyDescent="0.25">
      <c r="A1" s="171" t="s">
        <v>9</v>
      </c>
      <c r="B1" s="171"/>
      <c r="C1" s="172">
        <f>'Request Summary'!B1</f>
        <v>0</v>
      </c>
      <c r="D1" s="172"/>
      <c r="E1" s="161" t="s">
        <v>12</v>
      </c>
      <c r="F1" s="162"/>
      <c r="G1" s="162"/>
      <c r="H1" s="162"/>
      <c r="I1" s="162"/>
      <c r="J1" s="163"/>
      <c r="K1" s="23" t="s">
        <v>39</v>
      </c>
    </row>
    <row r="2" spans="1:11" ht="33.75" customHeight="1" x14ac:dyDescent="0.25">
      <c r="A2" s="171" t="s">
        <v>10</v>
      </c>
      <c r="B2" s="171"/>
      <c r="C2" s="173">
        <f>'Request Summary'!B2</f>
        <v>0</v>
      </c>
      <c r="D2" s="173"/>
      <c r="E2" s="161" t="s">
        <v>13</v>
      </c>
      <c r="F2" s="163"/>
      <c r="G2" s="166">
        <f>MIN(HMIS0[Incurred Period Start Date],HMIS1[Incurred Period Start Date],HMIS2[Incurred Period Start Date],HMIS3[Incurred Period Start Date],HMIS4[Incurred Period Start Date],HMIS5[Incurred Period Start Date],HMIS6[Incurred Period Start Date],HMIS7[Incurred Period Start Date],HMIS8[Incurred Period Start Date],HMIS9[Incurred Period Start Date],HMIS10[Incurred Period Start Date],HMIS11[Incurred Period Start Date],HMIS12[Incurred Period Start Date],HMIS13[Incurred Period Start Date],HMIS14[Incurred Period Start Date],HMIS15[Incurred Period Start Date],HMIS16[Incurred Period Start Date],HMIS17[Incurred Period Start Date],HMIS18[Incurred Period Start Date],HMIS19[Incurred Period Start Date])</f>
        <v>0</v>
      </c>
      <c r="H2" s="167"/>
      <c r="I2" s="167"/>
      <c r="J2" s="168"/>
      <c r="K2" s="176">
        <f>SUM(E4,K4)</f>
        <v>0</v>
      </c>
    </row>
    <row r="3" spans="1:11" ht="33.75" customHeight="1" x14ac:dyDescent="0.25">
      <c r="A3" s="171" t="s">
        <v>11</v>
      </c>
      <c r="B3" s="171"/>
      <c r="C3" s="173">
        <f>'Request Summary'!D1</f>
        <v>0</v>
      </c>
      <c r="D3" s="173"/>
      <c r="E3" s="161" t="s">
        <v>14</v>
      </c>
      <c r="F3" s="163"/>
      <c r="G3" s="166">
        <f>MAX(HMIS0[Incurred Period End Date],HMIS1[Incurred Period End Date],HMIS2[Incurred Period End Date],HMIS3[Incurred Period End Date],HMIS4[Incurred Period End Date],HMIS5[Incurred Period End Date],HMIS6[Incurred Period End Date],HMIS7[Incurred Period End Date],HMIS8[Incurred Period End Date],HMIS9[Incurred Period End Date],HMIS10[Incurred Period End Date],HMIS11[Incurred Period End Date],HMIS12[Incurred Period End Date],HMIS13[Incurred Period End Date],HMIS14[Incurred Period End Date],HMIS15[Incurred Period End Date],HMIS16[Incurred Period End Date],HMIS17[Incurred Period End Date],HMIS18[Incurred Period End Date],HMIS19[Incurred Period End Date])</f>
        <v>0</v>
      </c>
      <c r="H3" s="167"/>
      <c r="I3" s="167"/>
      <c r="J3" s="168"/>
      <c r="K3" s="177"/>
    </row>
    <row r="4" spans="1:11" ht="33.75" customHeight="1" x14ac:dyDescent="0.25">
      <c r="A4" s="161" t="s">
        <v>30</v>
      </c>
      <c r="B4" s="162"/>
      <c r="C4" s="162"/>
      <c r="D4" s="163"/>
      <c r="E4" s="174">
        <f>SUM(SUMIF(HMIS0[Expense Type],'Request Summary'!A5,HMIS0[Amount Paid by ESG-CV]),SUMIF(HMIS1[Expense Type],'Request Summary'!A5,HMIS1[Amount Paid by ESG-CV]),SUMIF(HMIS2[Expense Type],'Request Summary'!A5,HMIS2[Amount Paid by ESG-CV]),SUMIF(HMIS3[Expense Type],'Request Summary'!A5,HMIS3[Amount Paid by ESG-CV]),SUMIF(HMIS4[Expense Type],'Request Summary'!A5,HMIS4[Amount Paid by ESG-CV]),SUMIF(HMIS5[Expense Type],'Request Summary'!A5,HMIS5[Amount Paid by ESG-CV]),SUMIF(HMIS6[Expense Type],'Request Summary'!A5,HMIS6[Amount Paid by ESG-CV]),SUMIF(HMIS7[Expense Type],'Request Summary'!A5,HMIS7[Amount Paid by ESG-CV]),SUMIF(HMIS8[Expense Type],'Request Summary'!A5,HMIS8[Amount Paid by ESG-CV]),SUMIF(HMIS9[Expense Type],'Request Summary'!A5,HMIS9[Amount Paid by ESG-CV]),SUMIF(HMIS10[Expense Type],'Request Summary'!A5,HMIS10[Amount Paid by ESG-CV]),SUMIF(HMIS11[Expense Type],'Request Summary'!A5,HMIS11[Amount Paid by ESG-CV]),SUMIF(HMIS12[Expense Type],'Request Summary'!A5,HMIS12[Amount Paid by ESG-CV]),SUMIF(HMIS13[Expense Type],'Request Summary'!A5,HMIS13[Amount Paid by ESG-CV]),SUMIF(HMIS14[Expense Type],'Request Summary'!A5,HMIS14[Amount Paid by ESG-CV]),SUMIF(HMIS15[Expense Type],'Request Summary'!A5,HMIS15[Amount Paid by ESG-CV]),SUMIF(HMIS16[Expense Type],'Request Summary'!A5,HMIS16[Amount Paid by ESG-CV]),SUMIF(HMIS17[Expense Type],'Request Summary'!A5,HMIS17[Amount Paid by ESG-CV]),SUMIF(HMIS18[Expense Type],'Request Summary'!A5,HMIS18[Amount Paid by ESG-CV]),SUMIF(HMIS19[Expense Type],'Request Summary'!A5,HMIS19[Amount Paid by ESG-CV]))</f>
        <v>0</v>
      </c>
      <c r="F4" s="175"/>
      <c r="G4" s="171" t="s">
        <v>0</v>
      </c>
      <c r="H4" s="171"/>
      <c r="I4" s="171"/>
      <c r="J4" s="171"/>
      <c r="K4" s="28">
        <f>SUM(SUMIF(HMIS0[Expense Type],'Request Summary'!A6,HMIS0[Amount Paid by ESG-CV]),SUMIF(HMIS1[Expense Type],'Request Summary'!A6,HMIS1[Amount Paid by ESG-CV]),SUMIF(HMIS2[Expense Type],'Request Summary'!A6,HMIS2[Amount Paid by ESG-CV]),SUMIF(HMIS3[Expense Type],'Request Summary'!A6,HMIS3[Amount Paid by ESG-CV]),SUMIF(HMIS4[Expense Type],'Request Summary'!A6,HMIS4[Amount Paid by ESG-CV]),SUMIF(HMIS5[Expense Type],'Request Summary'!A6,HMIS5[Amount Paid by ESG-CV]),SUMIF(HMIS6[Expense Type],'Request Summary'!A6,HMIS6[Amount Paid by ESG-CV]),SUMIF(HMIS7[Expense Type],'Request Summary'!A6,HMIS7[Amount Paid by ESG-CV]),SUMIF(HMIS8[Expense Type],'Request Summary'!A6,HMIS8[Amount Paid by ESG-CV]),SUMIF(HMIS9[Expense Type],'Request Summary'!A6,HMIS9[Amount Paid by ESG-CV]),SUMIF(HMIS10[Expense Type],'Request Summary'!A6,HMIS10[Amount Paid by ESG-CV]),SUMIF(HMIS11[Expense Type],'Request Summary'!A6,HMIS11[Amount Paid by ESG-CV]),SUMIF(HMIS12[Expense Type],'Request Summary'!A6,HMIS12[Amount Paid by ESG-CV]),SUMIF(HMIS13[Expense Type],'Request Summary'!A6,HMIS13[Amount Paid by ESG-CV]),SUMIF(HMIS14[Expense Type],'Request Summary'!A6,HMIS14[Amount Paid by ESG-CV]),SUMIF(HMIS15[Expense Type],'Request Summary'!A6,HMIS15[Amount Paid by ESG-CV]),SUMIF(HMIS16[Expense Type],'Request Summary'!A6,HMIS16[Amount Paid by ESG-CV]),SUMIF(HMIS17[Expense Type],'Request Summary'!A6,HMIS17[Amount Paid by ESG-CV]),SUMIF(HMIS18[Expense Type],'Request Summary'!A6,HMIS18[Amount Paid by ESG-CV]),SUMIF(HMIS19[Expense Type],'Request Summary'!A6,HMIS19[Amount Paid by ESG-CV]))</f>
        <v>0</v>
      </c>
    </row>
    <row r="5" spans="1:11" ht="33.75" customHeight="1" x14ac:dyDescent="0.25">
      <c r="A5" s="156" t="s">
        <v>16</v>
      </c>
      <c r="B5" s="157"/>
      <c r="C5" s="157"/>
      <c r="D5" s="157"/>
      <c r="E5" s="157"/>
      <c r="F5" s="157"/>
      <c r="G5" s="157"/>
      <c r="H5" s="157"/>
      <c r="I5" s="157"/>
      <c r="J5" s="157"/>
      <c r="K5" s="158"/>
    </row>
    <row r="6" spans="1:11" ht="33.75" customHeight="1" x14ac:dyDescent="0.25">
      <c r="A6" s="147" t="s">
        <v>59</v>
      </c>
      <c r="B6" s="148"/>
      <c r="C6" s="148"/>
      <c r="D6" s="148"/>
      <c r="E6" s="148"/>
      <c r="F6" s="148"/>
      <c r="G6" s="148"/>
      <c r="H6" s="148"/>
      <c r="I6" s="148"/>
      <c r="J6" s="148"/>
      <c r="K6" s="149"/>
    </row>
    <row r="7" spans="1:11" ht="33.75" customHeight="1" x14ac:dyDescent="0.25">
      <c r="A7" s="150"/>
      <c r="B7" s="151"/>
      <c r="C7" s="151"/>
      <c r="D7" s="151"/>
      <c r="E7" s="151"/>
      <c r="F7" s="151"/>
      <c r="G7" s="151"/>
      <c r="H7" s="151"/>
      <c r="I7" s="151"/>
      <c r="J7" s="151"/>
      <c r="K7" s="152"/>
    </row>
    <row r="8" spans="1:11" ht="33.75" customHeight="1" x14ac:dyDescent="0.25">
      <c r="A8" s="150"/>
      <c r="B8" s="151"/>
      <c r="C8" s="151"/>
      <c r="D8" s="151"/>
      <c r="E8" s="151"/>
      <c r="F8" s="151"/>
      <c r="G8" s="151"/>
      <c r="H8" s="151"/>
      <c r="I8" s="151"/>
      <c r="J8" s="151"/>
      <c r="K8" s="152"/>
    </row>
    <row r="9" spans="1:11" ht="33.75" customHeight="1" x14ac:dyDescent="0.25">
      <c r="A9" s="150"/>
      <c r="B9" s="151"/>
      <c r="C9" s="151"/>
      <c r="D9" s="151"/>
      <c r="E9" s="151"/>
      <c r="F9" s="151"/>
      <c r="G9" s="151"/>
      <c r="H9" s="151"/>
      <c r="I9" s="151"/>
      <c r="J9" s="151"/>
      <c r="K9" s="152"/>
    </row>
    <row r="10" spans="1:11" ht="33.75" customHeight="1" x14ac:dyDescent="0.25">
      <c r="A10" s="150"/>
      <c r="B10" s="151"/>
      <c r="C10" s="151"/>
      <c r="D10" s="151"/>
      <c r="E10" s="151"/>
      <c r="F10" s="151"/>
      <c r="G10" s="151"/>
      <c r="H10" s="151"/>
      <c r="I10" s="151"/>
      <c r="J10" s="151"/>
      <c r="K10" s="152"/>
    </row>
    <row r="11" spans="1:11" ht="33.75" customHeight="1" x14ac:dyDescent="0.25">
      <c r="A11" s="150"/>
      <c r="B11" s="151"/>
      <c r="C11" s="151"/>
      <c r="D11" s="151"/>
      <c r="E11" s="151"/>
      <c r="F11" s="151"/>
      <c r="G11" s="151"/>
      <c r="H11" s="151"/>
      <c r="I11" s="151"/>
      <c r="J11" s="151"/>
      <c r="K11" s="152"/>
    </row>
    <row r="12" spans="1:11" ht="33.75" customHeight="1" x14ac:dyDescent="0.25">
      <c r="A12" s="150"/>
      <c r="B12" s="151"/>
      <c r="C12" s="151"/>
      <c r="D12" s="151"/>
      <c r="E12" s="151"/>
      <c r="F12" s="151"/>
      <c r="G12" s="151"/>
      <c r="H12" s="151"/>
      <c r="I12" s="151"/>
      <c r="J12" s="151"/>
      <c r="K12" s="152"/>
    </row>
    <row r="13" spans="1:11" ht="33.75" customHeight="1" x14ac:dyDescent="0.25">
      <c r="A13" s="150"/>
      <c r="B13" s="151"/>
      <c r="C13" s="151"/>
      <c r="D13" s="151"/>
      <c r="E13" s="151"/>
      <c r="F13" s="151"/>
      <c r="G13" s="151"/>
      <c r="H13" s="151"/>
      <c r="I13" s="151"/>
      <c r="J13" s="151"/>
      <c r="K13" s="152"/>
    </row>
    <row r="14" spans="1:11" ht="33.75" customHeight="1" x14ac:dyDescent="0.25">
      <c r="A14" s="150"/>
      <c r="B14" s="151"/>
      <c r="C14" s="151"/>
      <c r="D14" s="151"/>
      <c r="E14" s="151"/>
      <c r="F14" s="151"/>
      <c r="G14" s="151"/>
      <c r="H14" s="151"/>
      <c r="I14" s="151"/>
      <c r="J14" s="151"/>
      <c r="K14" s="152"/>
    </row>
    <row r="15" spans="1:11" ht="33.75" customHeight="1" x14ac:dyDescent="0.25">
      <c r="A15" s="153"/>
      <c r="B15" s="154"/>
      <c r="C15" s="154"/>
      <c r="D15" s="154"/>
      <c r="E15" s="154"/>
      <c r="F15" s="154"/>
      <c r="G15" s="154"/>
      <c r="H15" s="154"/>
      <c r="I15" s="154"/>
      <c r="J15" s="154"/>
      <c r="K15" s="155"/>
    </row>
    <row r="16" spans="1:11" ht="33.75" customHeight="1" x14ac:dyDescent="0.25">
      <c r="A16" s="131" t="s">
        <v>9</v>
      </c>
      <c r="B16" s="132"/>
      <c r="C16" s="133">
        <f>$C$1</f>
        <v>0</v>
      </c>
      <c r="D16" s="134"/>
      <c r="E16" s="135"/>
      <c r="F16" s="131" t="s">
        <v>12</v>
      </c>
      <c r="G16" s="143"/>
      <c r="H16" s="143"/>
      <c r="I16" s="143"/>
      <c r="J16" s="132"/>
      <c r="K16" s="15" t="s">
        <v>33</v>
      </c>
    </row>
    <row r="17" spans="1:11" ht="33.75" customHeight="1" x14ac:dyDescent="0.25">
      <c r="A17" s="131" t="s">
        <v>10</v>
      </c>
      <c r="B17" s="132"/>
      <c r="C17" s="133">
        <f>$C$2</f>
        <v>0</v>
      </c>
      <c r="D17" s="134"/>
      <c r="E17" s="135"/>
      <c r="F17" s="131" t="s">
        <v>13</v>
      </c>
      <c r="G17" s="132"/>
      <c r="H17" s="144">
        <f>$G$2</f>
        <v>0</v>
      </c>
      <c r="I17" s="145"/>
      <c r="J17" s="146"/>
      <c r="K17" s="138">
        <f>SUM(HMIS0[Amount Paid by ESG-CV])</f>
        <v>0</v>
      </c>
    </row>
    <row r="18" spans="1:11" ht="33.75" customHeight="1" x14ac:dyDescent="0.25">
      <c r="A18" s="136" t="s">
        <v>11</v>
      </c>
      <c r="B18" s="137"/>
      <c r="C18" s="133">
        <f>$C$3</f>
        <v>0</v>
      </c>
      <c r="D18" s="134"/>
      <c r="E18" s="135"/>
      <c r="F18" s="136" t="s">
        <v>14</v>
      </c>
      <c r="G18" s="137"/>
      <c r="H18" s="140">
        <f>$G$3</f>
        <v>0</v>
      </c>
      <c r="I18" s="141"/>
      <c r="J18" s="142"/>
      <c r="K18" s="139"/>
    </row>
    <row r="19" spans="1:11" ht="33.75" customHeight="1" x14ac:dyDescent="0.25">
      <c r="A19" s="5" t="s">
        <v>32</v>
      </c>
      <c r="B19" s="6" t="s">
        <v>20</v>
      </c>
      <c r="C19" s="6" t="s">
        <v>21</v>
      </c>
      <c r="D19" s="6" t="s">
        <v>22</v>
      </c>
      <c r="E19" s="6" t="s">
        <v>23</v>
      </c>
      <c r="F19" s="6" t="s">
        <v>24</v>
      </c>
      <c r="G19" s="6" t="s">
        <v>25</v>
      </c>
      <c r="H19" s="6" t="s">
        <v>26</v>
      </c>
      <c r="I19" s="7" t="s">
        <v>31</v>
      </c>
      <c r="J19" s="6" t="s">
        <v>27</v>
      </c>
      <c r="K19" s="8" t="s">
        <v>28</v>
      </c>
    </row>
    <row r="20" spans="1:11" ht="33.75" customHeight="1" x14ac:dyDescent="0.25">
      <c r="A20" s="3">
        <v>1</v>
      </c>
      <c r="B20" s="27" t="s">
        <v>30</v>
      </c>
      <c r="C20" s="42"/>
      <c r="D20" s="42"/>
      <c r="E20" s="42"/>
      <c r="F20" s="43"/>
      <c r="G20" s="43"/>
      <c r="H20" s="44"/>
      <c r="I20" s="45" t="str">
        <f>IFERROR(HMIS0[[#This Row],[Amount Paid by ESG-CV]]/HMIS0[[#This Row],[Total Amount]],"")</f>
        <v/>
      </c>
      <c r="J20" s="44"/>
      <c r="K20" s="26"/>
    </row>
    <row r="21" spans="1:11" ht="33.75" customHeight="1" x14ac:dyDescent="0.25">
      <c r="A21" s="3">
        <v>2</v>
      </c>
      <c r="B21" s="27" t="s">
        <v>30</v>
      </c>
      <c r="C21" s="42"/>
      <c r="D21" s="42"/>
      <c r="E21" s="42"/>
      <c r="F21" s="43"/>
      <c r="G21" s="43"/>
      <c r="H21" s="44"/>
      <c r="I21" s="45" t="str">
        <f>IFERROR(HMIS0[[#This Row],[Amount Paid by ESG-CV]]/HMIS0[[#This Row],[Total Amount]],"")</f>
        <v/>
      </c>
      <c r="J21" s="44"/>
      <c r="K21" s="26"/>
    </row>
    <row r="22" spans="1:11" ht="33.75" customHeight="1" x14ac:dyDescent="0.25">
      <c r="A22" s="3">
        <v>3</v>
      </c>
      <c r="B22" s="27" t="s">
        <v>30</v>
      </c>
      <c r="C22" s="42"/>
      <c r="D22" s="42"/>
      <c r="E22" s="42"/>
      <c r="F22" s="43"/>
      <c r="G22" s="43"/>
      <c r="H22" s="44"/>
      <c r="I22" s="45" t="str">
        <f>IFERROR(HMIS0[[#This Row],[Amount Paid by ESG-CV]]/HMIS0[[#This Row],[Total Amount]],"")</f>
        <v/>
      </c>
      <c r="J22" s="44"/>
      <c r="K22" s="26"/>
    </row>
    <row r="23" spans="1:11" ht="33.75" customHeight="1" x14ac:dyDescent="0.25">
      <c r="A23" s="3">
        <v>4</v>
      </c>
      <c r="B23" s="27" t="s">
        <v>30</v>
      </c>
      <c r="C23" s="42"/>
      <c r="D23" s="42"/>
      <c r="E23" s="42"/>
      <c r="F23" s="43"/>
      <c r="G23" s="43"/>
      <c r="H23" s="44"/>
      <c r="I23" s="45" t="str">
        <f>IFERROR(HMIS0[[#This Row],[Amount Paid by ESG-CV]]/HMIS0[[#This Row],[Total Amount]],"")</f>
        <v/>
      </c>
      <c r="J23" s="44"/>
      <c r="K23" s="26"/>
    </row>
    <row r="24" spans="1:11" ht="33.75" customHeight="1" x14ac:dyDescent="0.25">
      <c r="A24" s="3">
        <v>5</v>
      </c>
      <c r="B24" s="27" t="s">
        <v>30</v>
      </c>
      <c r="C24" s="42"/>
      <c r="D24" s="42"/>
      <c r="E24" s="42"/>
      <c r="F24" s="43"/>
      <c r="G24" s="43"/>
      <c r="H24" s="44"/>
      <c r="I24" s="45" t="str">
        <f>IFERROR(HMIS0[[#This Row],[Amount Paid by ESG-CV]]/HMIS0[[#This Row],[Total Amount]],"")</f>
        <v/>
      </c>
      <c r="J24" s="44"/>
      <c r="K24" s="26"/>
    </row>
    <row r="25" spans="1:11" ht="33.75" customHeight="1" x14ac:dyDescent="0.25">
      <c r="A25" s="3">
        <v>6</v>
      </c>
      <c r="B25" s="27" t="s">
        <v>30</v>
      </c>
      <c r="C25" s="42"/>
      <c r="D25" s="42"/>
      <c r="E25" s="42"/>
      <c r="F25" s="43"/>
      <c r="G25" s="43"/>
      <c r="H25" s="44"/>
      <c r="I25" s="45" t="str">
        <f>IFERROR(HMIS0[[#This Row],[Amount Paid by ESG-CV]]/HMIS0[[#This Row],[Total Amount]],"")</f>
        <v/>
      </c>
      <c r="J25" s="44"/>
      <c r="K25" s="26"/>
    </row>
    <row r="26" spans="1:11" ht="33.75" customHeight="1" x14ac:dyDescent="0.25">
      <c r="A26" s="3">
        <v>7</v>
      </c>
      <c r="B26" s="27" t="s">
        <v>30</v>
      </c>
      <c r="C26" s="42"/>
      <c r="D26" s="42"/>
      <c r="E26" s="42"/>
      <c r="F26" s="43"/>
      <c r="G26" s="43"/>
      <c r="H26" s="44"/>
      <c r="I26" s="45" t="str">
        <f>IFERROR(HMIS0[[#This Row],[Amount Paid by ESG-CV]]/HMIS0[[#This Row],[Total Amount]],"")</f>
        <v/>
      </c>
      <c r="J26" s="44"/>
      <c r="K26" s="26"/>
    </row>
    <row r="27" spans="1:11" ht="33.75" customHeight="1" x14ac:dyDescent="0.25">
      <c r="A27" s="3">
        <v>8</v>
      </c>
      <c r="B27" s="27" t="s">
        <v>30</v>
      </c>
      <c r="C27" s="42"/>
      <c r="D27" s="42"/>
      <c r="E27" s="42"/>
      <c r="F27" s="43"/>
      <c r="G27" s="43"/>
      <c r="H27" s="44"/>
      <c r="I27" s="45" t="str">
        <f>IFERROR(HMIS0[[#This Row],[Amount Paid by ESG-CV]]/HMIS0[[#This Row],[Total Amount]],"")</f>
        <v/>
      </c>
      <c r="J27" s="44"/>
      <c r="K27" s="26"/>
    </row>
    <row r="28" spans="1:11" ht="33.75" customHeight="1" x14ac:dyDescent="0.25">
      <c r="A28" s="3">
        <v>9</v>
      </c>
      <c r="B28" s="27" t="s">
        <v>30</v>
      </c>
      <c r="C28" s="42"/>
      <c r="D28" s="42"/>
      <c r="E28" s="42"/>
      <c r="F28" s="43"/>
      <c r="G28" s="43"/>
      <c r="H28" s="44"/>
      <c r="I28" s="45" t="str">
        <f>IFERROR(HMIS0[[#This Row],[Amount Paid by ESG-CV]]/HMIS0[[#This Row],[Total Amount]],"")</f>
        <v/>
      </c>
      <c r="J28" s="44"/>
      <c r="K28" s="26"/>
    </row>
    <row r="29" spans="1:11" ht="33.75" customHeight="1" x14ac:dyDescent="0.25">
      <c r="A29" s="4">
        <v>10</v>
      </c>
      <c r="B29" s="27" t="s">
        <v>30</v>
      </c>
      <c r="C29" s="42"/>
      <c r="D29" s="42"/>
      <c r="E29" s="42"/>
      <c r="F29" s="43"/>
      <c r="G29" s="43"/>
      <c r="H29" s="44"/>
      <c r="I29" s="45" t="str">
        <f>IFERROR(HMIS0[[#This Row],[Amount Paid by ESG-CV]]/HMIS0[[#This Row],[Total Amount]],"")</f>
        <v/>
      </c>
      <c r="J29" s="44"/>
      <c r="K29" s="26"/>
    </row>
    <row r="31" spans="1:11" ht="33.75" customHeight="1" x14ac:dyDescent="0.25">
      <c r="A31" s="131" t="s">
        <v>9</v>
      </c>
      <c r="B31" s="132"/>
      <c r="C31" s="133">
        <f>$C$1</f>
        <v>0</v>
      </c>
      <c r="D31" s="134"/>
      <c r="E31" s="135"/>
      <c r="F31" s="131" t="s">
        <v>12</v>
      </c>
      <c r="G31" s="143"/>
      <c r="H31" s="143"/>
      <c r="I31" s="143"/>
      <c r="J31" s="132"/>
      <c r="K31" s="15" t="s">
        <v>33</v>
      </c>
    </row>
    <row r="32" spans="1:11" ht="33.75" customHeight="1" x14ac:dyDescent="0.25">
      <c r="A32" s="131" t="s">
        <v>10</v>
      </c>
      <c r="B32" s="132"/>
      <c r="C32" s="133">
        <f>$C$2</f>
        <v>0</v>
      </c>
      <c r="D32" s="134"/>
      <c r="E32" s="135"/>
      <c r="F32" s="131" t="s">
        <v>13</v>
      </c>
      <c r="G32" s="132"/>
      <c r="H32" s="144">
        <f>$G$2</f>
        <v>0</v>
      </c>
      <c r="I32" s="145"/>
      <c r="J32" s="146"/>
      <c r="K32" s="138">
        <f>SUM(HMIS1[Amount Paid by ESG-CV])</f>
        <v>0</v>
      </c>
    </row>
    <row r="33" spans="1:11" ht="33.75" customHeight="1" x14ac:dyDescent="0.25">
      <c r="A33" s="136" t="s">
        <v>11</v>
      </c>
      <c r="B33" s="137"/>
      <c r="C33" s="133">
        <f>$C$3</f>
        <v>0</v>
      </c>
      <c r="D33" s="134"/>
      <c r="E33" s="135"/>
      <c r="F33" s="136" t="s">
        <v>14</v>
      </c>
      <c r="G33" s="137"/>
      <c r="H33" s="140">
        <f>$G$3</f>
        <v>0</v>
      </c>
      <c r="I33" s="141"/>
      <c r="J33" s="142"/>
      <c r="K33" s="139"/>
    </row>
    <row r="34" spans="1:11" ht="33.75" customHeight="1" x14ac:dyDescent="0.25">
      <c r="A34" s="5" t="s">
        <v>32</v>
      </c>
      <c r="B34" s="6" t="s">
        <v>20</v>
      </c>
      <c r="C34" s="6" t="s">
        <v>21</v>
      </c>
      <c r="D34" s="6" t="s">
        <v>22</v>
      </c>
      <c r="E34" s="6" t="s">
        <v>23</v>
      </c>
      <c r="F34" s="6" t="s">
        <v>24</v>
      </c>
      <c r="G34" s="6" t="s">
        <v>25</v>
      </c>
      <c r="H34" s="6" t="s">
        <v>26</v>
      </c>
      <c r="I34" s="7" t="s">
        <v>31</v>
      </c>
      <c r="J34" s="6" t="s">
        <v>27</v>
      </c>
      <c r="K34" s="8" t="s">
        <v>28</v>
      </c>
    </row>
    <row r="35" spans="1:11" ht="33.75" customHeight="1" x14ac:dyDescent="0.25">
      <c r="A35" s="3">
        <v>11</v>
      </c>
      <c r="B35" s="27" t="s">
        <v>30</v>
      </c>
      <c r="C35" s="42"/>
      <c r="D35" s="42"/>
      <c r="E35" s="42"/>
      <c r="F35" s="43"/>
      <c r="G35" s="43"/>
      <c r="H35" s="44"/>
      <c r="I35" s="45" t="str">
        <f>IFERROR(HMIS1[[#This Row],[Amount Paid by ESG-CV]]/HMIS1[[#This Row],[Total Amount]],"")</f>
        <v/>
      </c>
      <c r="J35" s="44"/>
      <c r="K35" s="26"/>
    </row>
    <row r="36" spans="1:11" ht="33.75" customHeight="1" x14ac:dyDescent="0.25">
      <c r="A36" s="3">
        <v>12</v>
      </c>
      <c r="B36" s="27" t="s">
        <v>30</v>
      </c>
      <c r="C36" s="42"/>
      <c r="D36" s="42"/>
      <c r="E36" s="42"/>
      <c r="F36" s="43"/>
      <c r="G36" s="43"/>
      <c r="H36" s="44"/>
      <c r="I36" s="45" t="str">
        <f>IFERROR(HMIS1[[#This Row],[Amount Paid by ESG-CV]]/HMIS1[[#This Row],[Total Amount]],"")</f>
        <v/>
      </c>
      <c r="J36" s="44"/>
      <c r="K36" s="26"/>
    </row>
    <row r="37" spans="1:11" ht="33.75" customHeight="1" x14ac:dyDescent="0.25">
      <c r="A37" s="3">
        <v>13</v>
      </c>
      <c r="B37" s="27" t="s">
        <v>30</v>
      </c>
      <c r="C37" s="42"/>
      <c r="D37" s="42"/>
      <c r="E37" s="42"/>
      <c r="F37" s="43"/>
      <c r="G37" s="43"/>
      <c r="H37" s="44"/>
      <c r="I37" s="45" t="str">
        <f>IFERROR(HMIS1[[#This Row],[Amount Paid by ESG-CV]]/HMIS1[[#This Row],[Total Amount]],"")</f>
        <v/>
      </c>
      <c r="J37" s="44"/>
      <c r="K37" s="26"/>
    </row>
    <row r="38" spans="1:11" ht="33.75" customHeight="1" x14ac:dyDescent="0.25">
      <c r="A38" s="3">
        <v>14</v>
      </c>
      <c r="B38" s="27" t="s">
        <v>30</v>
      </c>
      <c r="C38" s="42"/>
      <c r="D38" s="42"/>
      <c r="E38" s="42"/>
      <c r="F38" s="43"/>
      <c r="G38" s="43"/>
      <c r="H38" s="44"/>
      <c r="I38" s="45" t="str">
        <f>IFERROR(HMIS1[[#This Row],[Amount Paid by ESG-CV]]/HMIS1[[#This Row],[Total Amount]],"")</f>
        <v/>
      </c>
      <c r="J38" s="44"/>
      <c r="K38" s="26"/>
    </row>
    <row r="39" spans="1:11" ht="33.75" customHeight="1" x14ac:dyDescent="0.25">
      <c r="A39" s="3">
        <v>15</v>
      </c>
      <c r="B39" s="27" t="s">
        <v>30</v>
      </c>
      <c r="C39" s="42"/>
      <c r="D39" s="42"/>
      <c r="E39" s="42"/>
      <c r="F39" s="43"/>
      <c r="G39" s="43"/>
      <c r="H39" s="44"/>
      <c r="I39" s="45" t="str">
        <f>IFERROR(HMIS1[[#This Row],[Amount Paid by ESG-CV]]/HMIS1[[#This Row],[Total Amount]],"")</f>
        <v/>
      </c>
      <c r="J39" s="44"/>
      <c r="K39" s="26"/>
    </row>
    <row r="40" spans="1:11" ht="33.75" customHeight="1" x14ac:dyDescent="0.25">
      <c r="A40" s="3">
        <v>16</v>
      </c>
      <c r="B40" s="27" t="s">
        <v>30</v>
      </c>
      <c r="C40" s="42"/>
      <c r="D40" s="42"/>
      <c r="E40" s="42"/>
      <c r="F40" s="43"/>
      <c r="G40" s="43"/>
      <c r="H40" s="44"/>
      <c r="I40" s="45" t="str">
        <f>IFERROR(HMIS1[[#This Row],[Amount Paid by ESG-CV]]/HMIS1[[#This Row],[Total Amount]],"")</f>
        <v/>
      </c>
      <c r="J40" s="44"/>
      <c r="K40" s="26"/>
    </row>
    <row r="41" spans="1:11" ht="33.75" customHeight="1" x14ac:dyDescent="0.25">
      <c r="A41" s="3">
        <v>17</v>
      </c>
      <c r="B41" s="27" t="s">
        <v>30</v>
      </c>
      <c r="C41" s="42"/>
      <c r="D41" s="42"/>
      <c r="E41" s="42"/>
      <c r="F41" s="43"/>
      <c r="G41" s="43"/>
      <c r="H41" s="44"/>
      <c r="I41" s="45" t="str">
        <f>IFERROR(HMIS1[[#This Row],[Amount Paid by ESG-CV]]/HMIS1[[#This Row],[Total Amount]],"")</f>
        <v/>
      </c>
      <c r="J41" s="44"/>
      <c r="K41" s="26"/>
    </row>
    <row r="42" spans="1:11" ht="33.75" customHeight="1" x14ac:dyDescent="0.25">
      <c r="A42" s="3">
        <v>18</v>
      </c>
      <c r="B42" s="27" t="s">
        <v>30</v>
      </c>
      <c r="C42" s="42"/>
      <c r="D42" s="42"/>
      <c r="E42" s="42"/>
      <c r="F42" s="43"/>
      <c r="G42" s="43"/>
      <c r="H42" s="44"/>
      <c r="I42" s="45" t="str">
        <f>IFERROR(HMIS1[[#This Row],[Amount Paid by ESG-CV]]/HMIS1[[#This Row],[Total Amount]],"")</f>
        <v/>
      </c>
      <c r="J42" s="44"/>
      <c r="K42" s="26"/>
    </row>
    <row r="43" spans="1:11" ht="33.75" customHeight="1" x14ac:dyDescent="0.25">
      <c r="A43" s="3">
        <v>19</v>
      </c>
      <c r="B43" s="27" t="s">
        <v>30</v>
      </c>
      <c r="C43" s="42"/>
      <c r="D43" s="42"/>
      <c r="E43" s="42"/>
      <c r="F43" s="43"/>
      <c r="G43" s="43"/>
      <c r="H43" s="44"/>
      <c r="I43" s="45" t="str">
        <f>IFERROR(HMIS1[[#This Row],[Amount Paid by ESG-CV]]/HMIS1[[#This Row],[Total Amount]],"")</f>
        <v/>
      </c>
      <c r="J43" s="44"/>
      <c r="K43" s="26"/>
    </row>
    <row r="44" spans="1:11" ht="33.75" customHeight="1" x14ac:dyDescent="0.25">
      <c r="A44" s="3">
        <v>20</v>
      </c>
      <c r="B44" s="27" t="s">
        <v>30</v>
      </c>
      <c r="C44" s="42"/>
      <c r="D44" s="42"/>
      <c r="E44" s="42"/>
      <c r="F44" s="43"/>
      <c r="G44" s="43"/>
      <c r="H44" s="44"/>
      <c r="I44" s="45" t="str">
        <f>IFERROR(HMIS1[[#This Row],[Amount Paid by ESG-CV]]/HMIS1[[#This Row],[Total Amount]],"")</f>
        <v/>
      </c>
      <c r="J44" s="44"/>
      <c r="K44" s="26"/>
    </row>
    <row r="46" spans="1:11" ht="33.75" customHeight="1" x14ac:dyDescent="0.25">
      <c r="A46" s="131" t="s">
        <v>9</v>
      </c>
      <c r="B46" s="132"/>
      <c r="C46" s="133">
        <f>$C$1</f>
        <v>0</v>
      </c>
      <c r="D46" s="134"/>
      <c r="E46" s="135"/>
      <c r="F46" s="131" t="s">
        <v>12</v>
      </c>
      <c r="G46" s="143"/>
      <c r="H46" s="143"/>
      <c r="I46" s="143"/>
      <c r="J46" s="132"/>
      <c r="K46" s="15" t="s">
        <v>33</v>
      </c>
    </row>
    <row r="47" spans="1:11" ht="33.75" customHeight="1" x14ac:dyDescent="0.25">
      <c r="A47" s="131" t="s">
        <v>10</v>
      </c>
      <c r="B47" s="132"/>
      <c r="C47" s="133">
        <f>$C$2</f>
        <v>0</v>
      </c>
      <c r="D47" s="134"/>
      <c r="E47" s="135"/>
      <c r="F47" s="131" t="s">
        <v>13</v>
      </c>
      <c r="G47" s="132"/>
      <c r="H47" s="144">
        <f>$G$2</f>
        <v>0</v>
      </c>
      <c r="I47" s="145"/>
      <c r="J47" s="146"/>
      <c r="K47" s="138">
        <f>SUM(HMIS2[Amount Paid by ESG-CV])</f>
        <v>0</v>
      </c>
    </row>
    <row r="48" spans="1:11" ht="33.75" customHeight="1" x14ac:dyDescent="0.25">
      <c r="A48" s="136" t="s">
        <v>11</v>
      </c>
      <c r="B48" s="137"/>
      <c r="C48" s="133">
        <f>$C$3</f>
        <v>0</v>
      </c>
      <c r="D48" s="134"/>
      <c r="E48" s="135"/>
      <c r="F48" s="136" t="s">
        <v>14</v>
      </c>
      <c r="G48" s="137"/>
      <c r="H48" s="140">
        <f>$G$3</f>
        <v>0</v>
      </c>
      <c r="I48" s="141"/>
      <c r="J48" s="142"/>
      <c r="K48" s="139"/>
    </row>
    <row r="49" spans="1:11" ht="33.75" customHeight="1" x14ac:dyDescent="0.25">
      <c r="A49" s="5" t="s">
        <v>32</v>
      </c>
      <c r="B49" s="6" t="s">
        <v>20</v>
      </c>
      <c r="C49" s="6" t="s">
        <v>21</v>
      </c>
      <c r="D49" s="6" t="s">
        <v>22</v>
      </c>
      <c r="E49" s="6" t="s">
        <v>23</v>
      </c>
      <c r="F49" s="6" t="s">
        <v>24</v>
      </c>
      <c r="G49" s="6" t="s">
        <v>25</v>
      </c>
      <c r="H49" s="6" t="s">
        <v>26</v>
      </c>
      <c r="I49" s="7" t="s">
        <v>31</v>
      </c>
      <c r="J49" s="6" t="s">
        <v>27</v>
      </c>
      <c r="K49" s="8" t="s">
        <v>28</v>
      </c>
    </row>
    <row r="50" spans="1:11" ht="33.75" customHeight="1" x14ac:dyDescent="0.25">
      <c r="A50" s="3">
        <v>21</v>
      </c>
      <c r="B50" s="27" t="s">
        <v>30</v>
      </c>
      <c r="C50" s="42"/>
      <c r="D50" s="42"/>
      <c r="E50" s="42"/>
      <c r="F50" s="43"/>
      <c r="G50" s="43"/>
      <c r="H50" s="44"/>
      <c r="I50" s="45" t="str">
        <f>IFERROR(HMIS2[[#This Row],[Amount Paid by ESG-CV]]/HMIS2[[#This Row],[Total Amount]],"")</f>
        <v/>
      </c>
      <c r="J50" s="44"/>
      <c r="K50" s="26"/>
    </row>
    <row r="51" spans="1:11" ht="33.75" customHeight="1" x14ac:dyDescent="0.25">
      <c r="A51" s="3">
        <v>22</v>
      </c>
      <c r="B51" s="27" t="s">
        <v>30</v>
      </c>
      <c r="C51" s="42"/>
      <c r="D51" s="42"/>
      <c r="E51" s="42"/>
      <c r="F51" s="43"/>
      <c r="G51" s="43"/>
      <c r="H51" s="44"/>
      <c r="I51" s="45" t="str">
        <f>IFERROR(HMIS2[[#This Row],[Amount Paid by ESG-CV]]/HMIS2[[#This Row],[Total Amount]],"")</f>
        <v/>
      </c>
      <c r="J51" s="44"/>
      <c r="K51" s="26"/>
    </row>
    <row r="52" spans="1:11" ht="33.75" customHeight="1" x14ac:dyDescent="0.25">
      <c r="A52" s="3">
        <v>23</v>
      </c>
      <c r="B52" s="27" t="s">
        <v>30</v>
      </c>
      <c r="C52" s="42"/>
      <c r="D52" s="42"/>
      <c r="E52" s="42"/>
      <c r="F52" s="43"/>
      <c r="G52" s="43"/>
      <c r="H52" s="44"/>
      <c r="I52" s="45" t="str">
        <f>IFERROR(HMIS2[[#This Row],[Amount Paid by ESG-CV]]/HMIS2[[#This Row],[Total Amount]],"")</f>
        <v/>
      </c>
      <c r="J52" s="44"/>
      <c r="K52" s="26"/>
    </row>
    <row r="53" spans="1:11" ht="33.75" customHeight="1" x14ac:dyDescent="0.25">
      <c r="A53" s="3">
        <v>24</v>
      </c>
      <c r="B53" s="27" t="s">
        <v>30</v>
      </c>
      <c r="C53" s="42"/>
      <c r="D53" s="42"/>
      <c r="E53" s="42"/>
      <c r="F53" s="43"/>
      <c r="G53" s="43"/>
      <c r="H53" s="44"/>
      <c r="I53" s="45" t="str">
        <f>IFERROR(HMIS2[[#This Row],[Amount Paid by ESG-CV]]/HMIS2[[#This Row],[Total Amount]],"")</f>
        <v/>
      </c>
      <c r="J53" s="44"/>
      <c r="K53" s="26"/>
    </row>
    <row r="54" spans="1:11" ht="33.75" customHeight="1" x14ac:dyDescent="0.25">
      <c r="A54" s="3">
        <v>25</v>
      </c>
      <c r="B54" s="27" t="s">
        <v>30</v>
      </c>
      <c r="C54" s="42"/>
      <c r="D54" s="42"/>
      <c r="E54" s="42"/>
      <c r="F54" s="43"/>
      <c r="G54" s="43"/>
      <c r="H54" s="44"/>
      <c r="I54" s="45" t="str">
        <f>IFERROR(HMIS2[[#This Row],[Amount Paid by ESG-CV]]/HMIS2[[#This Row],[Total Amount]],"")</f>
        <v/>
      </c>
      <c r="J54" s="44"/>
      <c r="K54" s="26"/>
    </row>
    <row r="55" spans="1:11" ht="33.75" customHeight="1" x14ac:dyDescent="0.25">
      <c r="A55" s="3">
        <v>26</v>
      </c>
      <c r="B55" s="27" t="s">
        <v>30</v>
      </c>
      <c r="C55" s="42"/>
      <c r="D55" s="42"/>
      <c r="E55" s="42"/>
      <c r="F55" s="43"/>
      <c r="G55" s="43"/>
      <c r="H55" s="44"/>
      <c r="I55" s="45" t="str">
        <f>IFERROR(HMIS2[[#This Row],[Amount Paid by ESG-CV]]/HMIS2[[#This Row],[Total Amount]],"")</f>
        <v/>
      </c>
      <c r="J55" s="44"/>
      <c r="K55" s="26"/>
    </row>
    <row r="56" spans="1:11" ht="33.75" customHeight="1" x14ac:dyDescent="0.25">
      <c r="A56" s="3">
        <v>27</v>
      </c>
      <c r="B56" s="27" t="s">
        <v>30</v>
      </c>
      <c r="C56" s="42"/>
      <c r="D56" s="42"/>
      <c r="E56" s="42"/>
      <c r="F56" s="43"/>
      <c r="G56" s="43"/>
      <c r="H56" s="44"/>
      <c r="I56" s="45" t="str">
        <f>IFERROR(HMIS2[[#This Row],[Amount Paid by ESG-CV]]/HMIS2[[#This Row],[Total Amount]],"")</f>
        <v/>
      </c>
      <c r="J56" s="44"/>
      <c r="K56" s="26"/>
    </row>
    <row r="57" spans="1:11" ht="33.75" customHeight="1" x14ac:dyDescent="0.25">
      <c r="A57" s="3">
        <v>28</v>
      </c>
      <c r="B57" s="27" t="s">
        <v>30</v>
      </c>
      <c r="C57" s="42"/>
      <c r="D57" s="42"/>
      <c r="E57" s="42"/>
      <c r="F57" s="43"/>
      <c r="G57" s="43"/>
      <c r="H57" s="44"/>
      <c r="I57" s="45" t="str">
        <f>IFERROR(HMIS2[[#This Row],[Amount Paid by ESG-CV]]/HMIS2[[#This Row],[Total Amount]],"")</f>
        <v/>
      </c>
      <c r="J57" s="44"/>
      <c r="K57" s="26"/>
    </row>
    <row r="58" spans="1:11" ht="33.75" customHeight="1" x14ac:dyDescent="0.25">
      <c r="A58" s="3">
        <v>29</v>
      </c>
      <c r="B58" s="27" t="s">
        <v>30</v>
      </c>
      <c r="C58" s="42"/>
      <c r="D58" s="42"/>
      <c r="E58" s="42"/>
      <c r="F58" s="43"/>
      <c r="G58" s="43"/>
      <c r="H58" s="44"/>
      <c r="I58" s="45" t="str">
        <f>IFERROR(HMIS2[[#This Row],[Amount Paid by ESG-CV]]/HMIS2[[#This Row],[Total Amount]],"")</f>
        <v/>
      </c>
      <c r="J58" s="44"/>
      <c r="K58" s="26"/>
    </row>
    <row r="59" spans="1:11" ht="33.75" customHeight="1" x14ac:dyDescent="0.25">
      <c r="A59" s="3">
        <v>30</v>
      </c>
      <c r="B59" s="27" t="s">
        <v>30</v>
      </c>
      <c r="C59" s="42"/>
      <c r="D59" s="42"/>
      <c r="E59" s="42"/>
      <c r="F59" s="43"/>
      <c r="G59" s="43"/>
      <c r="H59" s="44"/>
      <c r="I59" s="45" t="str">
        <f>IFERROR(HMIS2[[#This Row],[Amount Paid by ESG-CV]]/HMIS2[[#This Row],[Total Amount]],"")</f>
        <v/>
      </c>
      <c r="J59" s="44"/>
      <c r="K59" s="26"/>
    </row>
    <row r="61" spans="1:11" ht="33.75" customHeight="1" x14ac:dyDescent="0.25">
      <c r="A61" s="131" t="s">
        <v>9</v>
      </c>
      <c r="B61" s="132"/>
      <c r="C61" s="133">
        <f>$C$1</f>
        <v>0</v>
      </c>
      <c r="D61" s="134"/>
      <c r="E61" s="135"/>
      <c r="F61" s="131" t="s">
        <v>12</v>
      </c>
      <c r="G61" s="143"/>
      <c r="H61" s="143"/>
      <c r="I61" s="143"/>
      <c r="J61" s="132"/>
      <c r="K61" s="15" t="s">
        <v>33</v>
      </c>
    </row>
    <row r="62" spans="1:11" ht="33.75" customHeight="1" x14ac:dyDescent="0.25">
      <c r="A62" s="131" t="s">
        <v>10</v>
      </c>
      <c r="B62" s="132"/>
      <c r="C62" s="133">
        <f>$C$2</f>
        <v>0</v>
      </c>
      <c r="D62" s="134"/>
      <c r="E62" s="135"/>
      <c r="F62" s="131" t="s">
        <v>13</v>
      </c>
      <c r="G62" s="132"/>
      <c r="H62" s="144">
        <f>$G$2</f>
        <v>0</v>
      </c>
      <c r="I62" s="145"/>
      <c r="J62" s="146"/>
      <c r="K62" s="138">
        <f>SUM(HMIS3[Amount Paid by ESG-CV])</f>
        <v>0</v>
      </c>
    </row>
    <row r="63" spans="1:11" ht="33.75" customHeight="1" x14ac:dyDescent="0.25">
      <c r="A63" s="136" t="s">
        <v>11</v>
      </c>
      <c r="B63" s="137"/>
      <c r="C63" s="133">
        <f>$C$3</f>
        <v>0</v>
      </c>
      <c r="D63" s="134"/>
      <c r="E63" s="135"/>
      <c r="F63" s="136" t="s">
        <v>14</v>
      </c>
      <c r="G63" s="137"/>
      <c r="H63" s="140">
        <f>$G$3</f>
        <v>0</v>
      </c>
      <c r="I63" s="141"/>
      <c r="J63" s="142"/>
      <c r="K63" s="139"/>
    </row>
    <row r="64" spans="1:11" ht="33.75" customHeight="1" x14ac:dyDescent="0.25">
      <c r="A64" s="5" t="s">
        <v>32</v>
      </c>
      <c r="B64" s="6" t="s">
        <v>20</v>
      </c>
      <c r="C64" s="6" t="s">
        <v>21</v>
      </c>
      <c r="D64" s="6" t="s">
        <v>22</v>
      </c>
      <c r="E64" s="6" t="s">
        <v>23</v>
      </c>
      <c r="F64" s="6" t="s">
        <v>24</v>
      </c>
      <c r="G64" s="6" t="s">
        <v>25</v>
      </c>
      <c r="H64" s="6" t="s">
        <v>26</v>
      </c>
      <c r="I64" s="7" t="s">
        <v>31</v>
      </c>
      <c r="J64" s="6" t="s">
        <v>27</v>
      </c>
      <c r="K64" s="8" t="s">
        <v>28</v>
      </c>
    </row>
    <row r="65" spans="1:11" ht="33.75" customHeight="1" x14ac:dyDescent="0.25">
      <c r="A65" s="3">
        <v>31</v>
      </c>
      <c r="B65" s="27" t="s">
        <v>30</v>
      </c>
      <c r="C65" s="42"/>
      <c r="D65" s="42"/>
      <c r="E65" s="42"/>
      <c r="F65" s="43"/>
      <c r="G65" s="43"/>
      <c r="H65" s="44"/>
      <c r="I65" s="45" t="str">
        <f>IFERROR(HMIS3[[#This Row],[Amount Paid by ESG-CV]]/HMIS3[[#This Row],[Total Amount]],"")</f>
        <v/>
      </c>
      <c r="J65" s="44"/>
      <c r="K65" s="26"/>
    </row>
    <row r="66" spans="1:11" ht="33.75" customHeight="1" x14ac:dyDescent="0.25">
      <c r="A66" s="3">
        <v>32</v>
      </c>
      <c r="B66" s="27" t="s">
        <v>30</v>
      </c>
      <c r="C66" s="42"/>
      <c r="D66" s="42"/>
      <c r="E66" s="42"/>
      <c r="F66" s="43"/>
      <c r="G66" s="43"/>
      <c r="H66" s="44"/>
      <c r="I66" s="45" t="str">
        <f>IFERROR(HMIS3[[#This Row],[Amount Paid by ESG-CV]]/HMIS3[[#This Row],[Total Amount]],"")</f>
        <v/>
      </c>
      <c r="J66" s="44"/>
      <c r="K66" s="26"/>
    </row>
    <row r="67" spans="1:11" ht="33.75" customHeight="1" x14ac:dyDescent="0.25">
      <c r="A67" s="3">
        <v>33</v>
      </c>
      <c r="B67" s="27" t="s">
        <v>30</v>
      </c>
      <c r="C67" s="42"/>
      <c r="D67" s="42"/>
      <c r="E67" s="42"/>
      <c r="F67" s="43"/>
      <c r="G67" s="43"/>
      <c r="H67" s="44"/>
      <c r="I67" s="45" t="str">
        <f>IFERROR(HMIS3[[#This Row],[Amount Paid by ESG-CV]]/HMIS3[[#This Row],[Total Amount]],"")</f>
        <v/>
      </c>
      <c r="J67" s="44"/>
      <c r="K67" s="26"/>
    </row>
    <row r="68" spans="1:11" ht="33.75" customHeight="1" x14ac:dyDescent="0.25">
      <c r="A68" s="3">
        <v>34</v>
      </c>
      <c r="B68" s="27" t="s">
        <v>30</v>
      </c>
      <c r="C68" s="42"/>
      <c r="D68" s="42"/>
      <c r="E68" s="42"/>
      <c r="F68" s="43"/>
      <c r="G68" s="43"/>
      <c r="H68" s="44"/>
      <c r="I68" s="45" t="str">
        <f>IFERROR(HMIS3[[#This Row],[Amount Paid by ESG-CV]]/HMIS3[[#This Row],[Total Amount]],"")</f>
        <v/>
      </c>
      <c r="J68" s="44"/>
      <c r="K68" s="26"/>
    </row>
    <row r="69" spans="1:11" ht="33.75" customHeight="1" x14ac:dyDescent="0.25">
      <c r="A69" s="3">
        <v>35</v>
      </c>
      <c r="B69" s="27" t="s">
        <v>30</v>
      </c>
      <c r="C69" s="42"/>
      <c r="D69" s="42"/>
      <c r="E69" s="42"/>
      <c r="F69" s="43"/>
      <c r="G69" s="43"/>
      <c r="H69" s="44"/>
      <c r="I69" s="45" t="str">
        <f>IFERROR(HMIS3[[#This Row],[Amount Paid by ESG-CV]]/HMIS3[[#This Row],[Total Amount]],"")</f>
        <v/>
      </c>
      <c r="J69" s="44"/>
      <c r="K69" s="26"/>
    </row>
    <row r="70" spans="1:11" ht="33.75" customHeight="1" x14ac:dyDescent="0.25">
      <c r="A70" s="3">
        <v>36</v>
      </c>
      <c r="B70" s="27" t="s">
        <v>30</v>
      </c>
      <c r="C70" s="42"/>
      <c r="D70" s="42"/>
      <c r="E70" s="42"/>
      <c r="F70" s="43"/>
      <c r="G70" s="43"/>
      <c r="H70" s="44"/>
      <c r="I70" s="45" t="str">
        <f>IFERROR(HMIS3[[#This Row],[Amount Paid by ESG-CV]]/HMIS3[[#This Row],[Total Amount]],"")</f>
        <v/>
      </c>
      <c r="J70" s="44"/>
      <c r="K70" s="26"/>
    </row>
    <row r="71" spans="1:11" ht="33.75" customHeight="1" x14ac:dyDescent="0.25">
      <c r="A71" s="3">
        <v>37</v>
      </c>
      <c r="B71" s="27" t="s">
        <v>30</v>
      </c>
      <c r="C71" s="42"/>
      <c r="D71" s="42"/>
      <c r="E71" s="42"/>
      <c r="F71" s="43"/>
      <c r="G71" s="43"/>
      <c r="H71" s="44"/>
      <c r="I71" s="45" t="str">
        <f>IFERROR(HMIS3[[#This Row],[Amount Paid by ESG-CV]]/HMIS3[[#This Row],[Total Amount]],"")</f>
        <v/>
      </c>
      <c r="J71" s="44"/>
      <c r="K71" s="26"/>
    </row>
    <row r="72" spans="1:11" ht="33.75" customHeight="1" x14ac:dyDescent="0.25">
      <c r="A72" s="3">
        <v>38</v>
      </c>
      <c r="B72" s="27" t="s">
        <v>30</v>
      </c>
      <c r="C72" s="42"/>
      <c r="D72" s="42"/>
      <c r="E72" s="42"/>
      <c r="F72" s="43"/>
      <c r="G72" s="43"/>
      <c r="H72" s="44"/>
      <c r="I72" s="45" t="str">
        <f>IFERROR(HMIS3[[#This Row],[Amount Paid by ESG-CV]]/HMIS3[[#This Row],[Total Amount]],"")</f>
        <v/>
      </c>
      <c r="J72" s="44"/>
      <c r="K72" s="26"/>
    </row>
    <row r="73" spans="1:11" ht="33.75" customHeight="1" x14ac:dyDescent="0.25">
      <c r="A73" s="3">
        <v>39</v>
      </c>
      <c r="B73" s="27" t="s">
        <v>30</v>
      </c>
      <c r="C73" s="42"/>
      <c r="D73" s="42"/>
      <c r="E73" s="42"/>
      <c r="F73" s="43"/>
      <c r="G73" s="43"/>
      <c r="H73" s="44"/>
      <c r="I73" s="45" t="str">
        <f>IFERROR(HMIS3[[#This Row],[Amount Paid by ESG-CV]]/HMIS3[[#This Row],[Total Amount]],"")</f>
        <v/>
      </c>
      <c r="J73" s="44"/>
      <c r="K73" s="26"/>
    </row>
    <row r="74" spans="1:11" ht="33.75" customHeight="1" x14ac:dyDescent="0.25">
      <c r="A74" s="3">
        <v>40</v>
      </c>
      <c r="B74" s="27" t="s">
        <v>30</v>
      </c>
      <c r="C74" s="42"/>
      <c r="D74" s="42"/>
      <c r="E74" s="42"/>
      <c r="F74" s="43"/>
      <c r="G74" s="43"/>
      <c r="H74" s="44"/>
      <c r="I74" s="45" t="str">
        <f>IFERROR(HMIS3[[#This Row],[Amount Paid by ESG-CV]]/HMIS3[[#This Row],[Total Amount]],"")</f>
        <v/>
      </c>
      <c r="J74" s="44"/>
      <c r="K74" s="26"/>
    </row>
    <row r="76" spans="1:11" ht="33.75" customHeight="1" x14ac:dyDescent="0.25">
      <c r="A76" s="131" t="s">
        <v>9</v>
      </c>
      <c r="B76" s="132"/>
      <c r="C76" s="133">
        <f>$C$1</f>
        <v>0</v>
      </c>
      <c r="D76" s="134"/>
      <c r="E76" s="135"/>
      <c r="F76" s="131" t="s">
        <v>12</v>
      </c>
      <c r="G76" s="143"/>
      <c r="H76" s="143"/>
      <c r="I76" s="143"/>
      <c r="J76" s="132"/>
      <c r="K76" s="15" t="s">
        <v>33</v>
      </c>
    </row>
    <row r="77" spans="1:11" ht="33.75" customHeight="1" x14ac:dyDescent="0.25">
      <c r="A77" s="131" t="s">
        <v>10</v>
      </c>
      <c r="B77" s="132"/>
      <c r="C77" s="133">
        <f>$C$2</f>
        <v>0</v>
      </c>
      <c r="D77" s="134"/>
      <c r="E77" s="135"/>
      <c r="F77" s="131" t="s">
        <v>13</v>
      </c>
      <c r="G77" s="132"/>
      <c r="H77" s="144">
        <f>$G$2</f>
        <v>0</v>
      </c>
      <c r="I77" s="145"/>
      <c r="J77" s="146"/>
      <c r="K77" s="138">
        <f>SUM(HMIS4[Amount Paid by ESG-CV])</f>
        <v>0</v>
      </c>
    </row>
    <row r="78" spans="1:11" ht="33.75" customHeight="1" x14ac:dyDescent="0.25">
      <c r="A78" s="136" t="s">
        <v>11</v>
      </c>
      <c r="B78" s="137"/>
      <c r="C78" s="133">
        <f>$C$3</f>
        <v>0</v>
      </c>
      <c r="D78" s="134"/>
      <c r="E78" s="135"/>
      <c r="F78" s="136" t="s">
        <v>14</v>
      </c>
      <c r="G78" s="137"/>
      <c r="H78" s="140">
        <f>$G$3</f>
        <v>0</v>
      </c>
      <c r="I78" s="141"/>
      <c r="J78" s="142"/>
      <c r="K78" s="139"/>
    </row>
    <row r="79" spans="1:11" ht="33.75" customHeight="1" x14ac:dyDescent="0.25">
      <c r="A79" s="5" t="s">
        <v>32</v>
      </c>
      <c r="B79" s="6" t="s">
        <v>20</v>
      </c>
      <c r="C79" s="6" t="s">
        <v>21</v>
      </c>
      <c r="D79" s="6" t="s">
        <v>22</v>
      </c>
      <c r="E79" s="6" t="s">
        <v>23</v>
      </c>
      <c r="F79" s="6" t="s">
        <v>24</v>
      </c>
      <c r="G79" s="6" t="s">
        <v>25</v>
      </c>
      <c r="H79" s="6" t="s">
        <v>26</v>
      </c>
      <c r="I79" s="7" t="s">
        <v>31</v>
      </c>
      <c r="J79" s="6" t="s">
        <v>27</v>
      </c>
      <c r="K79" s="8" t="s">
        <v>28</v>
      </c>
    </row>
    <row r="80" spans="1:11" ht="33.75" customHeight="1" x14ac:dyDescent="0.25">
      <c r="A80" s="3">
        <v>41</v>
      </c>
      <c r="B80" s="27" t="s">
        <v>30</v>
      </c>
      <c r="C80" s="42"/>
      <c r="D80" s="42"/>
      <c r="E80" s="42"/>
      <c r="F80" s="43"/>
      <c r="G80" s="43"/>
      <c r="H80" s="44"/>
      <c r="I80" s="45" t="str">
        <f>IFERROR(HMIS4[[#This Row],[Amount Paid by ESG-CV]]/HMIS4[[#This Row],[Total Amount]],"")</f>
        <v/>
      </c>
      <c r="J80" s="44"/>
      <c r="K80" s="26"/>
    </row>
    <row r="81" spans="1:11" ht="33.75" customHeight="1" x14ac:dyDescent="0.25">
      <c r="A81" s="3">
        <v>42</v>
      </c>
      <c r="B81" s="27" t="s">
        <v>30</v>
      </c>
      <c r="C81" s="42"/>
      <c r="D81" s="42"/>
      <c r="E81" s="42"/>
      <c r="F81" s="43"/>
      <c r="G81" s="43"/>
      <c r="H81" s="44"/>
      <c r="I81" s="45" t="str">
        <f>IFERROR(HMIS4[[#This Row],[Amount Paid by ESG-CV]]/HMIS4[[#This Row],[Total Amount]],"")</f>
        <v/>
      </c>
      <c r="J81" s="44"/>
      <c r="K81" s="26"/>
    </row>
    <row r="82" spans="1:11" ht="33.75" customHeight="1" x14ac:dyDescent="0.25">
      <c r="A82" s="3">
        <v>43</v>
      </c>
      <c r="B82" s="27" t="s">
        <v>30</v>
      </c>
      <c r="C82" s="42"/>
      <c r="D82" s="42"/>
      <c r="E82" s="42"/>
      <c r="F82" s="43"/>
      <c r="G82" s="43"/>
      <c r="H82" s="44"/>
      <c r="I82" s="45" t="str">
        <f>IFERROR(HMIS4[[#This Row],[Amount Paid by ESG-CV]]/HMIS4[[#This Row],[Total Amount]],"")</f>
        <v/>
      </c>
      <c r="J82" s="44"/>
      <c r="K82" s="26"/>
    </row>
    <row r="83" spans="1:11" ht="33.75" customHeight="1" x14ac:dyDescent="0.25">
      <c r="A83" s="3">
        <v>44</v>
      </c>
      <c r="B83" s="27" t="s">
        <v>30</v>
      </c>
      <c r="C83" s="42"/>
      <c r="D83" s="42"/>
      <c r="E83" s="42"/>
      <c r="F83" s="43"/>
      <c r="G83" s="43"/>
      <c r="H83" s="44"/>
      <c r="I83" s="45" t="str">
        <f>IFERROR(HMIS4[[#This Row],[Amount Paid by ESG-CV]]/HMIS4[[#This Row],[Total Amount]],"")</f>
        <v/>
      </c>
      <c r="J83" s="44"/>
      <c r="K83" s="26"/>
    </row>
    <row r="84" spans="1:11" ht="33.75" customHeight="1" x14ac:dyDescent="0.25">
      <c r="A84" s="3">
        <v>45</v>
      </c>
      <c r="B84" s="27" t="s">
        <v>30</v>
      </c>
      <c r="C84" s="42"/>
      <c r="D84" s="42"/>
      <c r="E84" s="42"/>
      <c r="F84" s="43"/>
      <c r="G84" s="43"/>
      <c r="H84" s="44"/>
      <c r="I84" s="45" t="str">
        <f>IFERROR(HMIS4[[#This Row],[Amount Paid by ESG-CV]]/HMIS4[[#This Row],[Total Amount]],"")</f>
        <v/>
      </c>
      <c r="J84" s="44"/>
      <c r="K84" s="26"/>
    </row>
    <row r="85" spans="1:11" ht="33.75" customHeight="1" x14ac:dyDescent="0.25">
      <c r="A85" s="3">
        <v>46</v>
      </c>
      <c r="B85" s="27" t="s">
        <v>30</v>
      </c>
      <c r="C85" s="42"/>
      <c r="D85" s="42"/>
      <c r="E85" s="42"/>
      <c r="F85" s="43"/>
      <c r="G85" s="43"/>
      <c r="H85" s="44"/>
      <c r="I85" s="45" t="str">
        <f>IFERROR(HMIS4[[#This Row],[Amount Paid by ESG-CV]]/HMIS4[[#This Row],[Total Amount]],"")</f>
        <v/>
      </c>
      <c r="J85" s="44"/>
      <c r="K85" s="26"/>
    </row>
    <row r="86" spans="1:11" ht="33.75" customHeight="1" x14ac:dyDescent="0.25">
      <c r="A86" s="3">
        <v>47</v>
      </c>
      <c r="B86" s="27" t="s">
        <v>30</v>
      </c>
      <c r="C86" s="42"/>
      <c r="D86" s="42"/>
      <c r="E86" s="42"/>
      <c r="F86" s="43"/>
      <c r="G86" s="43"/>
      <c r="H86" s="44"/>
      <c r="I86" s="45" t="str">
        <f>IFERROR(HMIS4[[#This Row],[Amount Paid by ESG-CV]]/HMIS4[[#This Row],[Total Amount]],"")</f>
        <v/>
      </c>
      <c r="J86" s="44"/>
      <c r="K86" s="26"/>
    </row>
    <row r="87" spans="1:11" ht="33.75" customHeight="1" x14ac:dyDescent="0.25">
      <c r="A87" s="3">
        <v>48</v>
      </c>
      <c r="B87" s="27" t="s">
        <v>30</v>
      </c>
      <c r="C87" s="42"/>
      <c r="D87" s="42"/>
      <c r="E87" s="42"/>
      <c r="F87" s="43"/>
      <c r="G87" s="43"/>
      <c r="H87" s="44"/>
      <c r="I87" s="45" t="str">
        <f>IFERROR(HMIS4[[#This Row],[Amount Paid by ESG-CV]]/HMIS4[[#This Row],[Total Amount]],"")</f>
        <v/>
      </c>
      <c r="J87" s="44"/>
      <c r="K87" s="26"/>
    </row>
    <row r="88" spans="1:11" ht="33.75" customHeight="1" x14ac:dyDescent="0.25">
      <c r="A88" s="3">
        <v>49</v>
      </c>
      <c r="B88" s="27" t="s">
        <v>30</v>
      </c>
      <c r="C88" s="42"/>
      <c r="D88" s="42"/>
      <c r="E88" s="42"/>
      <c r="F88" s="43"/>
      <c r="G88" s="43"/>
      <c r="H88" s="44"/>
      <c r="I88" s="45" t="str">
        <f>IFERROR(HMIS4[[#This Row],[Amount Paid by ESG-CV]]/HMIS4[[#This Row],[Total Amount]],"")</f>
        <v/>
      </c>
      <c r="J88" s="44"/>
      <c r="K88" s="26"/>
    </row>
    <row r="89" spans="1:11" ht="33.75" customHeight="1" x14ac:dyDescent="0.25">
      <c r="A89" s="3">
        <v>50</v>
      </c>
      <c r="B89" s="27" t="s">
        <v>30</v>
      </c>
      <c r="C89" s="42"/>
      <c r="D89" s="42"/>
      <c r="E89" s="42"/>
      <c r="F89" s="43"/>
      <c r="G89" s="43"/>
      <c r="H89" s="44"/>
      <c r="I89" s="45" t="str">
        <f>IFERROR(HMIS4[[#This Row],[Amount Paid by ESG-CV]]/HMIS4[[#This Row],[Total Amount]],"")</f>
        <v/>
      </c>
      <c r="J89" s="44"/>
      <c r="K89" s="26"/>
    </row>
    <row r="91" spans="1:11" ht="33.75" customHeight="1" x14ac:dyDescent="0.25">
      <c r="A91" s="131" t="s">
        <v>9</v>
      </c>
      <c r="B91" s="132"/>
      <c r="C91" s="133">
        <f>$C$1</f>
        <v>0</v>
      </c>
      <c r="D91" s="134"/>
      <c r="E91" s="135"/>
      <c r="F91" s="131" t="s">
        <v>12</v>
      </c>
      <c r="G91" s="143"/>
      <c r="H91" s="143"/>
      <c r="I91" s="143"/>
      <c r="J91" s="132"/>
      <c r="K91" s="15" t="s">
        <v>33</v>
      </c>
    </row>
    <row r="92" spans="1:11" ht="33.75" customHeight="1" x14ac:dyDescent="0.25">
      <c r="A92" s="131" t="s">
        <v>10</v>
      </c>
      <c r="B92" s="132"/>
      <c r="C92" s="133">
        <f>$C$2</f>
        <v>0</v>
      </c>
      <c r="D92" s="134"/>
      <c r="E92" s="135"/>
      <c r="F92" s="131" t="s">
        <v>13</v>
      </c>
      <c r="G92" s="132"/>
      <c r="H92" s="144">
        <f>$G$2</f>
        <v>0</v>
      </c>
      <c r="I92" s="145"/>
      <c r="J92" s="146"/>
      <c r="K92" s="138">
        <f>SUM(HMIS5[Amount Paid by ESG-CV])</f>
        <v>0</v>
      </c>
    </row>
    <row r="93" spans="1:11" ht="33.75" customHeight="1" x14ac:dyDescent="0.25">
      <c r="A93" s="136" t="s">
        <v>11</v>
      </c>
      <c r="B93" s="137"/>
      <c r="C93" s="133">
        <f>$C$3</f>
        <v>0</v>
      </c>
      <c r="D93" s="134"/>
      <c r="E93" s="135"/>
      <c r="F93" s="136" t="s">
        <v>14</v>
      </c>
      <c r="G93" s="137"/>
      <c r="H93" s="140">
        <f>$G$3</f>
        <v>0</v>
      </c>
      <c r="I93" s="141"/>
      <c r="J93" s="142"/>
      <c r="K93" s="139"/>
    </row>
    <row r="94" spans="1:11" ht="33.75" customHeight="1" x14ac:dyDescent="0.25">
      <c r="A94" s="5" t="s">
        <v>32</v>
      </c>
      <c r="B94" s="6" t="s">
        <v>20</v>
      </c>
      <c r="C94" s="6" t="s">
        <v>21</v>
      </c>
      <c r="D94" s="6" t="s">
        <v>22</v>
      </c>
      <c r="E94" s="6" t="s">
        <v>23</v>
      </c>
      <c r="F94" s="6" t="s">
        <v>24</v>
      </c>
      <c r="G94" s="6" t="s">
        <v>25</v>
      </c>
      <c r="H94" s="6" t="s">
        <v>26</v>
      </c>
      <c r="I94" s="7" t="s">
        <v>31</v>
      </c>
      <c r="J94" s="6" t="s">
        <v>27</v>
      </c>
      <c r="K94" s="8" t="s">
        <v>28</v>
      </c>
    </row>
    <row r="95" spans="1:11" ht="33.75" customHeight="1" x14ac:dyDescent="0.25">
      <c r="A95" s="3">
        <v>51</v>
      </c>
      <c r="B95" s="27" t="s">
        <v>30</v>
      </c>
      <c r="C95" s="42"/>
      <c r="D95" s="42"/>
      <c r="E95" s="42"/>
      <c r="F95" s="43"/>
      <c r="G95" s="43"/>
      <c r="H95" s="44"/>
      <c r="I95" s="45" t="str">
        <f>IFERROR(HMIS5[[#This Row],[Amount Paid by ESG-CV]]/HMIS5[[#This Row],[Total Amount]],"")</f>
        <v/>
      </c>
      <c r="J95" s="44"/>
      <c r="K95" s="26"/>
    </row>
    <row r="96" spans="1:11" ht="33.75" customHeight="1" x14ac:dyDescent="0.25">
      <c r="A96" s="3">
        <v>52</v>
      </c>
      <c r="B96" s="27" t="s">
        <v>30</v>
      </c>
      <c r="C96" s="42"/>
      <c r="D96" s="42"/>
      <c r="E96" s="42"/>
      <c r="F96" s="43"/>
      <c r="G96" s="43"/>
      <c r="H96" s="44"/>
      <c r="I96" s="45" t="str">
        <f>IFERROR(HMIS5[[#This Row],[Amount Paid by ESG-CV]]/HMIS5[[#This Row],[Total Amount]],"")</f>
        <v/>
      </c>
      <c r="J96" s="44"/>
      <c r="K96" s="26"/>
    </row>
    <row r="97" spans="1:11" ht="33.75" customHeight="1" x14ac:dyDescent="0.25">
      <c r="A97" s="3">
        <v>53</v>
      </c>
      <c r="B97" s="27" t="s">
        <v>30</v>
      </c>
      <c r="C97" s="42"/>
      <c r="D97" s="42"/>
      <c r="E97" s="42"/>
      <c r="F97" s="43"/>
      <c r="G97" s="43"/>
      <c r="H97" s="44"/>
      <c r="I97" s="45" t="str">
        <f>IFERROR(HMIS5[[#This Row],[Amount Paid by ESG-CV]]/HMIS5[[#This Row],[Total Amount]],"")</f>
        <v/>
      </c>
      <c r="J97" s="44"/>
      <c r="K97" s="26"/>
    </row>
    <row r="98" spans="1:11" ht="33.75" customHeight="1" x14ac:dyDescent="0.25">
      <c r="A98" s="3">
        <v>54</v>
      </c>
      <c r="B98" s="27" t="s">
        <v>30</v>
      </c>
      <c r="C98" s="42"/>
      <c r="D98" s="42"/>
      <c r="E98" s="42"/>
      <c r="F98" s="43"/>
      <c r="G98" s="43"/>
      <c r="H98" s="44"/>
      <c r="I98" s="45" t="str">
        <f>IFERROR(HMIS5[[#This Row],[Amount Paid by ESG-CV]]/HMIS5[[#This Row],[Total Amount]],"")</f>
        <v/>
      </c>
      <c r="J98" s="44"/>
      <c r="K98" s="26"/>
    </row>
    <row r="99" spans="1:11" ht="33.75" customHeight="1" x14ac:dyDescent="0.25">
      <c r="A99" s="3">
        <v>55</v>
      </c>
      <c r="B99" s="27" t="s">
        <v>30</v>
      </c>
      <c r="C99" s="42"/>
      <c r="D99" s="42"/>
      <c r="E99" s="42"/>
      <c r="F99" s="43"/>
      <c r="G99" s="43"/>
      <c r="H99" s="44"/>
      <c r="I99" s="45" t="str">
        <f>IFERROR(HMIS5[[#This Row],[Amount Paid by ESG-CV]]/HMIS5[[#This Row],[Total Amount]],"")</f>
        <v/>
      </c>
      <c r="J99" s="44"/>
      <c r="K99" s="26"/>
    </row>
    <row r="100" spans="1:11" ht="33.75" customHeight="1" x14ac:dyDescent="0.25">
      <c r="A100" s="3">
        <v>56</v>
      </c>
      <c r="B100" s="27" t="s">
        <v>30</v>
      </c>
      <c r="C100" s="42"/>
      <c r="D100" s="42"/>
      <c r="E100" s="42"/>
      <c r="F100" s="43"/>
      <c r="G100" s="43"/>
      <c r="H100" s="44"/>
      <c r="I100" s="45" t="str">
        <f>IFERROR(HMIS5[[#This Row],[Amount Paid by ESG-CV]]/HMIS5[[#This Row],[Total Amount]],"")</f>
        <v/>
      </c>
      <c r="J100" s="44"/>
      <c r="K100" s="26"/>
    </row>
    <row r="101" spans="1:11" ht="33.75" customHeight="1" x14ac:dyDescent="0.25">
      <c r="A101" s="3">
        <v>57</v>
      </c>
      <c r="B101" s="27" t="s">
        <v>30</v>
      </c>
      <c r="C101" s="42"/>
      <c r="D101" s="42"/>
      <c r="E101" s="42"/>
      <c r="F101" s="43"/>
      <c r="G101" s="43"/>
      <c r="H101" s="44"/>
      <c r="I101" s="45" t="str">
        <f>IFERROR(HMIS5[[#This Row],[Amount Paid by ESG-CV]]/HMIS5[[#This Row],[Total Amount]],"")</f>
        <v/>
      </c>
      <c r="J101" s="44"/>
      <c r="K101" s="26"/>
    </row>
    <row r="102" spans="1:11" ht="33.75" customHeight="1" x14ac:dyDescent="0.25">
      <c r="A102" s="3">
        <v>58</v>
      </c>
      <c r="B102" s="27" t="s">
        <v>30</v>
      </c>
      <c r="C102" s="42"/>
      <c r="D102" s="42"/>
      <c r="E102" s="42"/>
      <c r="F102" s="43"/>
      <c r="G102" s="43"/>
      <c r="H102" s="44"/>
      <c r="I102" s="45" t="str">
        <f>IFERROR(HMIS5[[#This Row],[Amount Paid by ESG-CV]]/HMIS5[[#This Row],[Total Amount]],"")</f>
        <v/>
      </c>
      <c r="J102" s="44"/>
      <c r="K102" s="26"/>
    </row>
    <row r="103" spans="1:11" ht="33.75" customHeight="1" x14ac:dyDescent="0.25">
      <c r="A103" s="3">
        <v>59</v>
      </c>
      <c r="B103" s="27" t="s">
        <v>30</v>
      </c>
      <c r="C103" s="42"/>
      <c r="D103" s="42"/>
      <c r="E103" s="42"/>
      <c r="F103" s="43"/>
      <c r="G103" s="43"/>
      <c r="H103" s="44"/>
      <c r="I103" s="45" t="str">
        <f>IFERROR(HMIS5[[#This Row],[Amount Paid by ESG-CV]]/HMIS5[[#This Row],[Total Amount]],"")</f>
        <v/>
      </c>
      <c r="J103" s="44"/>
      <c r="K103" s="26"/>
    </row>
    <row r="104" spans="1:11" ht="33.75" customHeight="1" x14ac:dyDescent="0.25">
      <c r="A104" s="3">
        <v>60</v>
      </c>
      <c r="B104" s="27" t="s">
        <v>30</v>
      </c>
      <c r="C104" s="42"/>
      <c r="D104" s="42"/>
      <c r="E104" s="42"/>
      <c r="F104" s="43"/>
      <c r="G104" s="43"/>
      <c r="H104" s="44"/>
      <c r="I104" s="45" t="str">
        <f>IFERROR(HMIS5[[#This Row],[Amount Paid by ESG-CV]]/HMIS5[[#This Row],[Total Amount]],"")</f>
        <v/>
      </c>
      <c r="J104" s="44"/>
      <c r="K104" s="26"/>
    </row>
    <row r="106" spans="1:11" ht="33.75" customHeight="1" x14ac:dyDescent="0.25">
      <c r="A106" s="131" t="s">
        <v>9</v>
      </c>
      <c r="B106" s="132"/>
      <c r="C106" s="133">
        <f>$C$1</f>
        <v>0</v>
      </c>
      <c r="D106" s="134"/>
      <c r="E106" s="135"/>
      <c r="F106" s="131" t="s">
        <v>12</v>
      </c>
      <c r="G106" s="143"/>
      <c r="H106" s="143"/>
      <c r="I106" s="143"/>
      <c r="J106" s="132"/>
      <c r="K106" s="15" t="s">
        <v>33</v>
      </c>
    </row>
    <row r="107" spans="1:11" ht="33.75" customHeight="1" x14ac:dyDescent="0.25">
      <c r="A107" s="131" t="s">
        <v>10</v>
      </c>
      <c r="B107" s="132"/>
      <c r="C107" s="133">
        <f>$C$2</f>
        <v>0</v>
      </c>
      <c r="D107" s="134"/>
      <c r="E107" s="135"/>
      <c r="F107" s="131" t="s">
        <v>13</v>
      </c>
      <c r="G107" s="132"/>
      <c r="H107" s="144">
        <f>$G$2</f>
        <v>0</v>
      </c>
      <c r="I107" s="145"/>
      <c r="J107" s="146"/>
      <c r="K107" s="138">
        <f>SUM(HMIS6[Amount Paid by ESG-CV])</f>
        <v>0</v>
      </c>
    </row>
    <row r="108" spans="1:11" ht="33.75" customHeight="1" x14ac:dyDescent="0.25">
      <c r="A108" s="136" t="s">
        <v>11</v>
      </c>
      <c r="B108" s="137"/>
      <c r="C108" s="133">
        <f>$C$3</f>
        <v>0</v>
      </c>
      <c r="D108" s="134"/>
      <c r="E108" s="135"/>
      <c r="F108" s="136" t="s">
        <v>14</v>
      </c>
      <c r="G108" s="137"/>
      <c r="H108" s="140">
        <f>$G$3</f>
        <v>0</v>
      </c>
      <c r="I108" s="141"/>
      <c r="J108" s="142"/>
      <c r="K108" s="139"/>
    </row>
    <row r="109" spans="1:11" ht="33.75" customHeight="1" x14ac:dyDescent="0.25">
      <c r="A109" s="5" t="s">
        <v>32</v>
      </c>
      <c r="B109" s="6" t="s">
        <v>20</v>
      </c>
      <c r="C109" s="6" t="s">
        <v>21</v>
      </c>
      <c r="D109" s="6" t="s">
        <v>22</v>
      </c>
      <c r="E109" s="6" t="s">
        <v>23</v>
      </c>
      <c r="F109" s="6" t="s">
        <v>24</v>
      </c>
      <c r="G109" s="6" t="s">
        <v>25</v>
      </c>
      <c r="H109" s="6" t="s">
        <v>26</v>
      </c>
      <c r="I109" s="7" t="s">
        <v>31</v>
      </c>
      <c r="J109" s="6" t="s">
        <v>27</v>
      </c>
      <c r="K109" s="8" t="s">
        <v>28</v>
      </c>
    </row>
    <row r="110" spans="1:11" ht="33.75" customHeight="1" x14ac:dyDescent="0.25">
      <c r="A110" s="3">
        <v>61</v>
      </c>
      <c r="B110" s="27" t="s">
        <v>30</v>
      </c>
      <c r="C110" s="42"/>
      <c r="D110" s="42"/>
      <c r="E110" s="42"/>
      <c r="F110" s="43"/>
      <c r="G110" s="43"/>
      <c r="H110" s="44"/>
      <c r="I110" s="45" t="str">
        <f>IFERROR(HMIS6[[#This Row],[Amount Paid by ESG-CV]]/HMIS6[[#This Row],[Total Amount]],"")</f>
        <v/>
      </c>
      <c r="J110" s="44"/>
      <c r="K110" s="26"/>
    </row>
    <row r="111" spans="1:11" ht="33.75" customHeight="1" x14ac:dyDescent="0.25">
      <c r="A111" s="3">
        <v>62</v>
      </c>
      <c r="B111" s="27" t="s">
        <v>30</v>
      </c>
      <c r="C111" s="42"/>
      <c r="D111" s="42"/>
      <c r="E111" s="42"/>
      <c r="F111" s="43"/>
      <c r="G111" s="43"/>
      <c r="H111" s="44"/>
      <c r="I111" s="45" t="str">
        <f>IFERROR(HMIS6[[#This Row],[Amount Paid by ESG-CV]]/HMIS6[[#This Row],[Total Amount]],"")</f>
        <v/>
      </c>
      <c r="J111" s="44"/>
      <c r="K111" s="26"/>
    </row>
    <row r="112" spans="1:11" ht="33.75" customHeight="1" x14ac:dyDescent="0.25">
      <c r="A112" s="3">
        <v>63</v>
      </c>
      <c r="B112" s="27" t="s">
        <v>30</v>
      </c>
      <c r="C112" s="42"/>
      <c r="D112" s="42"/>
      <c r="E112" s="42"/>
      <c r="F112" s="43"/>
      <c r="G112" s="43"/>
      <c r="H112" s="44"/>
      <c r="I112" s="45" t="str">
        <f>IFERROR(HMIS6[[#This Row],[Amount Paid by ESG-CV]]/HMIS6[[#This Row],[Total Amount]],"")</f>
        <v/>
      </c>
      <c r="J112" s="44"/>
      <c r="K112" s="26"/>
    </row>
    <row r="113" spans="1:11" ht="33.75" customHeight="1" x14ac:dyDescent="0.25">
      <c r="A113" s="3">
        <v>64</v>
      </c>
      <c r="B113" s="27" t="s">
        <v>30</v>
      </c>
      <c r="C113" s="42"/>
      <c r="D113" s="42"/>
      <c r="E113" s="42"/>
      <c r="F113" s="43"/>
      <c r="G113" s="43"/>
      <c r="H113" s="44"/>
      <c r="I113" s="45" t="str">
        <f>IFERROR(HMIS6[[#This Row],[Amount Paid by ESG-CV]]/HMIS6[[#This Row],[Total Amount]],"")</f>
        <v/>
      </c>
      <c r="J113" s="44"/>
      <c r="K113" s="26"/>
    </row>
    <row r="114" spans="1:11" ht="33.75" customHeight="1" x14ac:dyDescent="0.25">
      <c r="A114" s="3">
        <v>65</v>
      </c>
      <c r="B114" s="27" t="s">
        <v>30</v>
      </c>
      <c r="C114" s="42"/>
      <c r="D114" s="42"/>
      <c r="E114" s="42"/>
      <c r="F114" s="43"/>
      <c r="G114" s="43"/>
      <c r="H114" s="44"/>
      <c r="I114" s="45" t="str">
        <f>IFERROR(HMIS6[[#This Row],[Amount Paid by ESG-CV]]/HMIS6[[#This Row],[Total Amount]],"")</f>
        <v/>
      </c>
      <c r="J114" s="44"/>
      <c r="K114" s="26"/>
    </row>
    <row r="115" spans="1:11" ht="33.75" customHeight="1" x14ac:dyDescent="0.25">
      <c r="A115" s="3">
        <v>66</v>
      </c>
      <c r="B115" s="27" t="s">
        <v>30</v>
      </c>
      <c r="C115" s="42"/>
      <c r="D115" s="42"/>
      <c r="E115" s="42"/>
      <c r="F115" s="43"/>
      <c r="G115" s="43"/>
      <c r="H115" s="44"/>
      <c r="I115" s="45" t="str">
        <f>IFERROR(HMIS6[[#This Row],[Amount Paid by ESG-CV]]/HMIS6[[#This Row],[Total Amount]],"")</f>
        <v/>
      </c>
      <c r="J115" s="44"/>
      <c r="K115" s="26"/>
    </row>
    <row r="116" spans="1:11" ht="33.75" customHeight="1" x14ac:dyDescent="0.25">
      <c r="A116" s="3">
        <v>67</v>
      </c>
      <c r="B116" s="27" t="s">
        <v>30</v>
      </c>
      <c r="C116" s="42"/>
      <c r="D116" s="42"/>
      <c r="E116" s="42"/>
      <c r="F116" s="43"/>
      <c r="G116" s="43"/>
      <c r="H116" s="44"/>
      <c r="I116" s="45" t="str">
        <f>IFERROR(HMIS6[[#This Row],[Amount Paid by ESG-CV]]/HMIS6[[#This Row],[Total Amount]],"")</f>
        <v/>
      </c>
      <c r="J116" s="44"/>
      <c r="K116" s="26"/>
    </row>
    <row r="117" spans="1:11" ht="33.75" customHeight="1" x14ac:dyDescent="0.25">
      <c r="A117" s="3">
        <v>68</v>
      </c>
      <c r="B117" s="27" t="s">
        <v>30</v>
      </c>
      <c r="C117" s="42"/>
      <c r="D117" s="42"/>
      <c r="E117" s="42"/>
      <c r="F117" s="43"/>
      <c r="G117" s="43"/>
      <c r="H117" s="44"/>
      <c r="I117" s="45" t="str">
        <f>IFERROR(HMIS6[[#This Row],[Amount Paid by ESG-CV]]/HMIS6[[#This Row],[Total Amount]],"")</f>
        <v/>
      </c>
      <c r="J117" s="44"/>
      <c r="K117" s="26"/>
    </row>
    <row r="118" spans="1:11" ht="33.75" customHeight="1" x14ac:dyDescent="0.25">
      <c r="A118" s="3">
        <v>69</v>
      </c>
      <c r="B118" s="27" t="s">
        <v>30</v>
      </c>
      <c r="C118" s="42"/>
      <c r="D118" s="42"/>
      <c r="E118" s="42"/>
      <c r="F118" s="43"/>
      <c r="G118" s="43"/>
      <c r="H118" s="44"/>
      <c r="I118" s="45" t="str">
        <f>IFERROR(HMIS6[[#This Row],[Amount Paid by ESG-CV]]/HMIS6[[#This Row],[Total Amount]],"")</f>
        <v/>
      </c>
      <c r="J118" s="44"/>
      <c r="K118" s="26"/>
    </row>
    <row r="119" spans="1:11" ht="33.75" customHeight="1" x14ac:dyDescent="0.25">
      <c r="A119" s="3">
        <v>70</v>
      </c>
      <c r="B119" s="27" t="s">
        <v>30</v>
      </c>
      <c r="C119" s="42"/>
      <c r="D119" s="42"/>
      <c r="E119" s="42"/>
      <c r="F119" s="43"/>
      <c r="G119" s="43"/>
      <c r="H119" s="44"/>
      <c r="I119" s="45" t="str">
        <f>IFERROR(HMIS6[[#This Row],[Amount Paid by ESG-CV]]/HMIS6[[#This Row],[Total Amount]],"")</f>
        <v/>
      </c>
      <c r="J119" s="44"/>
      <c r="K119" s="26"/>
    </row>
    <row r="121" spans="1:11" ht="33.75" customHeight="1" x14ac:dyDescent="0.25">
      <c r="A121" s="131" t="s">
        <v>9</v>
      </c>
      <c r="B121" s="132"/>
      <c r="C121" s="133">
        <f>$C$1</f>
        <v>0</v>
      </c>
      <c r="D121" s="134"/>
      <c r="E121" s="135"/>
      <c r="F121" s="131" t="s">
        <v>12</v>
      </c>
      <c r="G121" s="143"/>
      <c r="H121" s="143"/>
      <c r="I121" s="143"/>
      <c r="J121" s="132"/>
      <c r="K121" s="15" t="s">
        <v>33</v>
      </c>
    </row>
    <row r="122" spans="1:11" ht="33.75" customHeight="1" x14ac:dyDescent="0.25">
      <c r="A122" s="131" t="s">
        <v>10</v>
      </c>
      <c r="B122" s="132"/>
      <c r="C122" s="133">
        <f>$C$2</f>
        <v>0</v>
      </c>
      <c r="D122" s="134"/>
      <c r="E122" s="135"/>
      <c r="F122" s="131" t="s">
        <v>13</v>
      </c>
      <c r="G122" s="132"/>
      <c r="H122" s="144">
        <f>$G$2</f>
        <v>0</v>
      </c>
      <c r="I122" s="145"/>
      <c r="J122" s="146"/>
      <c r="K122" s="138">
        <f>SUM(HMIS7[Amount Paid by ESG-CV])</f>
        <v>0</v>
      </c>
    </row>
    <row r="123" spans="1:11" ht="33.75" customHeight="1" x14ac:dyDescent="0.25">
      <c r="A123" s="136" t="s">
        <v>11</v>
      </c>
      <c r="B123" s="137"/>
      <c r="C123" s="133">
        <f>$C$3</f>
        <v>0</v>
      </c>
      <c r="D123" s="134"/>
      <c r="E123" s="135"/>
      <c r="F123" s="136" t="s">
        <v>14</v>
      </c>
      <c r="G123" s="137"/>
      <c r="H123" s="140">
        <f>$G$3</f>
        <v>0</v>
      </c>
      <c r="I123" s="141"/>
      <c r="J123" s="142"/>
      <c r="K123" s="139"/>
    </row>
    <row r="124" spans="1:11" ht="33.75" customHeight="1" x14ac:dyDescent="0.25">
      <c r="A124" s="5" t="s">
        <v>32</v>
      </c>
      <c r="B124" s="6" t="s">
        <v>20</v>
      </c>
      <c r="C124" s="6" t="s">
        <v>21</v>
      </c>
      <c r="D124" s="6" t="s">
        <v>22</v>
      </c>
      <c r="E124" s="6" t="s">
        <v>23</v>
      </c>
      <c r="F124" s="6" t="s">
        <v>24</v>
      </c>
      <c r="G124" s="6" t="s">
        <v>25</v>
      </c>
      <c r="H124" s="6" t="s">
        <v>26</v>
      </c>
      <c r="I124" s="7" t="s">
        <v>31</v>
      </c>
      <c r="J124" s="6" t="s">
        <v>27</v>
      </c>
      <c r="K124" s="8" t="s">
        <v>28</v>
      </c>
    </row>
    <row r="125" spans="1:11" ht="33.75" customHeight="1" x14ac:dyDescent="0.25">
      <c r="A125" s="3">
        <v>71</v>
      </c>
      <c r="B125" s="27" t="s">
        <v>30</v>
      </c>
      <c r="C125" s="42"/>
      <c r="D125" s="42"/>
      <c r="E125" s="42"/>
      <c r="F125" s="43"/>
      <c r="G125" s="43"/>
      <c r="H125" s="44"/>
      <c r="I125" s="45" t="str">
        <f>IFERROR(HMIS7[[#This Row],[Amount Paid by ESG-CV]]/HMIS7[[#This Row],[Total Amount]],"")</f>
        <v/>
      </c>
      <c r="J125" s="44"/>
      <c r="K125" s="26"/>
    </row>
    <row r="126" spans="1:11" ht="33.75" customHeight="1" x14ac:dyDescent="0.25">
      <c r="A126" s="3">
        <v>72</v>
      </c>
      <c r="B126" s="27" t="s">
        <v>30</v>
      </c>
      <c r="C126" s="42"/>
      <c r="D126" s="42"/>
      <c r="E126" s="42"/>
      <c r="F126" s="43"/>
      <c r="G126" s="43"/>
      <c r="H126" s="44"/>
      <c r="I126" s="45" t="str">
        <f>IFERROR(HMIS7[[#This Row],[Amount Paid by ESG-CV]]/HMIS7[[#This Row],[Total Amount]],"")</f>
        <v/>
      </c>
      <c r="J126" s="44"/>
      <c r="K126" s="26"/>
    </row>
    <row r="127" spans="1:11" ht="33.75" customHeight="1" x14ac:dyDescent="0.25">
      <c r="A127" s="3">
        <v>73</v>
      </c>
      <c r="B127" s="27" t="s">
        <v>30</v>
      </c>
      <c r="C127" s="42"/>
      <c r="D127" s="42"/>
      <c r="E127" s="42"/>
      <c r="F127" s="43"/>
      <c r="G127" s="43"/>
      <c r="H127" s="44"/>
      <c r="I127" s="45" t="str">
        <f>IFERROR(HMIS7[[#This Row],[Amount Paid by ESG-CV]]/HMIS7[[#This Row],[Total Amount]],"")</f>
        <v/>
      </c>
      <c r="J127" s="44"/>
      <c r="K127" s="26"/>
    </row>
    <row r="128" spans="1:11" ht="33.75" customHeight="1" x14ac:dyDescent="0.25">
      <c r="A128" s="3">
        <v>74</v>
      </c>
      <c r="B128" s="27" t="s">
        <v>30</v>
      </c>
      <c r="C128" s="42"/>
      <c r="D128" s="42"/>
      <c r="E128" s="42"/>
      <c r="F128" s="43"/>
      <c r="G128" s="43"/>
      <c r="H128" s="44"/>
      <c r="I128" s="45" t="str">
        <f>IFERROR(HMIS7[[#This Row],[Amount Paid by ESG-CV]]/HMIS7[[#This Row],[Total Amount]],"")</f>
        <v/>
      </c>
      <c r="J128" s="44"/>
      <c r="K128" s="26"/>
    </row>
    <row r="129" spans="1:11" ht="33.75" customHeight="1" x14ac:dyDescent="0.25">
      <c r="A129" s="3">
        <v>75</v>
      </c>
      <c r="B129" s="27" t="s">
        <v>30</v>
      </c>
      <c r="C129" s="42"/>
      <c r="D129" s="42"/>
      <c r="E129" s="42"/>
      <c r="F129" s="43"/>
      <c r="G129" s="43"/>
      <c r="H129" s="44"/>
      <c r="I129" s="45" t="str">
        <f>IFERROR(HMIS7[[#This Row],[Amount Paid by ESG-CV]]/HMIS7[[#This Row],[Total Amount]],"")</f>
        <v/>
      </c>
      <c r="J129" s="44"/>
      <c r="K129" s="26"/>
    </row>
    <row r="130" spans="1:11" ht="33.75" customHeight="1" x14ac:dyDescent="0.25">
      <c r="A130" s="3">
        <v>76</v>
      </c>
      <c r="B130" s="27" t="s">
        <v>30</v>
      </c>
      <c r="C130" s="42"/>
      <c r="D130" s="42"/>
      <c r="E130" s="42"/>
      <c r="F130" s="43"/>
      <c r="G130" s="43"/>
      <c r="H130" s="44"/>
      <c r="I130" s="45" t="str">
        <f>IFERROR(HMIS7[[#This Row],[Amount Paid by ESG-CV]]/HMIS7[[#This Row],[Total Amount]],"")</f>
        <v/>
      </c>
      <c r="J130" s="44"/>
      <c r="K130" s="26"/>
    </row>
    <row r="131" spans="1:11" ht="33.75" customHeight="1" x14ac:dyDescent="0.25">
      <c r="A131" s="3">
        <v>77</v>
      </c>
      <c r="B131" s="27" t="s">
        <v>30</v>
      </c>
      <c r="C131" s="42"/>
      <c r="D131" s="42"/>
      <c r="E131" s="42"/>
      <c r="F131" s="43"/>
      <c r="G131" s="43"/>
      <c r="H131" s="44"/>
      <c r="I131" s="45" t="str">
        <f>IFERROR(HMIS7[[#This Row],[Amount Paid by ESG-CV]]/HMIS7[[#This Row],[Total Amount]],"")</f>
        <v/>
      </c>
      <c r="J131" s="44"/>
      <c r="K131" s="26"/>
    </row>
    <row r="132" spans="1:11" ht="33.75" customHeight="1" x14ac:dyDescent="0.25">
      <c r="A132" s="3">
        <v>78</v>
      </c>
      <c r="B132" s="27" t="s">
        <v>30</v>
      </c>
      <c r="C132" s="42"/>
      <c r="D132" s="42"/>
      <c r="E132" s="42"/>
      <c r="F132" s="43"/>
      <c r="G132" s="43"/>
      <c r="H132" s="44"/>
      <c r="I132" s="45" t="str">
        <f>IFERROR(HMIS7[[#This Row],[Amount Paid by ESG-CV]]/HMIS7[[#This Row],[Total Amount]],"")</f>
        <v/>
      </c>
      <c r="J132" s="44"/>
      <c r="K132" s="26"/>
    </row>
    <row r="133" spans="1:11" ht="33.75" customHeight="1" x14ac:dyDescent="0.25">
      <c r="A133" s="3">
        <v>79</v>
      </c>
      <c r="B133" s="27" t="s">
        <v>30</v>
      </c>
      <c r="C133" s="42"/>
      <c r="D133" s="42"/>
      <c r="E133" s="42"/>
      <c r="F133" s="43"/>
      <c r="G133" s="43"/>
      <c r="H133" s="44"/>
      <c r="I133" s="45" t="str">
        <f>IFERROR(HMIS7[[#This Row],[Amount Paid by ESG-CV]]/HMIS7[[#This Row],[Total Amount]],"")</f>
        <v/>
      </c>
      <c r="J133" s="44"/>
      <c r="K133" s="26"/>
    </row>
    <row r="134" spans="1:11" ht="33.75" customHeight="1" x14ac:dyDescent="0.25">
      <c r="A134" s="3">
        <v>80</v>
      </c>
      <c r="B134" s="27" t="s">
        <v>30</v>
      </c>
      <c r="C134" s="42"/>
      <c r="D134" s="42"/>
      <c r="E134" s="42"/>
      <c r="F134" s="43"/>
      <c r="G134" s="43"/>
      <c r="H134" s="44"/>
      <c r="I134" s="45" t="str">
        <f>IFERROR(HMIS7[[#This Row],[Amount Paid by ESG-CV]]/HMIS7[[#This Row],[Total Amount]],"")</f>
        <v/>
      </c>
      <c r="J134" s="44"/>
      <c r="K134" s="26"/>
    </row>
    <row r="136" spans="1:11" ht="33.75" customHeight="1" x14ac:dyDescent="0.25">
      <c r="A136" s="131" t="s">
        <v>9</v>
      </c>
      <c r="B136" s="132"/>
      <c r="C136" s="133">
        <f>$C$1</f>
        <v>0</v>
      </c>
      <c r="D136" s="134"/>
      <c r="E136" s="135"/>
      <c r="F136" s="131" t="s">
        <v>12</v>
      </c>
      <c r="G136" s="143"/>
      <c r="H136" s="143"/>
      <c r="I136" s="143"/>
      <c r="J136" s="132"/>
      <c r="K136" s="15" t="s">
        <v>33</v>
      </c>
    </row>
    <row r="137" spans="1:11" ht="33.75" customHeight="1" x14ac:dyDescent="0.25">
      <c r="A137" s="131" t="s">
        <v>10</v>
      </c>
      <c r="B137" s="132"/>
      <c r="C137" s="133">
        <f>$C$2</f>
        <v>0</v>
      </c>
      <c r="D137" s="134"/>
      <c r="E137" s="135"/>
      <c r="F137" s="131" t="s">
        <v>13</v>
      </c>
      <c r="G137" s="132"/>
      <c r="H137" s="144">
        <f>$G$2</f>
        <v>0</v>
      </c>
      <c r="I137" s="145"/>
      <c r="J137" s="146"/>
      <c r="K137" s="138">
        <f>SUM(HMIS8[Amount Paid by ESG-CV])</f>
        <v>0</v>
      </c>
    </row>
    <row r="138" spans="1:11" ht="33.75" customHeight="1" x14ac:dyDescent="0.25">
      <c r="A138" s="136" t="s">
        <v>11</v>
      </c>
      <c r="B138" s="137"/>
      <c r="C138" s="133">
        <f>$C$3</f>
        <v>0</v>
      </c>
      <c r="D138" s="134"/>
      <c r="E138" s="135"/>
      <c r="F138" s="136" t="s">
        <v>14</v>
      </c>
      <c r="G138" s="137"/>
      <c r="H138" s="140">
        <f>$G$3</f>
        <v>0</v>
      </c>
      <c r="I138" s="141"/>
      <c r="J138" s="142"/>
      <c r="K138" s="139"/>
    </row>
    <row r="139" spans="1:11" ht="33.75" customHeight="1" x14ac:dyDescent="0.25">
      <c r="A139" s="5" t="s">
        <v>32</v>
      </c>
      <c r="B139" s="6" t="s">
        <v>20</v>
      </c>
      <c r="C139" s="6" t="s">
        <v>21</v>
      </c>
      <c r="D139" s="6" t="s">
        <v>22</v>
      </c>
      <c r="E139" s="6" t="s">
        <v>23</v>
      </c>
      <c r="F139" s="6" t="s">
        <v>24</v>
      </c>
      <c r="G139" s="6" t="s">
        <v>25</v>
      </c>
      <c r="H139" s="6" t="s">
        <v>26</v>
      </c>
      <c r="I139" s="7" t="s">
        <v>31</v>
      </c>
      <c r="J139" s="6" t="s">
        <v>27</v>
      </c>
      <c r="K139" s="8" t="s">
        <v>28</v>
      </c>
    </row>
    <row r="140" spans="1:11" ht="33.75" customHeight="1" x14ac:dyDescent="0.25">
      <c r="A140" s="3">
        <v>81</v>
      </c>
      <c r="B140" s="27" t="s">
        <v>30</v>
      </c>
      <c r="C140" s="42"/>
      <c r="D140" s="42"/>
      <c r="E140" s="42"/>
      <c r="F140" s="43"/>
      <c r="G140" s="43"/>
      <c r="H140" s="44"/>
      <c r="I140" s="45" t="str">
        <f>IFERROR(HMIS8[[#This Row],[Amount Paid by ESG-CV]]/HMIS8[[#This Row],[Total Amount]],"")</f>
        <v/>
      </c>
      <c r="J140" s="44"/>
      <c r="K140" s="26"/>
    </row>
    <row r="141" spans="1:11" ht="33.75" customHeight="1" x14ac:dyDescent="0.25">
      <c r="A141" s="3">
        <v>82</v>
      </c>
      <c r="B141" s="27" t="s">
        <v>30</v>
      </c>
      <c r="C141" s="42"/>
      <c r="D141" s="42"/>
      <c r="E141" s="42"/>
      <c r="F141" s="43"/>
      <c r="G141" s="43"/>
      <c r="H141" s="44"/>
      <c r="I141" s="45" t="str">
        <f>IFERROR(HMIS8[[#This Row],[Amount Paid by ESG-CV]]/HMIS8[[#This Row],[Total Amount]],"")</f>
        <v/>
      </c>
      <c r="J141" s="44"/>
      <c r="K141" s="26"/>
    </row>
    <row r="142" spans="1:11" ht="33.75" customHeight="1" x14ac:dyDescent="0.25">
      <c r="A142" s="3">
        <v>83</v>
      </c>
      <c r="B142" s="27" t="s">
        <v>30</v>
      </c>
      <c r="C142" s="42"/>
      <c r="D142" s="42"/>
      <c r="E142" s="42"/>
      <c r="F142" s="43"/>
      <c r="G142" s="43"/>
      <c r="H142" s="44"/>
      <c r="I142" s="45" t="str">
        <f>IFERROR(HMIS8[[#This Row],[Amount Paid by ESG-CV]]/HMIS8[[#This Row],[Total Amount]],"")</f>
        <v/>
      </c>
      <c r="J142" s="44"/>
      <c r="K142" s="26"/>
    </row>
    <row r="143" spans="1:11" ht="33.75" customHeight="1" x14ac:dyDescent="0.25">
      <c r="A143" s="3">
        <v>84</v>
      </c>
      <c r="B143" s="27" t="s">
        <v>30</v>
      </c>
      <c r="C143" s="42"/>
      <c r="D143" s="42"/>
      <c r="E143" s="42"/>
      <c r="F143" s="43"/>
      <c r="G143" s="43"/>
      <c r="H143" s="44"/>
      <c r="I143" s="45" t="str">
        <f>IFERROR(HMIS8[[#This Row],[Amount Paid by ESG-CV]]/HMIS8[[#This Row],[Total Amount]],"")</f>
        <v/>
      </c>
      <c r="J143" s="44"/>
      <c r="K143" s="26"/>
    </row>
    <row r="144" spans="1:11" ht="33.75" customHeight="1" x14ac:dyDescent="0.25">
      <c r="A144" s="3">
        <v>85</v>
      </c>
      <c r="B144" s="27" t="s">
        <v>30</v>
      </c>
      <c r="C144" s="42"/>
      <c r="D144" s="42"/>
      <c r="E144" s="42"/>
      <c r="F144" s="43"/>
      <c r="G144" s="43"/>
      <c r="H144" s="44"/>
      <c r="I144" s="45" t="str">
        <f>IFERROR(HMIS8[[#This Row],[Amount Paid by ESG-CV]]/HMIS8[[#This Row],[Total Amount]],"")</f>
        <v/>
      </c>
      <c r="J144" s="44"/>
      <c r="K144" s="26"/>
    </row>
    <row r="145" spans="1:11" ht="33.75" customHeight="1" x14ac:dyDescent="0.25">
      <c r="A145" s="3">
        <v>86</v>
      </c>
      <c r="B145" s="27" t="s">
        <v>30</v>
      </c>
      <c r="C145" s="42"/>
      <c r="D145" s="42"/>
      <c r="E145" s="42"/>
      <c r="F145" s="43"/>
      <c r="G145" s="43"/>
      <c r="H145" s="44"/>
      <c r="I145" s="45" t="str">
        <f>IFERROR(HMIS8[[#This Row],[Amount Paid by ESG-CV]]/HMIS8[[#This Row],[Total Amount]],"")</f>
        <v/>
      </c>
      <c r="J145" s="44"/>
      <c r="K145" s="26"/>
    </row>
    <row r="146" spans="1:11" ht="33.75" customHeight="1" x14ac:dyDescent="0.25">
      <c r="A146" s="3">
        <v>87</v>
      </c>
      <c r="B146" s="27" t="s">
        <v>30</v>
      </c>
      <c r="C146" s="42"/>
      <c r="D146" s="42"/>
      <c r="E146" s="42"/>
      <c r="F146" s="43"/>
      <c r="G146" s="43"/>
      <c r="H146" s="44"/>
      <c r="I146" s="45" t="str">
        <f>IFERROR(HMIS8[[#This Row],[Amount Paid by ESG-CV]]/HMIS8[[#This Row],[Total Amount]],"")</f>
        <v/>
      </c>
      <c r="J146" s="44"/>
      <c r="K146" s="26"/>
    </row>
    <row r="147" spans="1:11" ht="33.75" customHeight="1" x14ac:dyDescent="0.25">
      <c r="A147" s="3">
        <v>88</v>
      </c>
      <c r="B147" s="27" t="s">
        <v>30</v>
      </c>
      <c r="C147" s="42"/>
      <c r="D147" s="42"/>
      <c r="E147" s="42"/>
      <c r="F147" s="43"/>
      <c r="G147" s="43"/>
      <c r="H147" s="44"/>
      <c r="I147" s="45" t="str">
        <f>IFERROR(HMIS8[[#This Row],[Amount Paid by ESG-CV]]/HMIS8[[#This Row],[Total Amount]],"")</f>
        <v/>
      </c>
      <c r="J147" s="44"/>
      <c r="K147" s="26"/>
    </row>
    <row r="148" spans="1:11" ht="33.75" customHeight="1" x14ac:dyDescent="0.25">
      <c r="A148" s="3">
        <v>89</v>
      </c>
      <c r="B148" s="27" t="s">
        <v>30</v>
      </c>
      <c r="C148" s="42"/>
      <c r="D148" s="42"/>
      <c r="E148" s="42"/>
      <c r="F148" s="43"/>
      <c r="G148" s="43"/>
      <c r="H148" s="44"/>
      <c r="I148" s="45" t="str">
        <f>IFERROR(HMIS8[[#This Row],[Amount Paid by ESG-CV]]/HMIS8[[#This Row],[Total Amount]],"")</f>
        <v/>
      </c>
      <c r="J148" s="44"/>
      <c r="K148" s="26"/>
    </row>
    <row r="149" spans="1:11" ht="33.75" customHeight="1" x14ac:dyDescent="0.25">
      <c r="A149" s="3">
        <v>90</v>
      </c>
      <c r="B149" s="27" t="s">
        <v>30</v>
      </c>
      <c r="C149" s="42"/>
      <c r="D149" s="42"/>
      <c r="E149" s="42"/>
      <c r="F149" s="43"/>
      <c r="G149" s="43"/>
      <c r="H149" s="44"/>
      <c r="I149" s="45" t="str">
        <f>IFERROR(HMIS8[[#This Row],[Amount Paid by ESG-CV]]/HMIS8[[#This Row],[Total Amount]],"")</f>
        <v/>
      </c>
      <c r="J149" s="44"/>
      <c r="K149" s="26"/>
    </row>
    <row r="151" spans="1:11" ht="33.75" customHeight="1" x14ac:dyDescent="0.25">
      <c r="A151" s="131" t="s">
        <v>9</v>
      </c>
      <c r="B151" s="132"/>
      <c r="C151" s="133">
        <f>$C$1</f>
        <v>0</v>
      </c>
      <c r="D151" s="134"/>
      <c r="E151" s="135"/>
      <c r="F151" s="131" t="s">
        <v>12</v>
      </c>
      <c r="G151" s="143"/>
      <c r="H151" s="143"/>
      <c r="I151" s="143"/>
      <c r="J151" s="132"/>
      <c r="K151" s="15" t="s">
        <v>33</v>
      </c>
    </row>
    <row r="152" spans="1:11" ht="33.75" customHeight="1" x14ac:dyDescent="0.25">
      <c r="A152" s="131" t="s">
        <v>10</v>
      </c>
      <c r="B152" s="132"/>
      <c r="C152" s="133">
        <f>$C$2</f>
        <v>0</v>
      </c>
      <c r="D152" s="134"/>
      <c r="E152" s="135"/>
      <c r="F152" s="131" t="s">
        <v>13</v>
      </c>
      <c r="G152" s="132"/>
      <c r="H152" s="144">
        <f>$G$2</f>
        <v>0</v>
      </c>
      <c r="I152" s="145"/>
      <c r="J152" s="146"/>
      <c r="K152" s="138">
        <f>SUM(HMIS9[Amount Paid by ESG-CV])</f>
        <v>0</v>
      </c>
    </row>
    <row r="153" spans="1:11" ht="33.75" customHeight="1" x14ac:dyDescent="0.25">
      <c r="A153" s="136" t="s">
        <v>11</v>
      </c>
      <c r="B153" s="137"/>
      <c r="C153" s="133">
        <f>$C$3</f>
        <v>0</v>
      </c>
      <c r="D153" s="134"/>
      <c r="E153" s="135"/>
      <c r="F153" s="136" t="s">
        <v>14</v>
      </c>
      <c r="G153" s="137"/>
      <c r="H153" s="140">
        <f>$G$3</f>
        <v>0</v>
      </c>
      <c r="I153" s="141"/>
      <c r="J153" s="142"/>
      <c r="K153" s="139"/>
    </row>
    <row r="154" spans="1:11" ht="33.75" customHeight="1" x14ac:dyDescent="0.25">
      <c r="A154" s="5" t="s">
        <v>32</v>
      </c>
      <c r="B154" s="6" t="s">
        <v>20</v>
      </c>
      <c r="C154" s="6" t="s">
        <v>21</v>
      </c>
      <c r="D154" s="6" t="s">
        <v>22</v>
      </c>
      <c r="E154" s="6" t="s">
        <v>23</v>
      </c>
      <c r="F154" s="6" t="s">
        <v>24</v>
      </c>
      <c r="G154" s="6" t="s">
        <v>25</v>
      </c>
      <c r="H154" s="6" t="s">
        <v>26</v>
      </c>
      <c r="I154" s="7" t="s">
        <v>31</v>
      </c>
      <c r="J154" s="6" t="s">
        <v>27</v>
      </c>
      <c r="K154" s="8" t="s">
        <v>28</v>
      </c>
    </row>
    <row r="155" spans="1:11" ht="33.75" customHeight="1" x14ac:dyDescent="0.25">
      <c r="A155" s="3">
        <v>91</v>
      </c>
      <c r="B155" s="27" t="s">
        <v>30</v>
      </c>
      <c r="C155" s="42"/>
      <c r="D155" s="42"/>
      <c r="E155" s="42"/>
      <c r="F155" s="43"/>
      <c r="G155" s="43"/>
      <c r="H155" s="44"/>
      <c r="I155" s="45" t="str">
        <f>IFERROR(HMIS9[[#This Row],[Amount Paid by ESG-CV]]/HMIS9[[#This Row],[Total Amount]],"")</f>
        <v/>
      </c>
      <c r="J155" s="44"/>
      <c r="K155" s="26"/>
    </row>
    <row r="156" spans="1:11" ht="33.75" customHeight="1" x14ac:dyDescent="0.25">
      <c r="A156" s="3">
        <v>92</v>
      </c>
      <c r="B156" s="27" t="s">
        <v>30</v>
      </c>
      <c r="C156" s="42"/>
      <c r="D156" s="42"/>
      <c r="E156" s="42"/>
      <c r="F156" s="43"/>
      <c r="G156" s="43"/>
      <c r="H156" s="44"/>
      <c r="I156" s="45" t="str">
        <f>IFERROR(HMIS9[[#This Row],[Amount Paid by ESG-CV]]/HMIS9[[#This Row],[Total Amount]],"")</f>
        <v/>
      </c>
      <c r="J156" s="44"/>
      <c r="K156" s="26"/>
    </row>
    <row r="157" spans="1:11" ht="33.75" customHeight="1" x14ac:dyDescent="0.25">
      <c r="A157" s="3">
        <v>93</v>
      </c>
      <c r="B157" s="27" t="s">
        <v>30</v>
      </c>
      <c r="C157" s="42"/>
      <c r="D157" s="42"/>
      <c r="E157" s="42"/>
      <c r="F157" s="43"/>
      <c r="G157" s="43"/>
      <c r="H157" s="44"/>
      <c r="I157" s="45" t="str">
        <f>IFERROR(HMIS9[[#This Row],[Amount Paid by ESG-CV]]/HMIS9[[#This Row],[Total Amount]],"")</f>
        <v/>
      </c>
      <c r="J157" s="44"/>
      <c r="K157" s="26"/>
    </row>
    <row r="158" spans="1:11" ht="33.75" customHeight="1" x14ac:dyDescent="0.25">
      <c r="A158" s="3">
        <v>94</v>
      </c>
      <c r="B158" s="27" t="s">
        <v>30</v>
      </c>
      <c r="C158" s="42"/>
      <c r="D158" s="42"/>
      <c r="E158" s="42"/>
      <c r="F158" s="43"/>
      <c r="G158" s="43"/>
      <c r="H158" s="44"/>
      <c r="I158" s="45" t="str">
        <f>IFERROR(HMIS9[[#This Row],[Amount Paid by ESG-CV]]/HMIS9[[#This Row],[Total Amount]],"")</f>
        <v/>
      </c>
      <c r="J158" s="44"/>
      <c r="K158" s="26"/>
    </row>
    <row r="159" spans="1:11" ht="33.75" customHeight="1" x14ac:dyDescent="0.25">
      <c r="A159" s="3">
        <v>95</v>
      </c>
      <c r="B159" s="27" t="s">
        <v>30</v>
      </c>
      <c r="C159" s="42"/>
      <c r="D159" s="42"/>
      <c r="E159" s="42"/>
      <c r="F159" s="43"/>
      <c r="G159" s="43"/>
      <c r="H159" s="44"/>
      <c r="I159" s="45" t="str">
        <f>IFERROR(HMIS9[[#This Row],[Amount Paid by ESG-CV]]/HMIS9[[#This Row],[Total Amount]],"")</f>
        <v/>
      </c>
      <c r="J159" s="44"/>
      <c r="K159" s="26"/>
    </row>
    <row r="160" spans="1:11" ht="33.75" customHeight="1" x14ac:dyDescent="0.25">
      <c r="A160" s="3">
        <v>96</v>
      </c>
      <c r="B160" s="27" t="s">
        <v>30</v>
      </c>
      <c r="C160" s="42"/>
      <c r="D160" s="42"/>
      <c r="E160" s="42"/>
      <c r="F160" s="43"/>
      <c r="G160" s="43"/>
      <c r="H160" s="44"/>
      <c r="I160" s="45" t="str">
        <f>IFERROR(HMIS9[[#This Row],[Amount Paid by ESG-CV]]/HMIS9[[#This Row],[Total Amount]],"")</f>
        <v/>
      </c>
      <c r="J160" s="44"/>
      <c r="K160" s="26"/>
    </row>
    <row r="161" spans="1:11" ht="33.75" customHeight="1" x14ac:dyDescent="0.25">
      <c r="A161" s="3">
        <v>97</v>
      </c>
      <c r="B161" s="27" t="s">
        <v>30</v>
      </c>
      <c r="C161" s="42"/>
      <c r="D161" s="42"/>
      <c r="E161" s="42"/>
      <c r="F161" s="43"/>
      <c r="G161" s="43"/>
      <c r="H161" s="44"/>
      <c r="I161" s="45" t="str">
        <f>IFERROR(HMIS9[[#This Row],[Amount Paid by ESG-CV]]/HMIS9[[#This Row],[Total Amount]],"")</f>
        <v/>
      </c>
      <c r="J161" s="44"/>
      <c r="K161" s="26"/>
    </row>
    <row r="162" spans="1:11" ht="33.75" customHeight="1" x14ac:dyDescent="0.25">
      <c r="A162" s="3">
        <v>98</v>
      </c>
      <c r="B162" s="27" t="s">
        <v>30</v>
      </c>
      <c r="C162" s="42"/>
      <c r="D162" s="42"/>
      <c r="E162" s="42"/>
      <c r="F162" s="43"/>
      <c r="G162" s="43"/>
      <c r="H162" s="44"/>
      <c r="I162" s="45" t="str">
        <f>IFERROR(HMIS9[[#This Row],[Amount Paid by ESG-CV]]/HMIS9[[#This Row],[Total Amount]],"")</f>
        <v/>
      </c>
      <c r="J162" s="44"/>
      <c r="K162" s="26"/>
    </row>
    <row r="163" spans="1:11" ht="33.75" customHeight="1" x14ac:dyDescent="0.25">
      <c r="A163" s="3">
        <v>99</v>
      </c>
      <c r="B163" s="27" t="s">
        <v>30</v>
      </c>
      <c r="C163" s="42"/>
      <c r="D163" s="42"/>
      <c r="E163" s="42"/>
      <c r="F163" s="43"/>
      <c r="G163" s="43"/>
      <c r="H163" s="44"/>
      <c r="I163" s="45" t="str">
        <f>IFERROR(HMIS9[[#This Row],[Amount Paid by ESG-CV]]/HMIS9[[#This Row],[Total Amount]],"")</f>
        <v/>
      </c>
      <c r="J163" s="44"/>
      <c r="K163" s="26"/>
    </row>
    <row r="164" spans="1:11" ht="33.75" customHeight="1" x14ac:dyDescent="0.25">
      <c r="A164" s="3">
        <v>100</v>
      </c>
      <c r="B164" s="27" t="s">
        <v>30</v>
      </c>
      <c r="C164" s="42"/>
      <c r="D164" s="42"/>
      <c r="E164" s="42"/>
      <c r="F164" s="43"/>
      <c r="G164" s="43"/>
      <c r="H164" s="44"/>
      <c r="I164" s="45" t="str">
        <f>IFERROR(HMIS9[[#This Row],[Amount Paid by ESG-CV]]/HMIS9[[#This Row],[Total Amount]],"")</f>
        <v/>
      </c>
      <c r="J164" s="44"/>
      <c r="K164" s="26"/>
    </row>
    <row r="166" spans="1:11" ht="33.75" customHeight="1" x14ac:dyDescent="0.25">
      <c r="A166" s="131" t="s">
        <v>9</v>
      </c>
      <c r="B166" s="132"/>
      <c r="C166" s="133">
        <f>$C$1</f>
        <v>0</v>
      </c>
      <c r="D166" s="134"/>
      <c r="E166" s="135"/>
      <c r="F166" s="131" t="s">
        <v>12</v>
      </c>
      <c r="G166" s="143"/>
      <c r="H166" s="143"/>
      <c r="I166" s="143"/>
      <c r="J166" s="132"/>
      <c r="K166" s="15" t="s">
        <v>33</v>
      </c>
    </row>
    <row r="167" spans="1:11" ht="33.75" customHeight="1" x14ac:dyDescent="0.25">
      <c r="A167" s="131" t="s">
        <v>10</v>
      </c>
      <c r="B167" s="132"/>
      <c r="C167" s="133">
        <f>$C$2</f>
        <v>0</v>
      </c>
      <c r="D167" s="134"/>
      <c r="E167" s="135"/>
      <c r="F167" s="131" t="s">
        <v>13</v>
      </c>
      <c r="G167" s="132"/>
      <c r="H167" s="144">
        <f>$G$2</f>
        <v>0</v>
      </c>
      <c r="I167" s="145"/>
      <c r="J167" s="146"/>
      <c r="K167" s="138">
        <f>SUM(HMIS10[Amount Paid by ESG-CV])</f>
        <v>0</v>
      </c>
    </row>
    <row r="168" spans="1:11" ht="33.75" customHeight="1" x14ac:dyDescent="0.25">
      <c r="A168" s="136" t="s">
        <v>11</v>
      </c>
      <c r="B168" s="137"/>
      <c r="C168" s="133">
        <f>$C$3</f>
        <v>0</v>
      </c>
      <c r="D168" s="134"/>
      <c r="E168" s="135"/>
      <c r="F168" s="136" t="s">
        <v>14</v>
      </c>
      <c r="G168" s="137"/>
      <c r="H168" s="140">
        <f>$G$3</f>
        <v>0</v>
      </c>
      <c r="I168" s="141"/>
      <c r="J168" s="142"/>
      <c r="K168" s="139"/>
    </row>
    <row r="169" spans="1:11" ht="33.75" customHeight="1" x14ac:dyDescent="0.25">
      <c r="A169" s="5" t="s">
        <v>32</v>
      </c>
      <c r="B169" s="6" t="s">
        <v>20</v>
      </c>
      <c r="C169" s="6" t="s">
        <v>21</v>
      </c>
      <c r="D169" s="6" t="s">
        <v>22</v>
      </c>
      <c r="E169" s="6" t="s">
        <v>23</v>
      </c>
      <c r="F169" s="6" t="s">
        <v>24</v>
      </c>
      <c r="G169" s="6" t="s">
        <v>25</v>
      </c>
      <c r="H169" s="6" t="s">
        <v>26</v>
      </c>
      <c r="I169" s="7" t="s">
        <v>31</v>
      </c>
      <c r="J169" s="6" t="s">
        <v>27</v>
      </c>
      <c r="K169" s="8" t="s">
        <v>28</v>
      </c>
    </row>
    <row r="170" spans="1:11" ht="33.75" customHeight="1" x14ac:dyDescent="0.25">
      <c r="A170" s="3">
        <v>101</v>
      </c>
      <c r="B170" s="27" t="s">
        <v>30</v>
      </c>
      <c r="C170" s="42"/>
      <c r="D170" s="42"/>
      <c r="E170" s="42"/>
      <c r="F170" s="43"/>
      <c r="G170" s="43"/>
      <c r="H170" s="44"/>
      <c r="I170" s="45" t="str">
        <f>IFERROR(HMIS10[[#This Row],[Amount Paid by ESG-CV]]/HMIS10[[#This Row],[Total Amount]],"")</f>
        <v/>
      </c>
      <c r="J170" s="44"/>
      <c r="K170" s="26"/>
    </row>
    <row r="171" spans="1:11" ht="33.75" customHeight="1" x14ac:dyDescent="0.25">
      <c r="A171" s="3">
        <v>102</v>
      </c>
      <c r="B171" s="27" t="s">
        <v>30</v>
      </c>
      <c r="C171" s="42"/>
      <c r="D171" s="42"/>
      <c r="E171" s="42"/>
      <c r="F171" s="43"/>
      <c r="G171" s="43"/>
      <c r="H171" s="44"/>
      <c r="I171" s="45" t="str">
        <f>IFERROR(HMIS10[[#This Row],[Amount Paid by ESG-CV]]/HMIS10[[#This Row],[Total Amount]],"")</f>
        <v/>
      </c>
      <c r="J171" s="44"/>
      <c r="K171" s="26"/>
    </row>
    <row r="172" spans="1:11" ht="33.75" customHeight="1" x14ac:dyDescent="0.25">
      <c r="A172" s="3">
        <v>103</v>
      </c>
      <c r="B172" s="27" t="s">
        <v>30</v>
      </c>
      <c r="C172" s="42"/>
      <c r="D172" s="42"/>
      <c r="E172" s="42"/>
      <c r="F172" s="43"/>
      <c r="G172" s="43"/>
      <c r="H172" s="44"/>
      <c r="I172" s="45" t="str">
        <f>IFERROR(HMIS10[[#This Row],[Amount Paid by ESG-CV]]/HMIS10[[#This Row],[Total Amount]],"")</f>
        <v/>
      </c>
      <c r="J172" s="44"/>
      <c r="K172" s="26"/>
    </row>
    <row r="173" spans="1:11" ht="33.75" customHeight="1" x14ac:dyDescent="0.25">
      <c r="A173" s="3">
        <v>104</v>
      </c>
      <c r="B173" s="27" t="s">
        <v>30</v>
      </c>
      <c r="C173" s="42"/>
      <c r="D173" s="42"/>
      <c r="E173" s="42"/>
      <c r="F173" s="43"/>
      <c r="G173" s="43"/>
      <c r="H173" s="44"/>
      <c r="I173" s="45" t="str">
        <f>IFERROR(HMIS10[[#This Row],[Amount Paid by ESG-CV]]/HMIS10[[#This Row],[Total Amount]],"")</f>
        <v/>
      </c>
      <c r="J173" s="44"/>
      <c r="K173" s="26"/>
    </row>
    <row r="174" spans="1:11" ht="33.75" customHeight="1" x14ac:dyDescent="0.25">
      <c r="A174" s="3">
        <v>105</v>
      </c>
      <c r="B174" s="27" t="s">
        <v>30</v>
      </c>
      <c r="C174" s="42"/>
      <c r="D174" s="42"/>
      <c r="E174" s="42"/>
      <c r="F174" s="43"/>
      <c r="G174" s="43"/>
      <c r="H174" s="44"/>
      <c r="I174" s="45" t="str">
        <f>IFERROR(HMIS10[[#This Row],[Amount Paid by ESG-CV]]/HMIS10[[#This Row],[Total Amount]],"")</f>
        <v/>
      </c>
      <c r="J174" s="44"/>
      <c r="K174" s="26"/>
    </row>
    <row r="175" spans="1:11" ht="33.75" customHeight="1" x14ac:dyDescent="0.25">
      <c r="A175" s="3">
        <v>106</v>
      </c>
      <c r="B175" s="27" t="s">
        <v>30</v>
      </c>
      <c r="C175" s="42"/>
      <c r="D175" s="42"/>
      <c r="E175" s="42"/>
      <c r="F175" s="43"/>
      <c r="G175" s="43"/>
      <c r="H175" s="44"/>
      <c r="I175" s="45" t="str">
        <f>IFERROR(HMIS10[[#This Row],[Amount Paid by ESG-CV]]/HMIS10[[#This Row],[Total Amount]],"")</f>
        <v/>
      </c>
      <c r="J175" s="44"/>
      <c r="K175" s="26"/>
    </row>
    <row r="176" spans="1:11" ht="33.75" customHeight="1" x14ac:dyDescent="0.25">
      <c r="A176" s="3">
        <v>107</v>
      </c>
      <c r="B176" s="27" t="s">
        <v>30</v>
      </c>
      <c r="C176" s="42"/>
      <c r="D176" s="42"/>
      <c r="E176" s="42"/>
      <c r="F176" s="43"/>
      <c r="G176" s="43"/>
      <c r="H176" s="44"/>
      <c r="I176" s="45" t="str">
        <f>IFERROR(HMIS10[[#This Row],[Amount Paid by ESG-CV]]/HMIS10[[#This Row],[Total Amount]],"")</f>
        <v/>
      </c>
      <c r="J176" s="44"/>
      <c r="K176" s="26"/>
    </row>
    <row r="177" spans="1:11" ht="33.75" customHeight="1" x14ac:dyDescent="0.25">
      <c r="A177" s="3">
        <v>108</v>
      </c>
      <c r="B177" s="27" t="s">
        <v>30</v>
      </c>
      <c r="C177" s="42"/>
      <c r="D177" s="42"/>
      <c r="E177" s="42"/>
      <c r="F177" s="43"/>
      <c r="G177" s="43"/>
      <c r="H177" s="44"/>
      <c r="I177" s="45" t="str">
        <f>IFERROR(HMIS10[[#This Row],[Amount Paid by ESG-CV]]/HMIS10[[#This Row],[Total Amount]],"")</f>
        <v/>
      </c>
      <c r="J177" s="44"/>
      <c r="K177" s="26"/>
    </row>
    <row r="178" spans="1:11" ht="33.75" customHeight="1" x14ac:dyDescent="0.25">
      <c r="A178" s="3">
        <v>109</v>
      </c>
      <c r="B178" s="27" t="s">
        <v>30</v>
      </c>
      <c r="C178" s="42"/>
      <c r="D178" s="42"/>
      <c r="E178" s="42"/>
      <c r="F178" s="43"/>
      <c r="G178" s="43"/>
      <c r="H178" s="44"/>
      <c r="I178" s="45" t="str">
        <f>IFERROR(HMIS10[[#This Row],[Amount Paid by ESG-CV]]/HMIS10[[#This Row],[Total Amount]],"")</f>
        <v/>
      </c>
      <c r="J178" s="44"/>
      <c r="K178" s="26"/>
    </row>
    <row r="179" spans="1:11" ht="33.75" customHeight="1" x14ac:dyDescent="0.25">
      <c r="A179" s="3">
        <v>110</v>
      </c>
      <c r="B179" s="27" t="s">
        <v>30</v>
      </c>
      <c r="C179" s="42"/>
      <c r="D179" s="42"/>
      <c r="E179" s="42"/>
      <c r="F179" s="43"/>
      <c r="G179" s="43"/>
      <c r="H179" s="44"/>
      <c r="I179" s="45" t="str">
        <f>IFERROR(HMIS10[[#This Row],[Amount Paid by ESG-CV]]/HMIS10[[#This Row],[Total Amount]],"")</f>
        <v/>
      </c>
      <c r="J179" s="44"/>
      <c r="K179" s="26"/>
    </row>
    <row r="181" spans="1:11" ht="33.75" customHeight="1" x14ac:dyDescent="0.25">
      <c r="A181" s="131" t="s">
        <v>9</v>
      </c>
      <c r="B181" s="132"/>
      <c r="C181" s="133">
        <f>$C$1</f>
        <v>0</v>
      </c>
      <c r="D181" s="134"/>
      <c r="E181" s="135"/>
      <c r="F181" s="131" t="s">
        <v>12</v>
      </c>
      <c r="G181" s="143"/>
      <c r="H181" s="143"/>
      <c r="I181" s="143"/>
      <c r="J181" s="132"/>
      <c r="K181" s="15" t="s">
        <v>33</v>
      </c>
    </row>
    <row r="182" spans="1:11" ht="33.75" customHeight="1" x14ac:dyDescent="0.25">
      <c r="A182" s="131" t="s">
        <v>10</v>
      </c>
      <c r="B182" s="132"/>
      <c r="C182" s="133">
        <f>$C$2</f>
        <v>0</v>
      </c>
      <c r="D182" s="134"/>
      <c r="E182" s="135"/>
      <c r="F182" s="131" t="s">
        <v>13</v>
      </c>
      <c r="G182" s="132"/>
      <c r="H182" s="144">
        <f>$G$2</f>
        <v>0</v>
      </c>
      <c r="I182" s="145"/>
      <c r="J182" s="146"/>
      <c r="K182" s="138">
        <f>SUM(HMIS11[Amount Paid by ESG-CV])</f>
        <v>0</v>
      </c>
    </row>
    <row r="183" spans="1:11" ht="33.75" customHeight="1" x14ac:dyDescent="0.25">
      <c r="A183" s="136" t="s">
        <v>11</v>
      </c>
      <c r="B183" s="137"/>
      <c r="C183" s="133">
        <f>$C$3</f>
        <v>0</v>
      </c>
      <c r="D183" s="134"/>
      <c r="E183" s="135"/>
      <c r="F183" s="136" t="s">
        <v>14</v>
      </c>
      <c r="G183" s="137"/>
      <c r="H183" s="140">
        <f>$G$3</f>
        <v>0</v>
      </c>
      <c r="I183" s="141"/>
      <c r="J183" s="142"/>
      <c r="K183" s="139"/>
    </row>
    <row r="184" spans="1:11" ht="33.75" customHeight="1" x14ac:dyDescent="0.25">
      <c r="A184" s="5" t="s">
        <v>32</v>
      </c>
      <c r="B184" s="6" t="s">
        <v>20</v>
      </c>
      <c r="C184" s="6" t="s">
        <v>21</v>
      </c>
      <c r="D184" s="6" t="s">
        <v>22</v>
      </c>
      <c r="E184" s="6" t="s">
        <v>23</v>
      </c>
      <c r="F184" s="6" t="s">
        <v>24</v>
      </c>
      <c r="G184" s="6" t="s">
        <v>25</v>
      </c>
      <c r="H184" s="6" t="s">
        <v>26</v>
      </c>
      <c r="I184" s="7" t="s">
        <v>31</v>
      </c>
      <c r="J184" s="6" t="s">
        <v>27</v>
      </c>
      <c r="K184" s="8" t="s">
        <v>28</v>
      </c>
    </row>
    <row r="185" spans="1:11" ht="33.75" customHeight="1" x14ac:dyDescent="0.25">
      <c r="A185" s="3">
        <v>111</v>
      </c>
      <c r="B185" s="27" t="s">
        <v>30</v>
      </c>
      <c r="C185" s="42"/>
      <c r="D185" s="42"/>
      <c r="E185" s="42"/>
      <c r="F185" s="43"/>
      <c r="G185" s="43"/>
      <c r="H185" s="44"/>
      <c r="I185" s="45" t="str">
        <f>IFERROR(HMIS11[[#This Row],[Amount Paid by ESG-CV]]/HMIS11[[#This Row],[Total Amount]],"")</f>
        <v/>
      </c>
      <c r="J185" s="44"/>
      <c r="K185" s="26"/>
    </row>
    <row r="186" spans="1:11" ht="33.75" customHeight="1" x14ac:dyDescent="0.25">
      <c r="A186" s="3">
        <v>112</v>
      </c>
      <c r="B186" s="27" t="s">
        <v>30</v>
      </c>
      <c r="C186" s="42"/>
      <c r="D186" s="42"/>
      <c r="E186" s="42"/>
      <c r="F186" s="43"/>
      <c r="G186" s="43"/>
      <c r="H186" s="44"/>
      <c r="I186" s="45" t="str">
        <f>IFERROR(HMIS11[[#This Row],[Amount Paid by ESG-CV]]/HMIS11[[#This Row],[Total Amount]],"")</f>
        <v/>
      </c>
      <c r="J186" s="44"/>
      <c r="K186" s="26"/>
    </row>
    <row r="187" spans="1:11" ht="33.75" customHeight="1" x14ac:dyDescent="0.25">
      <c r="A187" s="3">
        <v>113</v>
      </c>
      <c r="B187" s="27" t="s">
        <v>30</v>
      </c>
      <c r="C187" s="42"/>
      <c r="D187" s="42"/>
      <c r="E187" s="42"/>
      <c r="F187" s="43"/>
      <c r="G187" s="43"/>
      <c r="H187" s="44"/>
      <c r="I187" s="45" t="str">
        <f>IFERROR(HMIS11[[#This Row],[Amount Paid by ESG-CV]]/HMIS11[[#This Row],[Total Amount]],"")</f>
        <v/>
      </c>
      <c r="J187" s="44"/>
      <c r="K187" s="26"/>
    </row>
    <row r="188" spans="1:11" ht="33.75" customHeight="1" x14ac:dyDescent="0.25">
      <c r="A188" s="3">
        <v>114</v>
      </c>
      <c r="B188" s="27" t="s">
        <v>30</v>
      </c>
      <c r="C188" s="42"/>
      <c r="D188" s="42"/>
      <c r="E188" s="42"/>
      <c r="F188" s="43"/>
      <c r="G188" s="43"/>
      <c r="H188" s="44"/>
      <c r="I188" s="45" t="str">
        <f>IFERROR(HMIS11[[#This Row],[Amount Paid by ESG-CV]]/HMIS11[[#This Row],[Total Amount]],"")</f>
        <v/>
      </c>
      <c r="J188" s="44"/>
      <c r="K188" s="26"/>
    </row>
    <row r="189" spans="1:11" ht="33.75" customHeight="1" x14ac:dyDescent="0.25">
      <c r="A189" s="3">
        <v>115</v>
      </c>
      <c r="B189" s="27" t="s">
        <v>30</v>
      </c>
      <c r="C189" s="42"/>
      <c r="D189" s="42"/>
      <c r="E189" s="42"/>
      <c r="F189" s="43"/>
      <c r="G189" s="43"/>
      <c r="H189" s="44"/>
      <c r="I189" s="45" t="str">
        <f>IFERROR(HMIS11[[#This Row],[Amount Paid by ESG-CV]]/HMIS11[[#This Row],[Total Amount]],"")</f>
        <v/>
      </c>
      <c r="J189" s="44"/>
      <c r="K189" s="26"/>
    </row>
    <row r="190" spans="1:11" ht="33.75" customHeight="1" x14ac:dyDescent="0.25">
      <c r="A190" s="3">
        <v>116</v>
      </c>
      <c r="B190" s="27" t="s">
        <v>30</v>
      </c>
      <c r="C190" s="42"/>
      <c r="D190" s="42"/>
      <c r="E190" s="42"/>
      <c r="F190" s="43"/>
      <c r="G190" s="43"/>
      <c r="H190" s="44"/>
      <c r="I190" s="45" t="str">
        <f>IFERROR(HMIS11[[#This Row],[Amount Paid by ESG-CV]]/HMIS11[[#This Row],[Total Amount]],"")</f>
        <v/>
      </c>
      <c r="J190" s="44"/>
      <c r="K190" s="26"/>
    </row>
    <row r="191" spans="1:11" ht="33.75" customHeight="1" x14ac:dyDescent="0.25">
      <c r="A191" s="3">
        <v>117</v>
      </c>
      <c r="B191" s="27" t="s">
        <v>30</v>
      </c>
      <c r="C191" s="42"/>
      <c r="D191" s="42"/>
      <c r="E191" s="42"/>
      <c r="F191" s="43"/>
      <c r="G191" s="43"/>
      <c r="H191" s="44"/>
      <c r="I191" s="45" t="str">
        <f>IFERROR(HMIS11[[#This Row],[Amount Paid by ESG-CV]]/HMIS11[[#This Row],[Total Amount]],"")</f>
        <v/>
      </c>
      <c r="J191" s="44"/>
      <c r="K191" s="26"/>
    </row>
    <row r="192" spans="1:11" ht="33.75" customHeight="1" x14ac:dyDescent="0.25">
      <c r="A192" s="3">
        <v>118</v>
      </c>
      <c r="B192" s="27" t="s">
        <v>30</v>
      </c>
      <c r="C192" s="42"/>
      <c r="D192" s="42"/>
      <c r="E192" s="42"/>
      <c r="F192" s="43"/>
      <c r="G192" s="43"/>
      <c r="H192" s="44"/>
      <c r="I192" s="45" t="str">
        <f>IFERROR(HMIS11[[#This Row],[Amount Paid by ESG-CV]]/HMIS11[[#This Row],[Total Amount]],"")</f>
        <v/>
      </c>
      <c r="J192" s="44"/>
      <c r="K192" s="26"/>
    </row>
    <row r="193" spans="1:11" ht="33.75" customHeight="1" x14ac:dyDescent="0.25">
      <c r="A193" s="3">
        <v>119</v>
      </c>
      <c r="B193" s="27" t="s">
        <v>30</v>
      </c>
      <c r="C193" s="42"/>
      <c r="D193" s="42"/>
      <c r="E193" s="42"/>
      <c r="F193" s="43"/>
      <c r="G193" s="43"/>
      <c r="H193" s="44"/>
      <c r="I193" s="45" t="str">
        <f>IFERROR(HMIS11[[#This Row],[Amount Paid by ESG-CV]]/HMIS11[[#This Row],[Total Amount]],"")</f>
        <v/>
      </c>
      <c r="J193" s="44"/>
      <c r="K193" s="26"/>
    </row>
    <row r="194" spans="1:11" ht="33.75" customHeight="1" x14ac:dyDescent="0.25">
      <c r="A194" s="3">
        <v>120</v>
      </c>
      <c r="B194" s="27" t="s">
        <v>30</v>
      </c>
      <c r="C194" s="42"/>
      <c r="D194" s="42"/>
      <c r="E194" s="42"/>
      <c r="F194" s="43"/>
      <c r="G194" s="43"/>
      <c r="H194" s="44"/>
      <c r="I194" s="45" t="str">
        <f>IFERROR(HMIS11[[#This Row],[Amount Paid by ESG-CV]]/HMIS11[[#This Row],[Total Amount]],"")</f>
        <v/>
      </c>
      <c r="J194" s="44"/>
      <c r="K194" s="26"/>
    </row>
    <row r="196" spans="1:11" ht="33.75" customHeight="1" x14ac:dyDescent="0.25">
      <c r="A196" s="131" t="s">
        <v>9</v>
      </c>
      <c r="B196" s="132"/>
      <c r="C196" s="133">
        <f>$C$1</f>
        <v>0</v>
      </c>
      <c r="D196" s="134"/>
      <c r="E196" s="135"/>
      <c r="F196" s="131" t="s">
        <v>12</v>
      </c>
      <c r="G196" s="143"/>
      <c r="H196" s="143"/>
      <c r="I196" s="143"/>
      <c r="J196" s="132"/>
      <c r="K196" s="15" t="s">
        <v>33</v>
      </c>
    </row>
    <row r="197" spans="1:11" ht="33.75" customHeight="1" x14ac:dyDescent="0.25">
      <c r="A197" s="131" t="s">
        <v>10</v>
      </c>
      <c r="B197" s="132"/>
      <c r="C197" s="133">
        <f>$C$2</f>
        <v>0</v>
      </c>
      <c r="D197" s="134"/>
      <c r="E197" s="135"/>
      <c r="F197" s="131" t="s">
        <v>13</v>
      </c>
      <c r="G197" s="132"/>
      <c r="H197" s="144">
        <f>$G$2</f>
        <v>0</v>
      </c>
      <c r="I197" s="145"/>
      <c r="J197" s="146"/>
      <c r="K197" s="138">
        <f>SUM(HMIS12[Amount Paid by ESG-CV])</f>
        <v>0</v>
      </c>
    </row>
    <row r="198" spans="1:11" ht="33.75" customHeight="1" x14ac:dyDescent="0.25">
      <c r="A198" s="136" t="s">
        <v>11</v>
      </c>
      <c r="B198" s="137"/>
      <c r="C198" s="133">
        <f>$C$3</f>
        <v>0</v>
      </c>
      <c r="D198" s="134"/>
      <c r="E198" s="135"/>
      <c r="F198" s="136" t="s">
        <v>14</v>
      </c>
      <c r="G198" s="137"/>
      <c r="H198" s="140">
        <f>$G$3</f>
        <v>0</v>
      </c>
      <c r="I198" s="141"/>
      <c r="J198" s="142"/>
      <c r="K198" s="139"/>
    </row>
    <row r="199" spans="1:11" ht="33.75" customHeight="1" x14ac:dyDescent="0.25">
      <c r="A199" s="5" t="s">
        <v>32</v>
      </c>
      <c r="B199" s="6" t="s">
        <v>20</v>
      </c>
      <c r="C199" s="6" t="s">
        <v>21</v>
      </c>
      <c r="D199" s="6" t="s">
        <v>22</v>
      </c>
      <c r="E199" s="6" t="s">
        <v>23</v>
      </c>
      <c r="F199" s="6" t="s">
        <v>24</v>
      </c>
      <c r="G199" s="6" t="s">
        <v>25</v>
      </c>
      <c r="H199" s="6" t="s">
        <v>26</v>
      </c>
      <c r="I199" s="7" t="s">
        <v>31</v>
      </c>
      <c r="J199" s="6" t="s">
        <v>27</v>
      </c>
      <c r="K199" s="8" t="s">
        <v>28</v>
      </c>
    </row>
    <row r="200" spans="1:11" ht="33.75" customHeight="1" x14ac:dyDescent="0.25">
      <c r="A200" s="3">
        <v>121</v>
      </c>
      <c r="B200" s="27" t="s">
        <v>30</v>
      </c>
      <c r="C200" s="42"/>
      <c r="D200" s="42"/>
      <c r="E200" s="42"/>
      <c r="F200" s="43"/>
      <c r="G200" s="43"/>
      <c r="H200" s="44"/>
      <c r="I200" s="45" t="str">
        <f>IFERROR(HMIS12[[#This Row],[Amount Paid by ESG-CV]]/HMIS12[[#This Row],[Total Amount]],"")</f>
        <v/>
      </c>
      <c r="J200" s="44"/>
      <c r="K200" s="26"/>
    </row>
    <row r="201" spans="1:11" ht="33.75" customHeight="1" x14ac:dyDescent="0.25">
      <c r="A201" s="3">
        <v>122</v>
      </c>
      <c r="B201" s="27" t="s">
        <v>30</v>
      </c>
      <c r="C201" s="42"/>
      <c r="D201" s="42"/>
      <c r="E201" s="42"/>
      <c r="F201" s="43"/>
      <c r="G201" s="43"/>
      <c r="H201" s="44"/>
      <c r="I201" s="45" t="str">
        <f>IFERROR(HMIS12[[#This Row],[Amount Paid by ESG-CV]]/HMIS12[[#This Row],[Total Amount]],"")</f>
        <v/>
      </c>
      <c r="J201" s="44"/>
      <c r="K201" s="26"/>
    </row>
    <row r="202" spans="1:11" ht="33.75" customHeight="1" x14ac:dyDescent="0.25">
      <c r="A202" s="3">
        <v>123</v>
      </c>
      <c r="B202" s="27" t="s">
        <v>30</v>
      </c>
      <c r="C202" s="42"/>
      <c r="D202" s="42"/>
      <c r="E202" s="42"/>
      <c r="F202" s="43"/>
      <c r="G202" s="43"/>
      <c r="H202" s="44"/>
      <c r="I202" s="45" t="str">
        <f>IFERROR(HMIS12[[#This Row],[Amount Paid by ESG-CV]]/HMIS12[[#This Row],[Total Amount]],"")</f>
        <v/>
      </c>
      <c r="J202" s="44"/>
      <c r="K202" s="26"/>
    </row>
    <row r="203" spans="1:11" ht="33.75" customHeight="1" x14ac:dyDescent="0.25">
      <c r="A203" s="3">
        <v>124</v>
      </c>
      <c r="B203" s="27" t="s">
        <v>30</v>
      </c>
      <c r="C203" s="42"/>
      <c r="D203" s="42"/>
      <c r="E203" s="42"/>
      <c r="F203" s="43"/>
      <c r="G203" s="43"/>
      <c r="H203" s="44"/>
      <c r="I203" s="45" t="str">
        <f>IFERROR(HMIS12[[#This Row],[Amount Paid by ESG-CV]]/HMIS12[[#This Row],[Total Amount]],"")</f>
        <v/>
      </c>
      <c r="J203" s="44"/>
      <c r="K203" s="26"/>
    </row>
    <row r="204" spans="1:11" ht="33.75" customHeight="1" x14ac:dyDescent="0.25">
      <c r="A204" s="3">
        <v>125</v>
      </c>
      <c r="B204" s="27" t="s">
        <v>30</v>
      </c>
      <c r="C204" s="42"/>
      <c r="D204" s="42"/>
      <c r="E204" s="42"/>
      <c r="F204" s="43"/>
      <c r="G204" s="43"/>
      <c r="H204" s="44"/>
      <c r="I204" s="45" t="str">
        <f>IFERROR(HMIS12[[#This Row],[Amount Paid by ESG-CV]]/HMIS12[[#This Row],[Total Amount]],"")</f>
        <v/>
      </c>
      <c r="J204" s="44"/>
      <c r="K204" s="26"/>
    </row>
    <row r="205" spans="1:11" ht="33.75" customHeight="1" x14ac:dyDescent="0.25">
      <c r="A205" s="3">
        <v>126</v>
      </c>
      <c r="B205" s="27" t="s">
        <v>30</v>
      </c>
      <c r="C205" s="42"/>
      <c r="D205" s="42"/>
      <c r="E205" s="42"/>
      <c r="F205" s="43"/>
      <c r="G205" s="43"/>
      <c r="H205" s="44"/>
      <c r="I205" s="45" t="str">
        <f>IFERROR(HMIS12[[#This Row],[Amount Paid by ESG-CV]]/HMIS12[[#This Row],[Total Amount]],"")</f>
        <v/>
      </c>
      <c r="J205" s="44"/>
      <c r="K205" s="26"/>
    </row>
    <row r="206" spans="1:11" ht="33.75" customHeight="1" x14ac:dyDescent="0.25">
      <c r="A206" s="3">
        <v>127</v>
      </c>
      <c r="B206" s="27" t="s">
        <v>30</v>
      </c>
      <c r="C206" s="42"/>
      <c r="D206" s="42"/>
      <c r="E206" s="42"/>
      <c r="F206" s="43"/>
      <c r="G206" s="43"/>
      <c r="H206" s="44"/>
      <c r="I206" s="45" t="str">
        <f>IFERROR(HMIS12[[#This Row],[Amount Paid by ESG-CV]]/HMIS12[[#This Row],[Total Amount]],"")</f>
        <v/>
      </c>
      <c r="J206" s="44"/>
      <c r="K206" s="26"/>
    </row>
    <row r="207" spans="1:11" ht="33.75" customHeight="1" x14ac:dyDescent="0.25">
      <c r="A207" s="3">
        <v>128</v>
      </c>
      <c r="B207" s="27" t="s">
        <v>30</v>
      </c>
      <c r="C207" s="42"/>
      <c r="D207" s="42"/>
      <c r="E207" s="42"/>
      <c r="F207" s="43"/>
      <c r="G207" s="43"/>
      <c r="H207" s="44"/>
      <c r="I207" s="45" t="str">
        <f>IFERROR(HMIS12[[#This Row],[Amount Paid by ESG-CV]]/HMIS12[[#This Row],[Total Amount]],"")</f>
        <v/>
      </c>
      <c r="J207" s="44"/>
      <c r="K207" s="26"/>
    </row>
    <row r="208" spans="1:11" ht="33.75" customHeight="1" x14ac:dyDescent="0.25">
      <c r="A208" s="3">
        <v>129</v>
      </c>
      <c r="B208" s="27" t="s">
        <v>30</v>
      </c>
      <c r="C208" s="42"/>
      <c r="D208" s="42"/>
      <c r="E208" s="42"/>
      <c r="F208" s="43"/>
      <c r="G208" s="43"/>
      <c r="H208" s="44"/>
      <c r="I208" s="45" t="str">
        <f>IFERROR(HMIS12[[#This Row],[Amount Paid by ESG-CV]]/HMIS12[[#This Row],[Total Amount]],"")</f>
        <v/>
      </c>
      <c r="J208" s="44"/>
      <c r="K208" s="26"/>
    </row>
    <row r="209" spans="1:11" ht="33.75" customHeight="1" x14ac:dyDescent="0.25">
      <c r="A209" s="3">
        <v>130</v>
      </c>
      <c r="B209" s="27" t="s">
        <v>30</v>
      </c>
      <c r="C209" s="42"/>
      <c r="D209" s="42"/>
      <c r="E209" s="42"/>
      <c r="F209" s="43"/>
      <c r="G209" s="43"/>
      <c r="H209" s="44"/>
      <c r="I209" s="45" t="str">
        <f>IFERROR(HMIS12[[#This Row],[Amount Paid by ESG-CV]]/HMIS12[[#This Row],[Total Amount]],"")</f>
        <v/>
      </c>
      <c r="J209" s="44"/>
      <c r="K209" s="26"/>
    </row>
    <row r="211" spans="1:11" ht="33.75" customHeight="1" x14ac:dyDescent="0.25">
      <c r="A211" s="131" t="s">
        <v>9</v>
      </c>
      <c r="B211" s="132"/>
      <c r="C211" s="133">
        <f>$C$1</f>
        <v>0</v>
      </c>
      <c r="D211" s="134"/>
      <c r="E211" s="135"/>
      <c r="F211" s="131" t="s">
        <v>12</v>
      </c>
      <c r="G211" s="143"/>
      <c r="H211" s="143"/>
      <c r="I211" s="143"/>
      <c r="J211" s="132"/>
      <c r="K211" s="15" t="s">
        <v>33</v>
      </c>
    </row>
    <row r="212" spans="1:11" ht="33.75" customHeight="1" x14ac:dyDescent="0.25">
      <c r="A212" s="131" t="s">
        <v>10</v>
      </c>
      <c r="B212" s="132"/>
      <c r="C212" s="133">
        <f>$C$2</f>
        <v>0</v>
      </c>
      <c r="D212" s="134"/>
      <c r="E212" s="135"/>
      <c r="F212" s="131" t="s">
        <v>13</v>
      </c>
      <c r="G212" s="132"/>
      <c r="H212" s="144">
        <f>$G$2</f>
        <v>0</v>
      </c>
      <c r="I212" s="145"/>
      <c r="J212" s="146"/>
      <c r="K212" s="138">
        <f>SUM(HMIS13[Amount Paid by ESG-CV])</f>
        <v>0</v>
      </c>
    </row>
    <row r="213" spans="1:11" ht="33.75" customHeight="1" x14ac:dyDescent="0.25">
      <c r="A213" s="136" t="s">
        <v>11</v>
      </c>
      <c r="B213" s="137"/>
      <c r="C213" s="133">
        <f>$C$3</f>
        <v>0</v>
      </c>
      <c r="D213" s="134"/>
      <c r="E213" s="135"/>
      <c r="F213" s="136" t="s">
        <v>14</v>
      </c>
      <c r="G213" s="137"/>
      <c r="H213" s="140">
        <f>$G$3</f>
        <v>0</v>
      </c>
      <c r="I213" s="141"/>
      <c r="J213" s="142"/>
      <c r="K213" s="139"/>
    </row>
    <row r="214" spans="1:11" ht="33.75" customHeight="1" x14ac:dyDescent="0.25">
      <c r="A214" s="5" t="s">
        <v>32</v>
      </c>
      <c r="B214" s="6" t="s">
        <v>20</v>
      </c>
      <c r="C214" s="6" t="s">
        <v>21</v>
      </c>
      <c r="D214" s="6" t="s">
        <v>22</v>
      </c>
      <c r="E214" s="6" t="s">
        <v>23</v>
      </c>
      <c r="F214" s="6" t="s">
        <v>24</v>
      </c>
      <c r="G214" s="6" t="s">
        <v>25</v>
      </c>
      <c r="H214" s="6" t="s">
        <v>26</v>
      </c>
      <c r="I214" s="7" t="s">
        <v>31</v>
      </c>
      <c r="J214" s="6" t="s">
        <v>27</v>
      </c>
      <c r="K214" s="8" t="s">
        <v>28</v>
      </c>
    </row>
    <row r="215" spans="1:11" ht="33.75" customHeight="1" x14ac:dyDescent="0.25">
      <c r="A215" s="3">
        <v>131</v>
      </c>
      <c r="B215" s="27" t="s">
        <v>30</v>
      </c>
      <c r="C215" s="42"/>
      <c r="D215" s="42"/>
      <c r="E215" s="42"/>
      <c r="F215" s="43"/>
      <c r="G215" s="43"/>
      <c r="H215" s="44"/>
      <c r="I215" s="45" t="str">
        <f>IFERROR(HMIS13[[#This Row],[Amount Paid by ESG-CV]]/HMIS13[[#This Row],[Total Amount]],"")</f>
        <v/>
      </c>
      <c r="J215" s="44"/>
      <c r="K215" s="26"/>
    </row>
    <row r="216" spans="1:11" ht="33.75" customHeight="1" x14ac:dyDescent="0.25">
      <c r="A216" s="3">
        <v>132</v>
      </c>
      <c r="B216" s="27" t="s">
        <v>30</v>
      </c>
      <c r="C216" s="42"/>
      <c r="D216" s="42"/>
      <c r="E216" s="42"/>
      <c r="F216" s="43"/>
      <c r="G216" s="43"/>
      <c r="H216" s="44"/>
      <c r="I216" s="45" t="str">
        <f>IFERROR(HMIS13[[#This Row],[Amount Paid by ESG-CV]]/HMIS13[[#This Row],[Total Amount]],"")</f>
        <v/>
      </c>
      <c r="J216" s="44"/>
      <c r="K216" s="26"/>
    </row>
    <row r="217" spans="1:11" ht="33.75" customHeight="1" x14ac:dyDescent="0.25">
      <c r="A217" s="3">
        <v>133</v>
      </c>
      <c r="B217" s="27" t="s">
        <v>30</v>
      </c>
      <c r="C217" s="42"/>
      <c r="D217" s="42"/>
      <c r="E217" s="42"/>
      <c r="F217" s="43"/>
      <c r="G217" s="43"/>
      <c r="H217" s="44"/>
      <c r="I217" s="45" t="str">
        <f>IFERROR(HMIS13[[#This Row],[Amount Paid by ESG-CV]]/HMIS13[[#This Row],[Total Amount]],"")</f>
        <v/>
      </c>
      <c r="J217" s="44"/>
      <c r="K217" s="26"/>
    </row>
    <row r="218" spans="1:11" ht="33.75" customHeight="1" x14ac:dyDescent="0.25">
      <c r="A218" s="3">
        <v>134</v>
      </c>
      <c r="B218" s="27" t="s">
        <v>30</v>
      </c>
      <c r="C218" s="42"/>
      <c r="D218" s="42"/>
      <c r="E218" s="42"/>
      <c r="F218" s="43"/>
      <c r="G218" s="43"/>
      <c r="H218" s="44"/>
      <c r="I218" s="45" t="str">
        <f>IFERROR(HMIS13[[#This Row],[Amount Paid by ESG-CV]]/HMIS13[[#This Row],[Total Amount]],"")</f>
        <v/>
      </c>
      <c r="J218" s="44"/>
      <c r="K218" s="26"/>
    </row>
    <row r="219" spans="1:11" ht="33.75" customHeight="1" x14ac:dyDescent="0.25">
      <c r="A219" s="3">
        <v>135</v>
      </c>
      <c r="B219" s="27" t="s">
        <v>30</v>
      </c>
      <c r="C219" s="42"/>
      <c r="D219" s="42"/>
      <c r="E219" s="42"/>
      <c r="F219" s="43"/>
      <c r="G219" s="43"/>
      <c r="H219" s="44"/>
      <c r="I219" s="45" t="str">
        <f>IFERROR(HMIS13[[#This Row],[Amount Paid by ESG-CV]]/HMIS13[[#This Row],[Total Amount]],"")</f>
        <v/>
      </c>
      <c r="J219" s="44"/>
      <c r="K219" s="26"/>
    </row>
    <row r="220" spans="1:11" ht="33.75" customHeight="1" x14ac:dyDescent="0.25">
      <c r="A220" s="3">
        <v>136</v>
      </c>
      <c r="B220" s="27" t="s">
        <v>30</v>
      </c>
      <c r="C220" s="42"/>
      <c r="D220" s="42"/>
      <c r="E220" s="42"/>
      <c r="F220" s="43"/>
      <c r="G220" s="43"/>
      <c r="H220" s="44"/>
      <c r="I220" s="45" t="str">
        <f>IFERROR(HMIS13[[#This Row],[Amount Paid by ESG-CV]]/HMIS13[[#This Row],[Total Amount]],"")</f>
        <v/>
      </c>
      <c r="J220" s="44"/>
      <c r="K220" s="26"/>
    </row>
    <row r="221" spans="1:11" ht="33.75" customHeight="1" x14ac:dyDescent="0.25">
      <c r="A221" s="3">
        <v>137</v>
      </c>
      <c r="B221" s="27" t="s">
        <v>30</v>
      </c>
      <c r="C221" s="42"/>
      <c r="D221" s="42"/>
      <c r="E221" s="42"/>
      <c r="F221" s="43"/>
      <c r="G221" s="43"/>
      <c r="H221" s="44"/>
      <c r="I221" s="45" t="str">
        <f>IFERROR(HMIS13[[#This Row],[Amount Paid by ESG-CV]]/HMIS13[[#This Row],[Total Amount]],"")</f>
        <v/>
      </c>
      <c r="J221" s="44"/>
      <c r="K221" s="26"/>
    </row>
    <row r="222" spans="1:11" ht="33.75" customHeight="1" x14ac:dyDescent="0.25">
      <c r="A222" s="3">
        <v>138</v>
      </c>
      <c r="B222" s="27" t="s">
        <v>30</v>
      </c>
      <c r="C222" s="42"/>
      <c r="D222" s="42"/>
      <c r="E222" s="42"/>
      <c r="F222" s="43"/>
      <c r="G222" s="43"/>
      <c r="H222" s="44"/>
      <c r="I222" s="45" t="str">
        <f>IFERROR(HMIS13[[#This Row],[Amount Paid by ESG-CV]]/HMIS13[[#This Row],[Total Amount]],"")</f>
        <v/>
      </c>
      <c r="J222" s="44"/>
      <c r="K222" s="26"/>
    </row>
    <row r="223" spans="1:11" ht="33.75" customHeight="1" x14ac:dyDescent="0.25">
      <c r="A223" s="3">
        <v>139</v>
      </c>
      <c r="B223" s="27" t="s">
        <v>30</v>
      </c>
      <c r="C223" s="42"/>
      <c r="D223" s="42"/>
      <c r="E223" s="42"/>
      <c r="F223" s="43"/>
      <c r="G223" s="43"/>
      <c r="H223" s="44"/>
      <c r="I223" s="45" t="str">
        <f>IFERROR(HMIS13[[#This Row],[Amount Paid by ESG-CV]]/HMIS13[[#This Row],[Total Amount]],"")</f>
        <v/>
      </c>
      <c r="J223" s="44"/>
      <c r="K223" s="26"/>
    </row>
    <row r="224" spans="1:11" ht="33.75" customHeight="1" x14ac:dyDescent="0.25">
      <c r="A224" s="3">
        <v>140</v>
      </c>
      <c r="B224" s="27" t="s">
        <v>30</v>
      </c>
      <c r="C224" s="42"/>
      <c r="D224" s="42"/>
      <c r="E224" s="42"/>
      <c r="F224" s="43"/>
      <c r="G224" s="43"/>
      <c r="H224" s="44"/>
      <c r="I224" s="45" t="str">
        <f>IFERROR(HMIS13[[#This Row],[Amount Paid by ESG-CV]]/HMIS13[[#This Row],[Total Amount]],"")</f>
        <v/>
      </c>
      <c r="J224" s="44"/>
      <c r="K224" s="26"/>
    </row>
    <row r="226" spans="1:11" ht="33.75" customHeight="1" x14ac:dyDescent="0.25">
      <c r="A226" s="131" t="s">
        <v>9</v>
      </c>
      <c r="B226" s="132"/>
      <c r="C226" s="133">
        <f>$C$1</f>
        <v>0</v>
      </c>
      <c r="D226" s="134"/>
      <c r="E226" s="135"/>
      <c r="F226" s="131" t="s">
        <v>12</v>
      </c>
      <c r="G226" s="143"/>
      <c r="H226" s="143"/>
      <c r="I226" s="143"/>
      <c r="J226" s="132"/>
      <c r="K226" s="15" t="s">
        <v>33</v>
      </c>
    </row>
    <row r="227" spans="1:11" ht="33.75" customHeight="1" x14ac:dyDescent="0.25">
      <c r="A227" s="131" t="s">
        <v>10</v>
      </c>
      <c r="B227" s="132"/>
      <c r="C227" s="133">
        <f>$C$2</f>
        <v>0</v>
      </c>
      <c r="D227" s="134"/>
      <c r="E227" s="135"/>
      <c r="F227" s="131" t="s">
        <v>13</v>
      </c>
      <c r="G227" s="132"/>
      <c r="H227" s="144">
        <f>$G$2</f>
        <v>0</v>
      </c>
      <c r="I227" s="145"/>
      <c r="J227" s="146"/>
      <c r="K227" s="138">
        <f>SUM(HMIS14[Amount Paid by ESG-CV])</f>
        <v>0</v>
      </c>
    </row>
    <row r="228" spans="1:11" ht="33.75" customHeight="1" x14ac:dyDescent="0.25">
      <c r="A228" s="136" t="s">
        <v>11</v>
      </c>
      <c r="B228" s="137"/>
      <c r="C228" s="133">
        <f>$C$3</f>
        <v>0</v>
      </c>
      <c r="D228" s="134"/>
      <c r="E228" s="135"/>
      <c r="F228" s="136" t="s">
        <v>14</v>
      </c>
      <c r="G228" s="137"/>
      <c r="H228" s="140">
        <f>$G$3</f>
        <v>0</v>
      </c>
      <c r="I228" s="141"/>
      <c r="J228" s="142"/>
      <c r="K228" s="139"/>
    </row>
    <row r="229" spans="1:11" ht="33.75" customHeight="1" x14ac:dyDescent="0.25">
      <c r="A229" s="5" t="s">
        <v>32</v>
      </c>
      <c r="B229" s="6" t="s">
        <v>20</v>
      </c>
      <c r="C229" s="6" t="s">
        <v>21</v>
      </c>
      <c r="D229" s="6" t="s">
        <v>22</v>
      </c>
      <c r="E229" s="6" t="s">
        <v>23</v>
      </c>
      <c r="F229" s="6" t="s">
        <v>24</v>
      </c>
      <c r="G229" s="6" t="s">
        <v>25</v>
      </c>
      <c r="H229" s="6" t="s">
        <v>26</v>
      </c>
      <c r="I229" s="7" t="s">
        <v>31</v>
      </c>
      <c r="J229" s="6" t="s">
        <v>27</v>
      </c>
      <c r="K229" s="8" t="s">
        <v>28</v>
      </c>
    </row>
    <row r="230" spans="1:11" ht="33.75" customHeight="1" x14ac:dyDescent="0.25">
      <c r="A230" s="3">
        <v>141</v>
      </c>
      <c r="B230" s="27" t="s">
        <v>30</v>
      </c>
      <c r="C230" s="42"/>
      <c r="D230" s="42"/>
      <c r="E230" s="42"/>
      <c r="F230" s="43"/>
      <c r="G230" s="43"/>
      <c r="H230" s="44"/>
      <c r="I230" s="45" t="str">
        <f>IFERROR(HMIS14[[#This Row],[Amount Paid by ESG-CV]]/HMIS14[[#This Row],[Total Amount]],"")</f>
        <v/>
      </c>
      <c r="J230" s="44"/>
      <c r="K230" s="26"/>
    </row>
    <row r="231" spans="1:11" ht="33.75" customHeight="1" x14ac:dyDescent="0.25">
      <c r="A231" s="3">
        <v>142</v>
      </c>
      <c r="B231" s="27" t="s">
        <v>30</v>
      </c>
      <c r="C231" s="42"/>
      <c r="D231" s="42"/>
      <c r="E231" s="42"/>
      <c r="F231" s="43"/>
      <c r="G231" s="43"/>
      <c r="H231" s="44"/>
      <c r="I231" s="45" t="str">
        <f>IFERROR(HMIS14[[#This Row],[Amount Paid by ESG-CV]]/HMIS14[[#This Row],[Total Amount]],"")</f>
        <v/>
      </c>
      <c r="J231" s="44"/>
      <c r="K231" s="26"/>
    </row>
    <row r="232" spans="1:11" ht="33.75" customHeight="1" x14ac:dyDescent="0.25">
      <c r="A232" s="3">
        <v>143</v>
      </c>
      <c r="B232" s="27" t="s">
        <v>30</v>
      </c>
      <c r="C232" s="42"/>
      <c r="D232" s="42"/>
      <c r="E232" s="42"/>
      <c r="F232" s="43"/>
      <c r="G232" s="43"/>
      <c r="H232" s="44"/>
      <c r="I232" s="45" t="str">
        <f>IFERROR(HMIS14[[#This Row],[Amount Paid by ESG-CV]]/HMIS14[[#This Row],[Total Amount]],"")</f>
        <v/>
      </c>
      <c r="J232" s="44"/>
      <c r="K232" s="26"/>
    </row>
    <row r="233" spans="1:11" ht="33.75" customHeight="1" x14ac:dyDescent="0.25">
      <c r="A233" s="3">
        <v>144</v>
      </c>
      <c r="B233" s="27" t="s">
        <v>30</v>
      </c>
      <c r="C233" s="42"/>
      <c r="D233" s="42"/>
      <c r="E233" s="42"/>
      <c r="F233" s="43"/>
      <c r="G233" s="43"/>
      <c r="H233" s="44"/>
      <c r="I233" s="45" t="str">
        <f>IFERROR(HMIS14[[#This Row],[Amount Paid by ESG-CV]]/HMIS14[[#This Row],[Total Amount]],"")</f>
        <v/>
      </c>
      <c r="J233" s="44"/>
      <c r="K233" s="26"/>
    </row>
    <row r="234" spans="1:11" ht="33.75" customHeight="1" x14ac:dyDescent="0.25">
      <c r="A234" s="3">
        <v>145</v>
      </c>
      <c r="B234" s="27" t="s">
        <v>30</v>
      </c>
      <c r="C234" s="42"/>
      <c r="D234" s="42"/>
      <c r="E234" s="42"/>
      <c r="F234" s="43"/>
      <c r="G234" s="43"/>
      <c r="H234" s="44"/>
      <c r="I234" s="45" t="str">
        <f>IFERROR(HMIS14[[#This Row],[Amount Paid by ESG-CV]]/HMIS14[[#This Row],[Total Amount]],"")</f>
        <v/>
      </c>
      <c r="J234" s="44"/>
      <c r="K234" s="26"/>
    </row>
    <row r="235" spans="1:11" ht="33.75" customHeight="1" x14ac:dyDescent="0.25">
      <c r="A235" s="3">
        <v>146</v>
      </c>
      <c r="B235" s="27" t="s">
        <v>30</v>
      </c>
      <c r="C235" s="42"/>
      <c r="D235" s="42"/>
      <c r="E235" s="42"/>
      <c r="F235" s="43"/>
      <c r="G235" s="43"/>
      <c r="H235" s="44"/>
      <c r="I235" s="45" t="str">
        <f>IFERROR(HMIS14[[#This Row],[Amount Paid by ESG-CV]]/HMIS14[[#This Row],[Total Amount]],"")</f>
        <v/>
      </c>
      <c r="J235" s="44"/>
      <c r="K235" s="26"/>
    </row>
    <row r="236" spans="1:11" ht="33.75" customHeight="1" x14ac:dyDescent="0.25">
      <c r="A236" s="3">
        <v>147</v>
      </c>
      <c r="B236" s="27" t="s">
        <v>30</v>
      </c>
      <c r="C236" s="42"/>
      <c r="D236" s="42"/>
      <c r="E236" s="42"/>
      <c r="F236" s="43"/>
      <c r="G236" s="43"/>
      <c r="H236" s="44"/>
      <c r="I236" s="45" t="str">
        <f>IFERROR(HMIS14[[#This Row],[Amount Paid by ESG-CV]]/HMIS14[[#This Row],[Total Amount]],"")</f>
        <v/>
      </c>
      <c r="J236" s="44"/>
      <c r="K236" s="26"/>
    </row>
    <row r="237" spans="1:11" ht="33.75" customHeight="1" x14ac:dyDescent="0.25">
      <c r="A237" s="3">
        <v>148</v>
      </c>
      <c r="B237" s="27" t="s">
        <v>30</v>
      </c>
      <c r="C237" s="42"/>
      <c r="D237" s="42"/>
      <c r="E237" s="42"/>
      <c r="F237" s="43"/>
      <c r="G237" s="43"/>
      <c r="H237" s="44"/>
      <c r="I237" s="45" t="str">
        <f>IFERROR(HMIS14[[#This Row],[Amount Paid by ESG-CV]]/HMIS14[[#This Row],[Total Amount]],"")</f>
        <v/>
      </c>
      <c r="J237" s="44"/>
      <c r="K237" s="26"/>
    </row>
    <row r="238" spans="1:11" ht="33.75" customHeight="1" x14ac:dyDescent="0.25">
      <c r="A238" s="3">
        <v>149</v>
      </c>
      <c r="B238" s="27" t="s">
        <v>30</v>
      </c>
      <c r="C238" s="42"/>
      <c r="D238" s="42"/>
      <c r="E238" s="42"/>
      <c r="F238" s="43"/>
      <c r="G238" s="43"/>
      <c r="H238" s="44"/>
      <c r="I238" s="45" t="str">
        <f>IFERROR(HMIS14[[#This Row],[Amount Paid by ESG-CV]]/HMIS14[[#This Row],[Total Amount]],"")</f>
        <v/>
      </c>
      <c r="J238" s="44"/>
      <c r="K238" s="26"/>
    </row>
    <row r="239" spans="1:11" ht="33.75" customHeight="1" x14ac:dyDescent="0.25">
      <c r="A239" s="3">
        <v>150</v>
      </c>
      <c r="B239" s="27" t="s">
        <v>30</v>
      </c>
      <c r="C239" s="42"/>
      <c r="D239" s="42"/>
      <c r="E239" s="42"/>
      <c r="F239" s="43"/>
      <c r="G239" s="43"/>
      <c r="H239" s="44"/>
      <c r="I239" s="45" t="str">
        <f>IFERROR(HMIS14[[#This Row],[Amount Paid by ESG-CV]]/HMIS14[[#This Row],[Total Amount]],"")</f>
        <v/>
      </c>
      <c r="J239" s="44"/>
      <c r="K239" s="26"/>
    </row>
    <row r="241" spans="1:11" ht="33.75" customHeight="1" x14ac:dyDescent="0.25">
      <c r="A241" s="131" t="s">
        <v>9</v>
      </c>
      <c r="B241" s="132"/>
      <c r="C241" s="133">
        <f>$C$1</f>
        <v>0</v>
      </c>
      <c r="D241" s="134"/>
      <c r="E241" s="135"/>
      <c r="F241" s="131" t="s">
        <v>12</v>
      </c>
      <c r="G241" s="143"/>
      <c r="H241" s="143"/>
      <c r="I241" s="143"/>
      <c r="J241" s="132"/>
      <c r="K241" s="15" t="s">
        <v>33</v>
      </c>
    </row>
    <row r="242" spans="1:11" ht="33.75" customHeight="1" x14ac:dyDescent="0.25">
      <c r="A242" s="131" t="s">
        <v>10</v>
      </c>
      <c r="B242" s="132"/>
      <c r="C242" s="133">
        <f>$C$2</f>
        <v>0</v>
      </c>
      <c r="D242" s="134"/>
      <c r="E242" s="135"/>
      <c r="F242" s="131" t="s">
        <v>13</v>
      </c>
      <c r="G242" s="132"/>
      <c r="H242" s="144">
        <f>$G$2</f>
        <v>0</v>
      </c>
      <c r="I242" s="145"/>
      <c r="J242" s="146"/>
      <c r="K242" s="138">
        <f>SUM(HMIS15[Amount Paid by ESG-CV])</f>
        <v>0</v>
      </c>
    </row>
    <row r="243" spans="1:11" ht="33.75" customHeight="1" x14ac:dyDescent="0.25">
      <c r="A243" s="136" t="s">
        <v>11</v>
      </c>
      <c r="B243" s="137"/>
      <c r="C243" s="133">
        <f>$C$3</f>
        <v>0</v>
      </c>
      <c r="D243" s="134"/>
      <c r="E243" s="135"/>
      <c r="F243" s="136" t="s">
        <v>14</v>
      </c>
      <c r="G243" s="137"/>
      <c r="H243" s="140">
        <f>$G$3</f>
        <v>0</v>
      </c>
      <c r="I243" s="141"/>
      <c r="J243" s="142"/>
      <c r="K243" s="139"/>
    </row>
    <row r="244" spans="1:11" ht="33.75" customHeight="1" x14ac:dyDescent="0.25">
      <c r="A244" s="5" t="s">
        <v>32</v>
      </c>
      <c r="B244" s="6" t="s">
        <v>20</v>
      </c>
      <c r="C244" s="6" t="s">
        <v>21</v>
      </c>
      <c r="D244" s="6" t="s">
        <v>22</v>
      </c>
      <c r="E244" s="6" t="s">
        <v>23</v>
      </c>
      <c r="F244" s="6" t="s">
        <v>24</v>
      </c>
      <c r="G244" s="6" t="s">
        <v>25</v>
      </c>
      <c r="H244" s="6" t="s">
        <v>26</v>
      </c>
      <c r="I244" s="7" t="s">
        <v>31</v>
      </c>
      <c r="J244" s="6" t="s">
        <v>27</v>
      </c>
      <c r="K244" s="8" t="s">
        <v>28</v>
      </c>
    </row>
    <row r="245" spans="1:11" ht="33.75" customHeight="1" x14ac:dyDescent="0.25">
      <c r="A245" s="3">
        <v>151</v>
      </c>
      <c r="B245" s="27" t="s">
        <v>30</v>
      </c>
      <c r="C245" s="42"/>
      <c r="D245" s="42"/>
      <c r="E245" s="42"/>
      <c r="F245" s="43"/>
      <c r="G245" s="43"/>
      <c r="H245" s="44"/>
      <c r="I245" s="45" t="str">
        <f>IFERROR(HMIS15[[#This Row],[Amount Paid by ESG-CV]]/HMIS15[[#This Row],[Total Amount]],"")</f>
        <v/>
      </c>
      <c r="J245" s="44"/>
      <c r="K245" s="26"/>
    </row>
    <row r="246" spans="1:11" ht="33.75" customHeight="1" x14ac:dyDescent="0.25">
      <c r="A246" s="3">
        <v>152</v>
      </c>
      <c r="B246" s="27" t="s">
        <v>30</v>
      </c>
      <c r="C246" s="42"/>
      <c r="D246" s="42"/>
      <c r="E246" s="42"/>
      <c r="F246" s="43"/>
      <c r="G246" s="43"/>
      <c r="H246" s="44"/>
      <c r="I246" s="45" t="str">
        <f>IFERROR(HMIS15[[#This Row],[Amount Paid by ESG-CV]]/HMIS15[[#This Row],[Total Amount]],"")</f>
        <v/>
      </c>
      <c r="J246" s="44"/>
      <c r="K246" s="26"/>
    </row>
    <row r="247" spans="1:11" ht="33.75" customHeight="1" x14ac:dyDescent="0.25">
      <c r="A247" s="3">
        <v>153</v>
      </c>
      <c r="B247" s="27" t="s">
        <v>30</v>
      </c>
      <c r="C247" s="42"/>
      <c r="D247" s="42"/>
      <c r="E247" s="42"/>
      <c r="F247" s="43"/>
      <c r="G247" s="43"/>
      <c r="H247" s="44"/>
      <c r="I247" s="45" t="str">
        <f>IFERROR(HMIS15[[#This Row],[Amount Paid by ESG-CV]]/HMIS15[[#This Row],[Total Amount]],"")</f>
        <v/>
      </c>
      <c r="J247" s="44"/>
      <c r="K247" s="26"/>
    </row>
    <row r="248" spans="1:11" ht="33.75" customHeight="1" x14ac:dyDescent="0.25">
      <c r="A248" s="3">
        <v>154</v>
      </c>
      <c r="B248" s="27" t="s">
        <v>30</v>
      </c>
      <c r="C248" s="42"/>
      <c r="D248" s="42"/>
      <c r="E248" s="42"/>
      <c r="F248" s="43"/>
      <c r="G248" s="43"/>
      <c r="H248" s="44"/>
      <c r="I248" s="45" t="str">
        <f>IFERROR(HMIS15[[#This Row],[Amount Paid by ESG-CV]]/HMIS15[[#This Row],[Total Amount]],"")</f>
        <v/>
      </c>
      <c r="J248" s="44"/>
      <c r="K248" s="26"/>
    </row>
    <row r="249" spans="1:11" ht="33.75" customHeight="1" x14ac:dyDescent="0.25">
      <c r="A249" s="3">
        <v>155</v>
      </c>
      <c r="B249" s="27" t="s">
        <v>30</v>
      </c>
      <c r="C249" s="42"/>
      <c r="D249" s="42"/>
      <c r="E249" s="42"/>
      <c r="F249" s="43"/>
      <c r="G249" s="43"/>
      <c r="H249" s="44"/>
      <c r="I249" s="45" t="str">
        <f>IFERROR(HMIS15[[#This Row],[Amount Paid by ESG-CV]]/HMIS15[[#This Row],[Total Amount]],"")</f>
        <v/>
      </c>
      <c r="J249" s="44"/>
      <c r="K249" s="26"/>
    </row>
    <row r="250" spans="1:11" ht="33.75" customHeight="1" x14ac:dyDescent="0.25">
      <c r="A250" s="3">
        <v>156</v>
      </c>
      <c r="B250" s="27" t="s">
        <v>30</v>
      </c>
      <c r="C250" s="42"/>
      <c r="D250" s="42"/>
      <c r="E250" s="42"/>
      <c r="F250" s="43"/>
      <c r="G250" s="43"/>
      <c r="H250" s="44"/>
      <c r="I250" s="45" t="str">
        <f>IFERROR(HMIS15[[#This Row],[Amount Paid by ESG-CV]]/HMIS15[[#This Row],[Total Amount]],"")</f>
        <v/>
      </c>
      <c r="J250" s="44"/>
      <c r="K250" s="26"/>
    </row>
    <row r="251" spans="1:11" ht="33.75" customHeight="1" x14ac:dyDescent="0.25">
      <c r="A251" s="3">
        <v>157</v>
      </c>
      <c r="B251" s="27" t="s">
        <v>30</v>
      </c>
      <c r="C251" s="42"/>
      <c r="D251" s="42"/>
      <c r="E251" s="42"/>
      <c r="F251" s="43"/>
      <c r="G251" s="43"/>
      <c r="H251" s="44"/>
      <c r="I251" s="45" t="str">
        <f>IFERROR(HMIS15[[#This Row],[Amount Paid by ESG-CV]]/HMIS15[[#This Row],[Total Amount]],"")</f>
        <v/>
      </c>
      <c r="J251" s="44"/>
      <c r="K251" s="26"/>
    </row>
    <row r="252" spans="1:11" ht="33.75" customHeight="1" x14ac:dyDescent="0.25">
      <c r="A252" s="3">
        <v>158</v>
      </c>
      <c r="B252" s="27" t="s">
        <v>30</v>
      </c>
      <c r="C252" s="42"/>
      <c r="D252" s="42"/>
      <c r="E252" s="42"/>
      <c r="F252" s="43"/>
      <c r="G252" s="43"/>
      <c r="H252" s="44"/>
      <c r="I252" s="45" t="str">
        <f>IFERROR(HMIS15[[#This Row],[Amount Paid by ESG-CV]]/HMIS15[[#This Row],[Total Amount]],"")</f>
        <v/>
      </c>
      <c r="J252" s="44"/>
      <c r="K252" s="26"/>
    </row>
    <row r="253" spans="1:11" ht="33.75" customHeight="1" x14ac:dyDescent="0.25">
      <c r="A253" s="3">
        <v>159</v>
      </c>
      <c r="B253" s="27" t="s">
        <v>30</v>
      </c>
      <c r="C253" s="42"/>
      <c r="D253" s="42"/>
      <c r="E253" s="42"/>
      <c r="F253" s="43"/>
      <c r="G253" s="43"/>
      <c r="H253" s="44"/>
      <c r="I253" s="45" t="str">
        <f>IFERROR(HMIS15[[#This Row],[Amount Paid by ESG-CV]]/HMIS15[[#This Row],[Total Amount]],"")</f>
        <v/>
      </c>
      <c r="J253" s="44"/>
      <c r="K253" s="26"/>
    </row>
    <row r="254" spans="1:11" ht="33.75" customHeight="1" x14ac:dyDescent="0.25">
      <c r="A254" s="3">
        <v>160</v>
      </c>
      <c r="B254" s="27" t="s">
        <v>30</v>
      </c>
      <c r="C254" s="42"/>
      <c r="D254" s="42"/>
      <c r="E254" s="42"/>
      <c r="F254" s="43"/>
      <c r="G254" s="43"/>
      <c r="H254" s="44"/>
      <c r="I254" s="45" t="str">
        <f>IFERROR(HMIS15[[#This Row],[Amount Paid by ESG-CV]]/HMIS15[[#This Row],[Total Amount]],"")</f>
        <v/>
      </c>
      <c r="J254" s="44"/>
      <c r="K254" s="26"/>
    </row>
    <row r="256" spans="1:11" ht="33.75" customHeight="1" x14ac:dyDescent="0.25">
      <c r="A256" s="131" t="s">
        <v>9</v>
      </c>
      <c r="B256" s="132"/>
      <c r="C256" s="133">
        <f>$C$1</f>
        <v>0</v>
      </c>
      <c r="D256" s="134"/>
      <c r="E256" s="135"/>
      <c r="F256" s="131" t="s">
        <v>12</v>
      </c>
      <c r="G256" s="143"/>
      <c r="H256" s="143"/>
      <c r="I256" s="143"/>
      <c r="J256" s="132"/>
      <c r="K256" s="15" t="s">
        <v>33</v>
      </c>
    </row>
    <row r="257" spans="1:11" ht="33.75" customHeight="1" x14ac:dyDescent="0.25">
      <c r="A257" s="131" t="s">
        <v>10</v>
      </c>
      <c r="B257" s="132"/>
      <c r="C257" s="133">
        <f>$C$2</f>
        <v>0</v>
      </c>
      <c r="D257" s="134"/>
      <c r="E257" s="135"/>
      <c r="F257" s="131" t="s">
        <v>13</v>
      </c>
      <c r="G257" s="132"/>
      <c r="H257" s="144">
        <f>$G$2</f>
        <v>0</v>
      </c>
      <c r="I257" s="145"/>
      <c r="J257" s="146"/>
      <c r="K257" s="138">
        <f>SUM(HMIS16[Amount Paid by ESG-CV])</f>
        <v>0</v>
      </c>
    </row>
    <row r="258" spans="1:11" ht="33.75" customHeight="1" x14ac:dyDescent="0.25">
      <c r="A258" s="136" t="s">
        <v>11</v>
      </c>
      <c r="B258" s="137"/>
      <c r="C258" s="133">
        <f>$C$3</f>
        <v>0</v>
      </c>
      <c r="D258" s="134"/>
      <c r="E258" s="135"/>
      <c r="F258" s="136" t="s">
        <v>14</v>
      </c>
      <c r="G258" s="137"/>
      <c r="H258" s="140">
        <f>$G$3</f>
        <v>0</v>
      </c>
      <c r="I258" s="141"/>
      <c r="J258" s="142"/>
      <c r="K258" s="139"/>
    </row>
    <row r="259" spans="1:11" ht="33.75" customHeight="1" x14ac:dyDescent="0.25">
      <c r="A259" s="5" t="s">
        <v>32</v>
      </c>
      <c r="B259" s="6" t="s">
        <v>20</v>
      </c>
      <c r="C259" s="6" t="s">
        <v>21</v>
      </c>
      <c r="D259" s="6" t="s">
        <v>22</v>
      </c>
      <c r="E259" s="6" t="s">
        <v>23</v>
      </c>
      <c r="F259" s="6" t="s">
        <v>24</v>
      </c>
      <c r="G259" s="6" t="s">
        <v>25</v>
      </c>
      <c r="H259" s="6" t="s">
        <v>26</v>
      </c>
      <c r="I259" s="7" t="s">
        <v>31</v>
      </c>
      <c r="J259" s="6" t="s">
        <v>27</v>
      </c>
      <c r="K259" s="8" t="s">
        <v>28</v>
      </c>
    </row>
    <row r="260" spans="1:11" ht="33.75" customHeight="1" x14ac:dyDescent="0.25">
      <c r="A260" s="3">
        <v>161</v>
      </c>
      <c r="B260" s="27" t="s">
        <v>30</v>
      </c>
      <c r="C260" s="42"/>
      <c r="D260" s="42"/>
      <c r="E260" s="42"/>
      <c r="F260" s="43"/>
      <c r="G260" s="43"/>
      <c r="H260" s="44"/>
      <c r="I260" s="45" t="str">
        <f>IFERROR(HMIS16[[#This Row],[Amount Paid by ESG-CV]]/HMIS16[[#This Row],[Total Amount]],"")</f>
        <v/>
      </c>
      <c r="J260" s="44"/>
      <c r="K260" s="26"/>
    </row>
    <row r="261" spans="1:11" ht="33.75" customHeight="1" x14ac:dyDescent="0.25">
      <c r="A261" s="3">
        <v>162</v>
      </c>
      <c r="B261" s="27" t="s">
        <v>30</v>
      </c>
      <c r="C261" s="42"/>
      <c r="D261" s="42"/>
      <c r="E261" s="42"/>
      <c r="F261" s="43"/>
      <c r="G261" s="43"/>
      <c r="H261" s="44"/>
      <c r="I261" s="45" t="str">
        <f>IFERROR(HMIS16[[#This Row],[Amount Paid by ESG-CV]]/HMIS16[[#This Row],[Total Amount]],"")</f>
        <v/>
      </c>
      <c r="J261" s="44"/>
      <c r="K261" s="26"/>
    </row>
    <row r="262" spans="1:11" ht="33.75" customHeight="1" x14ac:dyDescent="0.25">
      <c r="A262" s="3">
        <v>163</v>
      </c>
      <c r="B262" s="27" t="s">
        <v>30</v>
      </c>
      <c r="C262" s="42"/>
      <c r="D262" s="42"/>
      <c r="E262" s="42"/>
      <c r="F262" s="43"/>
      <c r="G262" s="43"/>
      <c r="H262" s="44"/>
      <c r="I262" s="45" t="str">
        <f>IFERROR(HMIS16[[#This Row],[Amount Paid by ESG-CV]]/HMIS16[[#This Row],[Total Amount]],"")</f>
        <v/>
      </c>
      <c r="J262" s="44"/>
      <c r="K262" s="26"/>
    </row>
    <row r="263" spans="1:11" ht="33.75" customHeight="1" x14ac:dyDescent="0.25">
      <c r="A263" s="3">
        <v>164</v>
      </c>
      <c r="B263" s="27" t="s">
        <v>30</v>
      </c>
      <c r="C263" s="42"/>
      <c r="D263" s="42"/>
      <c r="E263" s="42"/>
      <c r="F263" s="43"/>
      <c r="G263" s="43"/>
      <c r="H263" s="44"/>
      <c r="I263" s="45" t="str">
        <f>IFERROR(HMIS16[[#This Row],[Amount Paid by ESG-CV]]/HMIS16[[#This Row],[Total Amount]],"")</f>
        <v/>
      </c>
      <c r="J263" s="44"/>
      <c r="K263" s="26"/>
    </row>
    <row r="264" spans="1:11" ht="33.75" customHeight="1" x14ac:dyDescent="0.25">
      <c r="A264" s="3">
        <v>165</v>
      </c>
      <c r="B264" s="27" t="s">
        <v>30</v>
      </c>
      <c r="C264" s="42"/>
      <c r="D264" s="42"/>
      <c r="E264" s="42"/>
      <c r="F264" s="43"/>
      <c r="G264" s="43"/>
      <c r="H264" s="44"/>
      <c r="I264" s="45" t="str">
        <f>IFERROR(HMIS16[[#This Row],[Amount Paid by ESG-CV]]/HMIS16[[#This Row],[Total Amount]],"")</f>
        <v/>
      </c>
      <c r="J264" s="44"/>
      <c r="K264" s="26"/>
    </row>
    <row r="265" spans="1:11" ht="33.75" customHeight="1" x14ac:dyDescent="0.25">
      <c r="A265" s="3">
        <v>166</v>
      </c>
      <c r="B265" s="27" t="s">
        <v>30</v>
      </c>
      <c r="C265" s="42"/>
      <c r="D265" s="42"/>
      <c r="E265" s="42"/>
      <c r="F265" s="43"/>
      <c r="G265" s="43"/>
      <c r="H265" s="44"/>
      <c r="I265" s="45" t="str">
        <f>IFERROR(HMIS16[[#This Row],[Amount Paid by ESG-CV]]/HMIS16[[#This Row],[Total Amount]],"")</f>
        <v/>
      </c>
      <c r="J265" s="44"/>
      <c r="K265" s="26"/>
    </row>
    <row r="266" spans="1:11" ht="33.75" customHeight="1" x14ac:dyDescent="0.25">
      <c r="A266" s="3">
        <v>167</v>
      </c>
      <c r="B266" s="27" t="s">
        <v>30</v>
      </c>
      <c r="C266" s="42"/>
      <c r="D266" s="42"/>
      <c r="E266" s="42"/>
      <c r="F266" s="43"/>
      <c r="G266" s="43"/>
      <c r="H266" s="44"/>
      <c r="I266" s="45" t="str">
        <f>IFERROR(HMIS16[[#This Row],[Amount Paid by ESG-CV]]/HMIS16[[#This Row],[Total Amount]],"")</f>
        <v/>
      </c>
      <c r="J266" s="44"/>
      <c r="K266" s="26"/>
    </row>
    <row r="267" spans="1:11" ht="33.75" customHeight="1" x14ac:dyDescent="0.25">
      <c r="A267" s="3">
        <v>168</v>
      </c>
      <c r="B267" s="27" t="s">
        <v>30</v>
      </c>
      <c r="C267" s="42"/>
      <c r="D267" s="42"/>
      <c r="E267" s="42"/>
      <c r="F267" s="43"/>
      <c r="G267" s="43"/>
      <c r="H267" s="44"/>
      <c r="I267" s="45" t="str">
        <f>IFERROR(HMIS16[[#This Row],[Amount Paid by ESG-CV]]/HMIS16[[#This Row],[Total Amount]],"")</f>
        <v/>
      </c>
      <c r="J267" s="44"/>
      <c r="K267" s="26"/>
    </row>
    <row r="268" spans="1:11" ht="33.75" customHeight="1" x14ac:dyDescent="0.25">
      <c r="A268" s="3">
        <v>169</v>
      </c>
      <c r="B268" s="27" t="s">
        <v>30</v>
      </c>
      <c r="C268" s="42"/>
      <c r="D268" s="42"/>
      <c r="E268" s="42"/>
      <c r="F268" s="43"/>
      <c r="G268" s="43"/>
      <c r="H268" s="44"/>
      <c r="I268" s="45" t="str">
        <f>IFERROR(HMIS16[[#This Row],[Amount Paid by ESG-CV]]/HMIS16[[#This Row],[Total Amount]],"")</f>
        <v/>
      </c>
      <c r="J268" s="44"/>
      <c r="K268" s="26"/>
    </row>
    <row r="269" spans="1:11" ht="33.75" customHeight="1" x14ac:dyDescent="0.25">
      <c r="A269" s="3">
        <v>170</v>
      </c>
      <c r="B269" s="27" t="s">
        <v>30</v>
      </c>
      <c r="C269" s="42"/>
      <c r="D269" s="42"/>
      <c r="E269" s="42"/>
      <c r="F269" s="43"/>
      <c r="G269" s="43"/>
      <c r="H269" s="44"/>
      <c r="I269" s="45" t="str">
        <f>IFERROR(HMIS16[[#This Row],[Amount Paid by ESG-CV]]/HMIS16[[#This Row],[Total Amount]],"")</f>
        <v/>
      </c>
      <c r="J269" s="44"/>
      <c r="K269" s="26"/>
    </row>
    <row r="271" spans="1:11" ht="33.75" customHeight="1" x14ac:dyDescent="0.25">
      <c r="A271" s="131" t="s">
        <v>9</v>
      </c>
      <c r="B271" s="132"/>
      <c r="C271" s="133">
        <f>$C$1</f>
        <v>0</v>
      </c>
      <c r="D271" s="134"/>
      <c r="E271" s="135"/>
      <c r="F271" s="131" t="s">
        <v>12</v>
      </c>
      <c r="G271" s="143"/>
      <c r="H271" s="143"/>
      <c r="I271" s="143"/>
      <c r="J271" s="132"/>
      <c r="K271" s="15" t="s">
        <v>33</v>
      </c>
    </row>
    <row r="272" spans="1:11" ht="33.75" customHeight="1" x14ac:dyDescent="0.25">
      <c r="A272" s="131" t="s">
        <v>10</v>
      </c>
      <c r="B272" s="132"/>
      <c r="C272" s="133">
        <f>$C$2</f>
        <v>0</v>
      </c>
      <c r="D272" s="134"/>
      <c r="E272" s="135"/>
      <c r="F272" s="131" t="s">
        <v>13</v>
      </c>
      <c r="G272" s="132"/>
      <c r="H272" s="144">
        <f>$G$2</f>
        <v>0</v>
      </c>
      <c r="I272" s="145"/>
      <c r="J272" s="146"/>
      <c r="K272" s="138">
        <f>SUM(HMIS17[Amount Paid by ESG-CV])</f>
        <v>0</v>
      </c>
    </row>
    <row r="273" spans="1:11" ht="33.75" customHeight="1" x14ac:dyDescent="0.25">
      <c r="A273" s="136" t="s">
        <v>11</v>
      </c>
      <c r="B273" s="137"/>
      <c r="C273" s="133">
        <f>$C$3</f>
        <v>0</v>
      </c>
      <c r="D273" s="134"/>
      <c r="E273" s="135"/>
      <c r="F273" s="136" t="s">
        <v>14</v>
      </c>
      <c r="G273" s="137"/>
      <c r="H273" s="140">
        <f>$G$3</f>
        <v>0</v>
      </c>
      <c r="I273" s="141"/>
      <c r="J273" s="142"/>
      <c r="K273" s="139"/>
    </row>
    <row r="274" spans="1:11" ht="33.75" customHeight="1" x14ac:dyDescent="0.25">
      <c r="A274" s="5" t="s">
        <v>32</v>
      </c>
      <c r="B274" s="6" t="s">
        <v>20</v>
      </c>
      <c r="C274" s="6" t="s">
        <v>21</v>
      </c>
      <c r="D274" s="6" t="s">
        <v>22</v>
      </c>
      <c r="E274" s="6" t="s">
        <v>23</v>
      </c>
      <c r="F274" s="6" t="s">
        <v>24</v>
      </c>
      <c r="G274" s="6" t="s">
        <v>25</v>
      </c>
      <c r="H274" s="6" t="s">
        <v>26</v>
      </c>
      <c r="I274" s="7" t="s">
        <v>31</v>
      </c>
      <c r="J274" s="6" t="s">
        <v>27</v>
      </c>
      <c r="K274" s="8" t="s">
        <v>28</v>
      </c>
    </row>
    <row r="275" spans="1:11" ht="33.75" customHeight="1" x14ac:dyDescent="0.25">
      <c r="A275" s="3">
        <v>171</v>
      </c>
      <c r="B275" s="27" t="s">
        <v>30</v>
      </c>
      <c r="C275" s="42"/>
      <c r="D275" s="42"/>
      <c r="E275" s="42"/>
      <c r="F275" s="43"/>
      <c r="G275" s="43"/>
      <c r="H275" s="44"/>
      <c r="I275" s="45" t="str">
        <f>IFERROR(HMIS17[[#This Row],[Amount Paid by ESG-CV]]/HMIS17[[#This Row],[Total Amount]],"")</f>
        <v/>
      </c>
      <c r="J275" s="44"/>
      <c r="K275" s="26"/>
    </row>
    <row r="276" spans="1:11" ht="33.75" customHeight="1" x14ac:dyDescent="0.25">
      <c r="A276" s="3">
        <v>172</v>
      </c>
      <c r="B276" s="27" t="s">
        <v>30</v>
      </c>
      <c r="C276" s="42"/>
      <c r="D276" s="42"/>
      <c r="E276" s="42"/>
      <c r="F276" s="43"/>
      <c r="G276" s="43"/>
      <c r="H276" s="44"/>
      <c r="I276" s="45" t="str">
        <f>IFERROR(HMIS17[[#This Row],[Amount Paid by ESG-CV]]/HMIS17[[#This Row],[Total Amount]],"")</f>
        <v/>
      </c>
      <c r="J276" s="44"/>
      <c r="K276" s="26"/>
    </row>
    <row r="277" spans="1:11" ht="33.75" customHeight="1" x14ac:dyDescent="0.25">
      <c r="A277" s="3">
        <v>173</v>
      </c>
      <c r="B277" s="27" t="s">
        <v>30</v>
      </c>
      <c r="C277" s="42"/>
      <c r="D277" s="42"/>
      <c r="E277" s="42"/>
      <c r="F277" s="43"/>
      <c r="G277" s="43"/>
      <c r="H277" s="44"/>
      <c r="I277" s="45" t="str">
        <f>IFERROR(HMIS17[[#This Row],[Amount Paid by ESG-CV]]/HMIS17[[#This Row],[Total Amount]],"")</f>
        <v/>
      </c>
      <c r="J277" s="44"/>
      <c r="K277" s="26"/>
    </row>
    <row r="278" spans="1:11" ht="33.75" customHeight="1" x14ac:dyDescent="0.25">
      <c r="A278" s="3">
        <v>174</v>
      </c>
      <c r="B278" s="27" t="s">
        <v>30</v>
      </c>
      <c r="C278" s="42"/>
      <c r="D278" s="42"/>
      <c r="E278" s="42"/>
      <c r="F278" s="43"/>
      <c r="G278" s="43"/>
      <c r="H278" s="44"/>
      <c r="I278" s="45" t="str">
        <f>IFERROR(HMIS17[[#This Row],[Amount Paid by ESG-CV]]/HMIS17[[#This Row],[Total Amount]],"")</f>
        <v/>
      </c>
      <c r="J278" s="44"/>
      <c r="K278" s="26"/>
    </row>
    <row r="279" spans="1:11" ht="33.75" customHeight="1" x14ac:dyDescent="0.25">
      <c r="A279" s="3">
        <v>175</v>
      </c>
      <c r="B279" s="27" t="s">
        <v>30</v>
      </c>
      <c r="C279" s="42"/>
      <c r="D279" s="42"/>
      <c r="E279" s="42"/>
      <c r="F279" s="43"/>
      <c r="G279" s="43"/>
      <c r="H279" s="44"/>
      <c r="I279" s="45" t="str">
        <f>IFERROR(HMIS17[[#This Row],[Amount Paid by ESG-CV]]/HMIS17[[#This Row],[Total Amount]],"")</f>
        <v/>
      </c>
      <c r="J279" s="44"/>
      <c r="K279" s="26"/>
    </row>
    <row r="280" spans="1:11" ht="33.75" customHeight="1" x14ac:dyDescent="0.25">
      <c r="A280" s="3">
        <v>176</v>
      </c>
      <c r="B280" s="27" t="s">
        <v>30</v>
      </c>
      <c r="C280" s="42"/>
      <c r="D280" s="42"/>
      <c r="E280" s="42"/>
      <c r="F280" s="43"/>
      <c r="G280" s="43"/>
      <c r="H280" s="44"/>
      <c r="I280" s="45" t="str">
        <f>IFERROR(HMIS17[[#This Row],[Amount Paid by ESG-CV]]/HMIS17[[#This Row],[Total Amount]],"")</f>
        <v/>
      </c>
      <c r="J280" s="44"/>
      <c r="K280" s="26"/>
    </row>
    <row r="281" spans="1:11" ht="33.75" customHeight="1" x14ac:dyDescent="0.25">
      <c r="A281" s="3">
        <v>177</v>
      </c>
      <c r="B281" s="27" t="s">
        <v>30</v>
      </c>
      <c r="C281" s="42"/>
      <c r="D281" s="42"/>
      <c r="E281" s="42"/>
      <c r="F281" s="43"/>
      <c r="G281" s="43"/>
      <c r="H281" s="44"/>
      <c r="I281" s="45" t="str">
        <f>IFERROR(HMIS17[[#This Row],[Amount Paid by ESG-CV]]/HMIS17[[#This Row],[Total Amount]],"")</f>
        <v/>
      </c>
      <c r="J281" s="44"/>
      <c r="K281" s="26"/>
    </row>
    <row r="282" spans="1:11" ht="33.75" customHeight="1" x14ac:dyDescent="0.25">
      <c r="A282" s="3">
        <v>178</v>
      </c>
      <c r="B282" s="27" t="s">
        <v>30</v>
      </c>
      <c r="C282" s="42"/>
      <c r="D282" s="42"/>
      <c r="E282" s="42"/>
      <c r="F282" s="43"/>
      <c r="G282" s="43"/>
      <c r="H282" s="44"/>
      <c r="I282" s="45" t="str">
        <f>IFERROR(HMIS17[[#This Row],[Amount Paid by ESG-CV]]/HMIS17[[#This Row],[Total Amount]],"")</f>
        <v/>
      </c>
      <c r="J282" s="44"/>
      <c r="K282" s="26"/>
    </row>
    <row r="283" spans="1:11" ht="33.75" customHeight="1" x14ac:dyDescent="0.25">
      <c r="A283" s="3">
        <v>179</v>
      </c>
      <c r="B283" s="27" t="s">
        <v>30</v>
      </c>
      <c r="C283" s="42"/>
      <c r="D283" s="42"/>
      <c r="E283" s="42"/>
      <c r="F283" s="43"/>
      <c r="G283" s="43"/>
      <c r="H283" s="44"/>
      <c r="I283" s="45" t="str">
        <f>IFERROR(HMIS17[[#This Row],[Amount Paid by ESG-CV]]/HMIS17[[#This Row],[Total Amount]],"")</f>
        <v/>
      </c>
      <c r="J283" s="44"/>
      <c r="K283" s="26"/>
    </row>
    <row r="284" spans="1:11" ht="33.75" customHeight="1" x14ac:dyDescent="0.25">
      <c r="A284" s="3">
        <v>180</v>
      </c>
      <c r="B284" s="27" t="s">
        <v>30</v>
      </c>
      <c r="C284" s="42"/>
      <c r="D284" s="42"/>
      <c r="E284" s="42"/>
      <c r="F284" s="43"/>
      <c r="G284" s="43"/>
      <c r="H284" s="44"/>
      <c r="I284" s="45" t="str">
        <f>IFERROR(HMIS17[[#This Row],[Amount Paid by ESG-CV]]/HMIS17[[#This Row],[Total Amount]],"")</f>
        <v/>
      </c>
      <c r="J284" s="44"/>
      <c r="K284" s="26"/>
    </row>
    <row r="286" spans="1:11" ht="33.75" customHeight="1" x14ac:dyDescent="0.25">
      <c r="A286" s="131" t="s">
        <v>9</v>
      </c>
      <c r="B286" s="132"/>
      <c r="C286" s="133">
        <f>$C$1</f>
        <v>0</v>
      </c>
      <c r="D286" s="134"/>
      <c r="E286" s="135"/>
      <c r="F286" s="131" t="s">
        <v>12</v>
      </c>
      <c r="G286" s="143"/>
      <c r="H286" s="143"/>
      <c r="I286" s="143"/>
      <c r="J286" s="132"/>
      <c r="K286" s="15" t="s">
        <v>33</v>
      </c>
    </row>
    <row r="287" spans="1:11" ht="33.75" customHeight="1" x14ac:dyDescent="0.25">
      <c r="A287" s="131" t="s">
        <v>10</v>
      </c>
      <c r="B287" s="132"/>
      <c r="C287" s="133">
        <f>$C$2</f>
        <v>0</v>
      </c>
      <c r="D287" s="134"/>
      <c r="E287" s="135"/>
      <c r="F287" s="131" t="s">
        <v>13</v>
      </c>
      <c r="G287" s="132"/>
      <c r="H287" s="144">
        <f>$G$2</f>
        <v>0</v>
      </c>
      <c r="I287" s="145"/>
      <c r="J287" s="146"/>
      <c r="K287" s="138">
        <f>SUM(HMIS18[Amount Paid by ESG-CV])</f>
        <v>0</v>
      </c>
    </row>
    <row r="288" spans="1:11" ht="33.75" customHeight="1" x14ac:dyDescent="0.25">
      <c r="A288" s="136" t="s">
        <v>11</v>
      </c>
      <c r="B288" s="137"/>
      <c r="C288" s="133">
        <f>$C$3</f>
        <v>0</v>
      </c>
      <c r="D288" s="134"/>
      <c r="E288" s="135"/>
      <c r="F288" s="136" t="s">
        <v>14</v>
      </c>
      <c r="G288" s="137"/>
      <c r="H288" s="140">
        <f>$G$3</f>
        <v>0</v>
      </c>
      <c r="I288" s="141"/>
      <c r="J288" s="142"/>
      <c r="K288" s="139"/>
    </row>
    <row r="289" spans="1:11" ht="33.75" customHeight="1" x14ac:dyDescent="0.25">
      <c r="A289" s="5" t="s">
        <v>32</v>
      </c>
      <c r="B289" s="6" t="s">
        <v>20</v>
      </c>
      <c r="C289" s="6" t="s">
        <v>21</v>
      </c>
      <c r="D289" s="6" t="s">
        <v>22</v>
      </c>
      <c r="E289" s="6" t="s">
        <v>23</v>
      </c>
      <c r="F289" s="6" t="s">
        <v>24</v>
      </c>
      <c r="G289" s="6" t="s">
        <v>25</v>
      </c>
      <c r="H289" s="6" t="s">
        <v>26</v>
      </c>
      <c r="I289" s="7" t="s">
        <v>31</v>
      </c>
      <c r="J289" s="6" t="s">
        <v>27</v>
      </c>
      <c r="K289" s="8" t="s">
        <v>28</v>
      </c>
    </row>
    <row r="290" spans="1:11" ht="33.75" customHeight="1" x14ac:dyDescent="0.25">
      <c r="A290" s="3">
        <v>181</v>
      </c>
      <c r="B290" s="27" t="s">
        <v>30</v>
      </c>
      <c r="C290" s="42"/>
      <c r="D290" s="42"/>
      <c r="E290" s="42"/>
      <c r="F290" s="43"/>
      <c r="G290" s="43"/>
      <c r="H290" s="44"/>
      <c r="I290" s="45" t="str">
        <f>IFERROR(HMIS18[[#This Row],[Amount Paid by ESG-CV]]/HMIS18[[#This Row],[Total Amount]],"")</f>
        <v/>
      </c>
      <c r="J290" s="44"/>
      <c r="K290" s="26"/>
    </row>
    <row r="291" spans="1:11" ht="33.75" customHeight="1" x14ac:dyDescent="0.25">
      <c r="A291" s="3">
        <v>182</v>
      </c>
      <c r="B291" s="27" t="s">
        <v>30</v>
      </c>
      <c r="C291" s="42"/>
      <c r="D291" s="42"/>
      <c r="E291" s="42"/>
      <c r="F291" s="43"/>
      <c r="G291" s="43"/>
      <c r="H291" s="44"/>
      <c r="I291" s="45" t="str">
        <f>IFERROR(HMIS18[[#This Row],[Amount Paid by ESG-CV]]/HMIS18[[#This Row],[Total Amount]],"")</f>
        <v/>
      </c>
      <c r="J291" s="44"/>
      <c r="K291" s="26"/>
    </row>
    <row r="292" spans="1:11" ht="33.75" customHeight="1" x14ac:dyDescent="0.25">
      <c r="A292" s="3">
        <v>183</v>
      </c>
      <c r="B292" s="27" t="s">
        <v>30</v>
      </c>
      <c r="C292" s="42"/>
      <c r="D292" s="42"/>
      <c r="E292" s="42"/>
      <c r="F292" s="43"/>
      <c r="G292" s="43"/>
      <c r="H292" s="44"/>
      <c r="I292" s="45" t="str">
        <f>IFERROR(HMIS18[[#This Row],[Amount Paid by ESG-CV]]/HMIS18[[#This Row],[Total Amount]],"")</f>
        <v/>
      </c>
      <c r="J292" s="44"/>
      <c r="K292" s="26"/>
    </row>
    <row r="293" spans="1:11" ht="33.75" customHeight="1" x14ac:dyDescent="0.25">
      <c r="A293" s="3">
        <v>184</v>
      </c>
      <c r="B293" s="27" t="s">
        <v>30</v>
      </c>
      <c r="C293" s="42"/>
      <c r="D293" s="42"/>
      <c r="E293" s="42"/>
      <c r="F293" s="43"/>
      <c r="G293" s="43"/>
      <c r="H293" s="44"/>
      <c r="I293" s="45" t="str">
        <f>IFERROR(HMIS18[[#This Row],[Amount Paid by ESG-CV]]/HMIS18[[#This Row],[Total Amount]],"")</f>
        <v/>
      </c>
      <c r="J293" s="44"/>
      <c r="K293" s="26"/>
    </row>
    <row r="294" spans="1:11" ht="33.75" customHeight="1" x14ac:dyDescent="0.25">
      <c r="A294" s="3">
        <v>185</v>
      </c>
      <c r="B294" s="27" t="s">
        <v>30</v>
      </c>
      <c r="C294" s="42"/>
      <c r="D294" s="42"/>
      <c r="E294" s="42"/>
      <c r="F294" s="43"/>
      <c r="G294" s="43"/>
      <c r="H294" s="44"/>
      <c r="I294" s="45" t="str">
        <f>IFERROR(HMIS18[[#This Row],[Amount Paid by ESG-CV]]/HMIS18[[#This Row],[Total Amount]],"")</f>
        <v/>
      </c>
      <c r="J294" s="44"/>
      <c r="K294" s="26"/>
    </row>
    <row r="295" spans="1:11" ht="33.75" customHeight="1" x14ac:dyDescent="0.25">
      <c r="A295" s="3">
        <v>186</v>
      </c>
      <c r="B295" s="27" t="s">
        <v>30</v>
      </c>
      <c r="C295" s="42"/>
      <c r="D295" s="42"/>
      <c r="E295" s="42"/>
      <c r="F295" s="43"/>
      <c r="G295" s="43"/>
      <c r="H295" s="44"/>
      <c r="I295" s="45" t="str">
        <f>IFERROR(HMIS18[[#This Row],[Amount Paid by ESG-CV]]/HMIS18[[#This Row],[Total Amount]],"")</f>
        <v/>
      </c>
      <c r="J295" s="44"/>
      <c r="K295" s="26"/>
    </row>
    <row r="296" spans="1:11" ht="33.75" customHeight="1" x14ac:dyDescent="0.25">
      <c r="A296" s="3">
        <v>187</v>
      </c>
      <c r="B296" s="27" t="s">
        <v>30</v>
      </c>
      <c r="C296" s="42"/>
      <c r="D296" s="42"/>
      <c r="E296" s="42"/>
      <c r="F296" s="43"/>
      <c r="G296" s="43"/>
      <c r="H296" s="44"/>
      <c r="I296" s="45" t="str">
        <f>IFERROR(HMIS18[[#This Row],[Amount Paid by ESG-CV]]/HMIS18[[#This Row],[Total Amount]],"")</f>
        <v/>
      </c>
      <c r="J296" s="44"/>
      <c r="K296" s="26"/>
    </row>
    <row r="297" spans="1:11" ht="33.75" customHeight="1" x14ac:dyDescent="0.25">
      <c r="A297" s="3">
        <v>188</v>
      </c>
      <c r="B297" s="27" t="s">
        <v>30</v>
      </c>
      <c r="C297" s="42"/>
      <c r="D297" s="42"/>
      <c r="E297" s="42"/>
      <c r="F297" s="43"/>
      <c r="G297" s="43"/>
      <c r="H297" s="44"/>
      <c r="I297" s="45" t="str">
        <f>IFERROR(HMIS18[[#This Row],[Amount Paid by ESG-CV]]/HMIS18[[#This Row],[Total Amount]],"")</f>
        <v/>
      </c>
      <c r="J297" s="44"/>
      <c r="K297" s="26"/>
    </row>
    <row r="298" spans="1:11" ht="33.75" customHeight="1" x14ac:dyDescent="0.25">
      <c r="A298" s="3">
        <v>189</v>
      </c>
      <c r="B298" s="27" t="s">
        <v>30</v>
      </c>
      <c r="C298" s="42"/>
      <c r="D298" s="42"/>
      <c r="E298" s="42"/>
      <c r="F298" s="43"/>
      <c r="G298" s="43"/>
      <c r="H298" s="44"/>
      <c r="I298" s="45" t="str">
        <f>IFERROR(HMIS18[[#This Row],[Amount Paid by ESG-CV]]/HMIS18[[#This Row],[Total Amount]],"")</f>
        <v/>
      </c>
      <c r="J298" s="44"/>
      <c r="K298" s="26"/>
    </row>
    <row r="299" spans="1:11" ht="33.75" customHeight="1" x14ac:dyDescent="0.25">
      <c r="A299" s="3">
        <v>190</v>
      </c>
      <c r="B299" s="27" t="s">
        <v>30</v>
      </c>
      <c r="C299" s="42"/>
      <c r="D299" s="42"/>
      <c r="E299" s="42"/>
      <c r="F299" s="43"/>
      <c r="G299" s="43"/>
      <c r="H299" s="44"/>
      <c r="I299" s="45" t="str">
        <f>IFERROR(HMIS18[[#This Row],[Amount Paid by ESG-CV]]/HMIS18[[#This Row],[Total Amount]],"")</f>
        <v/>
      </c>
      <c r="J299" s="44"/>
      <c r="K299" s="26"/>
    </row>
    <row r="301" spans="1:11" ht="33.75" customHeight="1" x14ac:dyDescent="0.25">
      <c r="A301" s="131" t="s">
        <v>9</v>
      </c>
      <c r="B301" s="132"/>
      <c r="C301" s="133">
        <f>$C$1</f>
        <v>0</v>
      </c>
      <c r="D301" s="134"/>
      <c r="E301" s="135"/>
      <c r="F301" s="131" t="s">
        <v>12</v>
      </c>
      <c r="G301" s="143"/>
      <c r="H301" s="143"/>
      <c r="I301" s="143"/>
      <c r="J301" s="132"/>
      <c r="K301" s="15" t="s">
        <v>33</v>
      </c>
    </row>
    <row r="302" spans="1:11" ht="33.75" customHeight="1" x14ac:dyDescent="0.25">
      <c r="A302" s="131" t="s">
        <v>10</v>
      </c>
      <c r="B302" s="132"/>
      <c r="C302" s="133">
        <f>$C$2</f>
        <v>0</v>
      </c>
      <c r="D302" s="134"/>
      <c r="E302" s="135"/>
      <c r="F302" s="131" t="s">
        <v>13</v>
      </c>
      <c r="G302" s="132"/>
      <c r="H302" s="144">
        <f>$G$2</f>
        <v>0</v>
      </c>
      <c r="I302" s="145"/>
      <c r="J302" s="146"/>
      <c r="K302" s="138">
        <f>SUM(HMIS19[Amount Paid by ESG-CV])</f>
        <v>0</v>
      </c>
    </row>
    <row r="303" spans="1:11" ht="33.75" customHeight="1" x14ac:dyDescent="0.25">
      <c r="A303" s="136" t="s">
        <v>11</v>
      </c>
      <c r="B303" s="137"/>
      <c r="C303" s="133">
        <f>$C$3</f>
        <v>0</v>
      </c>
      <c r="D303" s="134"/>
      <c r="E303" s="135"/>
      <c r="F303" s="136" t="s">
        <v>14</v>
      </c>
      <c r="G303" s="137"/>
      <c r="H303" s="140">
        <f>$G$3</f>
        <v>0</v>
      </c>
      <c r="I303" s="141"/>
      <c r="J303" s="142"/>
      <c r="K303" s="139"/>
    </row>
    <row r="304" spans="1:11" ht="33.75" customHeight="1" x14ac:dyDescent="0.25">
      <c r="A304" s="5" t="s">
        <v>32</v>
      </c>
      <c r="B304" s="6" t="s">
        <v>20</v>
      </c>
      <c r="C304" s="6" t="s">
        <v>21</v>
      </c>
      <c r="D304" s="6" t="s">
        <v>22</v>
      </c>
      <c r="E304" s="6" t="s">
        <v>23</v>
      </c>
      <c r="F304" s="6" t="s">
        <v>24</v>
      </c>
      <c r="G304" s="6" t="s">
        <v>25</v>
      </c>
      <c r="H304" s="6" t="s">
        <v>26</v>
      </c>
      <c r="I304" s="7" t="s">
        <v>31</v>
      </c>
      <c r="J304" s="6" t="s">
        <v>27</v>
      </c>
      <c r="K304" s="8" t="s">
        <v>28</v>
      </c>
    </row>
    <row r="305" spans="1:11" ht="33.75" customHeight="1" x14ac:dyDescent="0.25">
      <c r="A305" s="3">
        <v>191</v>
      </c>
      <c r="B305" s="27" t="s">
        <v>30</v>
      </c>
      <c r="C305" s="42"/>
      <c r="D305" s="42"/>
      <c r="E305" s="42"/>
      <c r="F305" s="43"/>
      <c r="G305" s="43"/>
      <c r="H305" s="44"/>
      <c r="I305" s="45" t="str">
        <f>IFERROR(HMIS19[[#This Row],[Amount Paid by ESG-CV]]/HMIS19[[#This Row],[Total Amount]],"")</f>
        <v/>
      </c>
      <c r="J305" s="44"/>
      <c r="K305" s="26"/>
    </row>
    <row r="306" spans="1:11" ht="33.75" customHeight="1" x14ac:dyDescent="0.25">
      <c r="A306" s="3">
        <v>192</v>
      </c>
      <c r="B306" s="27" t="s">
        <v>30</v>
      </c>
      <c r="C306" s="42"/>
      <c r="D306" s="42"/>
      <c r="E306" s="42"/>
      <c r="F306" s="43"/>
      <c r="G306" s="43"/>
      <c r="H306" s="44"/>
      <c r="I306" s="45" t="str">
        <f>IFERROR(HMIS19[[#This Row],[Amount Paid by ESG-CV]]/HMIS19[[#This Row],[Total Amount]],"")</f>
        <v/>
      </c>
      <c r="J306" s="44"/>
      <c r="K306" s="26"/>
    </row>
    <row r="307" spans="1:11" ht="33.75" customHeight="1" x14ac:dyDescent="0.25">
      <c r="A307" s="3">
        <v>193</v>
      </c>
      <c r="B307" s="27" t="s">
        <v>30</v>
      </c>
      <c r="C307" s="42"/>
      <c r="D307" s="42"/>
      <c r="E307" s="42"/>
      <c r="F307" s="43"/>
      <c r="G307" s="43"/>
      <c r="H307" s="44"/>
      <c r="I307" s="45" t="str">
        <f>IFERROR(HMIS19[[#This Row],[Amount Paid by ESG-CV]]/HMIS19[[#This Row],[Total Amount]],"")</f>
        <v/>
      </c>
      <c r="J307" s="44"/>
      <c r="K307" s="26"/>
    </row>
    <row r="308" spans="1:11" ht="33.75" customHeight="1" x14ac:dyDescent="0.25">
      <c r="A308" s="3">
        <v>194</v>
      </c>
      <c r="B308" s="27" t="s">
        <v>30</v>
      </c>
      <c r="C308" s="42"/>
      <c r="D308" s="42"/>
      <c r="E308" s="42"/>
      <c r="F308" s="43"/>
      <c r="G308" s="43"/>
      <c r="H308" s="44"/>
      <c r="I308" s="45" t="str">
        <f>IFERROR(HMIS19[[#This Row],[Amount Paid by ESG-CV]]/HMIS19[[#This Row],[Total Amount]],"")</f>
        <v/>
      </c>
      <c r="J308" s="44"/>
      <c r="K308" s="26"/>
    </row>
    <row r="309" spans="1:11" ht="33.75" customHeight="1" x14ac:dyDescent="0.25">
      <c r="A309" s="3">
        <v>195</v>
      </c>
      <c r="B309" s="27" t="s">
        <v>30</v>
      </c>
      <c r="C309" s="42"/>
      <c r="D309" s="42"/>
      <c r="E309" s="42"/>
      <c r="F309" s="43"/>
      <c r="G309" s="43"/>
      <c r="H309" s="44"/>
      <c r="I309" s="45" t="str">
        <f>IFERROR(HMIS19[[#This Row],[Amount Paid by ESG-CV]]/HMIS19[[#This Row],[Total Amount]],"")</f>
        <v/>
      </c>
      <c r="J309" s="44"/>
      <c r="K309" s="26"/>
    </row>
    <row r="310" spans="1:11" ht="33.75" customHeight="1" x14ac:dyDescent="0.25">
      <c r="A310" s="3">
        <v>196</v>
      </c>
      <c r="B310" s="27" t="s">
        <v>30</v>
      </c>
      <c r="C310" s="42"/>
      <c r="D310" s="42"/>
      <c r="E310" s="42"/>
      <c r="F310" s="43"/>
      <c r="G310" s="43"/>
      <c r="H310" s="44"/>
      <c r="I310" s="45" t="str">
        <f>IFERROR(HMIS19[[#This Row],[Amount Paid by ESG-CV]]/HMIS19[[#This Row],[Total Amount]],"")</f>
        <v/>
      </c>
      <c r="J310" s="44"/>
      <c r="K310" s="26"/>
    </row>
    <row r="311" spans="1:11" ht="33.75" customHeight="1" x14ac:dyDescent="0.25">
      <c r="A311" s="3">
        <v>197</v>
      </c>
      <c r="B311" s="27" t="s">
        <v>30</v>
      </c>
      <c r="C311" s="42"/>
      <c r="D311" s="42"/>
      <c r="E311" s="42"/>
      <c r="F311" s="43"/>
      <c r="G311" s="43"/>
      <c r="H311" s="44"/>
      <c r="I311" s="45" t="str">
        <f>IFERROR(HMIS19[[#This Row],[Amount Paid by ESG-CV]]/HMIS19[[#This Row],[Total Amount]],"")</f>
        <v/>
      </c>
      <c r="J311" s="44"/>
      <c r="K311" s="26"/>
    </row>
    <row r="312" spans="1:11" ht="33.75" customHeight="1" x14ac:dyDescent="0.25">
      <c r="A312" s="3">
        <v>198</v>
      </c>
      <c r="B312" s="27" t="s">
        <v>30</v>
      </c>
      <c r="C312" s="42"/>
      <c r="D312" s="42"/>
      <c r="E312" s="42"/>
      <c r="F312" s="43"/>
      <c r="G312" s="43"/>
      <c r="H312" s="44"/>
      <c r="I312" s="45" t="str">
        <f>IFERROR(HMIS19[[#This Row],[Amount Paid by ESG-CV]]/HMIS19[[#This Row],[Total Amount]],"")</f>
        <v/>
      </c>
      <c r="J312" s="44"/>
      <c r="K312" s="26"/>
    </row>
    <row r="313" spans="1:11" ht="33.75" customHeight="1" x14ac:dyDescent="0.25">
      <c r="A313" s="3">
        <v>199</v>
      </c>
      <c r="B313" s="27" t="s">
        <v>30</v>
      </c>
      <c r="C313" s="42"/>
      <c r="D313" s="42"/>
      <c r="E313" s="42"/>
      <c r="F313" s="43"/>
      <c r="G313" s="43"/>
      <c r="H313" s="44"/>
      <c r="I313" s="45" t="str">
        <f>IFERROR(HMIS19[[#This Row],[Amount Paid by ESG-CV]]/HMIS19[[#This Row],[Total Amount]],"")</f>
        <v/>
      </c>
      <c r="J313" s="44"/>
      <c r="K313" s="26"/>
    </row>
    <row r="314" spans="1:11" ht="33.75" customHeight="1" x14ac:dyDescent="0.25">
      <c r="A314" s="3">
        <v>200</v>
      </c>
      <c r="B314" s="27" t="s">
        <v>30</v>
      </c>
      <c r="C314" s="42"/>
      <c r="D314" s="42"/>
      <c r="E314" s="42"/>
      <c r="F314" s="43"/>
      <c r="G314" s="43"/>
      <c r="H314" s="44"/>
      <c r="I314" s="45" t="str">
        <f>IFERROR(HMIS19[[#This Row],[Amount Paid by ESG-CV]]/HMIS19[[#This Row],[Total Amount]],"")</f>
        <v/>
      </c>
      <c r="J314" s="44"/>
      <c r="K314" s="26"/>
    </row>
  </sheetData>
  <sheetProtection algorithmName="SHA-512" hashValue="nmXU3NrxIFdHxRRORhiGwxNqnwksXZWb/ojryhwBCai5sjacHrAr9cyzsUiZIK+TxU7W7iKC8L/f0kxuGReXQQ==" saltValue="+ogeZZ+C8kTzXmzEDuduoA==" spinCount="100000" sheet="1" selectLockedCells="1"/>
  <mergeCells count="257">
    <mergeCell ref="K2:K3"/>
    <mergeCell ref="A303:B303"/>
    <mergeCell ref="C303:E303"/>
    <mergeCell ref="F303:G303"/>
    <mergeCell ref="A301:B301"/>
    <mergeCell ref="C301:E301"/>
    <mergeCell ref="A302:B302"/>
    <mergeCell ref="C302:E302"/>
    <mergeCell ref="F302:G302"/>
    <mergeCell ref="F301:J301"/>
    <mergeCell ref="H302:J302"/>
    <mergeCell ref="K302:K303"/>
    <mergeCell ref="H303:J303"/>
    <mergeCell ref="A288:B288"/>
    <mergeCell ref="C288:E288"/>
    <mergeCell ref="F288:G288"/>
    <mergeCell ref="A286:B286"/>
    <mergeCell ref="F16:J16"/>
    <mergeCell ref="H17:J17"/>
    <mergeCell ref="K17:K18"/>
    <mergeCell ref="H18:J18"/>
    <mergeCell ref="F31:J31"/>
    <mergeCell ref="H32:J32"/>
    <mergeCell ref="K32:K33"/>
    <mergeCell ref="C286:E286"/>
    <mergeCell ref="A287:B287"/>
    <mergeCell ref="C287:E287"/>
    <mergeCell ref="F287:G287"/>
    <mergeCell ref="F286:J286"/>
    <mergeCell ref="H287:J287"/>
    <mergeCell ref="K287:K288"/>
    <mergeCell ref="H288:J288"/>
    <mergeCell ref="A273:B273"/>
    <mergeCell ref="C273:E273"/>
    <mergeCell ref="F273:G273"/>
    <mergeCell ref="A271:B271"/>
    <mergeCell ref="C271:E271"/>
    <mergeCell ref="A272:B272"/>
    <mergeCell ref="C272:E272"/>
    <mergeCell ref="F272:G272"/>
    <mergeCell ref="F271:J271"/>
    <mergeCell ref="H272:J272"/>
    <mergeCell ref="K272:K273"/>
    <mergeCell ref="H273:J273"/>
    <mergeCell ref="K257:K258"/>
    <mergeCell ref="H258:J258"/>
    <mergeCell ref="A243:B243"/>
    <mergeCell ref="C243:E243"/>
    <mergeCell ref="F243:G243"/>
    <mergeCell ref="A241:B241"/>
    <mergeCell ref="C241:E241"/>
    <mergeCell ref="A242:B242"/>
    <mergeCell ref="C242:E242"/>
    <mergeCell ref="F242:G242"/>
    <mergeCell ref="F241:J241"/>
    <mergeCell ref="H242:J242"/>
    <mergeCell ref="K242:K243"/>
    <mergeCell ref="H243:J243"/>
    <mergeCell ref="A258:B258"/>
    <mergeCell ref="C258:E258"/>
    <mergeCell ref="F258:G258"/>
    <mergeCell ref="A256:B256"/>
    <mergeCell ref="C256:E256"/>
    <mergeCell ref="A257:B257"/>
    <mergeCell ref="C257:E257"/>
    <mergeCell ref="F257:G257"/>
    <mergeCell ref="F256:J256"/>
    <mergeCell ref="H257:J257"/>
    <mergeCell ref="K227:K228"/>
    <mergeCell ref="H228:J228"/>
    <mergeCell ref="A213:B213"/>
    <mergeCell ref="C213:E213"/>
    <mergeCell ref="F213:G213"/>
    <mergeCell ref="A211:B211"/>
    <mergeCell ref="C211:E211"/>
    <mergeCell ref="A212:B212"/>
    <mergeCell ref="C212:E212"/>
    <mergeCell ref="F212:G212"/>
    <mergeCell ref="F211:J211"/>
    <mergeCell ref="H212:J212"/>
    <mergeCell ref="K212:K213"/>
    <mergeCell ref="H213:J213"/>
    <mergeCell ref="A228:B228"/>
    <mergeCell ref="C228:E228"/>
    <mergeCell ref="F228:G228"/>
    <mergeCell ref="A226:B226"/>
    <mergeCell ref="C226:E226"/>
    <mergeCell ref="A227:B227"/>
    <mergeCell ref="C227:E227"/>
    <mergeCell ref="F227:G227"/>
    <mergeCell ref="F226:J226"/>
    <mergeCell ref="H227:J227"/>
    <mergeCell ref="K197:K198"/>
    <mergeCell ref="H198:J198"/>
    <mergeCell ref="A183:B183"/>
    <mergeCell ref="C183:E183"/>
    <mergeCell ref="F183:G183"/>
    <mergeCell ref="A181:B181"/>
    <mergeCell ref="C181:E181"/>
    <mergeCell ref="A182:B182"/>
    <mergeCell ref="C182:E182"/>
    <mergeCell ref="F182:G182"/>
    <mergeCell ref="F181:J181"/>
    <mergeCell ref="H182:J182"/>
    <mergeCell ref="K182:K183"/>
    <mergeCell ref="H183:J183"/>
    <mergeCell ref="A198:B198"/>
    <mergeCell ref="C198:E198"/>
    <mergeCell ref="F198:G198"/>
    <mergeCell ref="A196:B196"/>
    <mergeCell ref="C196:E196"/>
    <mergeCell ref="A197:B197"/>
    <mergeCell ref="C197:E197"/>
    <mergeCell ref="F197:G197"/>
    <mergeCell ref="F196:J196"/>
    <mergeCell ref="H197:J197"/>
    <mergeCell ref="K167:K168"/>
    <mergeCell ref="H168:J168"/>
    <mergeCell ref="A153:B153"/>
    <mergeCell ref="C153:E153"/>
    <mergeCell ref="F153:G153"/>
    <mergeCell ref="A151:B151"/>
    <mergeCell ref="C151:E151"/>
    <mergeCell ref="A152:B152"/>
    <mergeCell ref="C152:E152"/>
    <mergeCell ref="F152:G152"/>
    <mergeCell ref="F151:J151"/>
    <mergeCell ref="H152:J152"/>
    <mergeCell ref="K152:K153"/>
    <mergeCell ref="H153:J153"/>
    <mergeCell ref="A168:B168"/>
    <mergeCell ref="C168:E168"/>
    <mergeCell ref="F168:G168"/>
    <mergeCell ref="A166:B166"/>
    <mergeCell ref="C166:E166"/>
    <mergeCell ref="A167:B167"/>
    <mergeCell ref="C167:E167"/>
    <mergeCell ref="F167:G167"/>
    <mergeCell ref="F166:J166"/>
    <mergeCell ref="H167:J167"/>
    <mergeCell ref="K137:K138"/>
    <mergeCell ref="H138:J138"/>
    <mergeCell ref="A123:B123"/>
    <mergeCell ref="C123:E123"/>
    <mergeCell ref="F123:G123"/>
    <mergeCell ref="A121:B121"/>
    <mergeCell ref="C121:E121"/>
    <mergeCell ref="A122:B122"/>
    <mergeCell ref="C122:E122"/>
    <mergeCell ref="F122:G122"/>
    <mergeCell ref="F121:J121"/>
    <mergeCell ref="H122:J122"/>
    <mergeCell ref="K122:K123"/>
    <mergeCell ref="H123:J123"/>
    <mergeCell ref="A138:B138"/>
    <mergeCell ref="C138:E138"/>
    <mergeCell ref="F138:G138"/>
    <mergeCell ref="A136:B136"/>
    <mergeCell ref="C136:E136"/>
    <mergeCell ref="A137:B137"/>
    <mergeCell ref="C137:E137"/>
    <mergeCell ref="F137:G137"/>
    <mergeCell ref="F136:J136"/>
    <mergeCell ref="H137:J137"/>
    <mergeCell ref="A108:B108"/>
    <mergeCell ref="C108:E108"/>
    <mergeCell ref="F108:G108"/>
    <mergeCell ref="A106:B106"/>
    <mergeCell ref="C106:E106"/>
    <mergeCell ref="A107:B107"/>
    <mergeCell ref="C107:E107"/>
    <mergeCell ref="F107:G107"/>
    <mergeCell ref="F106:J106"/>
    <mergeCell ref="H107:J107"/>
    <mergeCell ref="K107:K108"/>
    <mergeCell ref="H108:J108"/>
    <mergeCell ref="A78:B78"/>
    <mergeCell ref="C78:E78"/>
    <mergeCell ref="F78:G78"/>
    <mergeCell ref="A76:B76"/>
    <mergeCell ref="C76:E76"/>
    <mergeCell ref="A77:B77"/>
    <mergeCell ref="C77:E77"/>
    <mergeCell ref="F77:G77"/>
    <mergeCell ref="F76:J76"/>
    <mergeCell ref="H77:J77"/>
    <mergeCell ref="K77:K78"/>
    <mergeCell ref="H78:J78"/>
    <mergeCell ref="A93:B93"/>
    <mergeCell ref="C93:E93"/>
    <mergeCell ref="F93:G93"/>
    <mergeCell ref="A91:B91"/>
    <mergeCell ref="C91:E91"/>
    <mergeCell ref="A92:B92"/>
    <mergeCell ref="C92:E92"/>
    <mergeCell ref="F92:G92"/>
    <mergeCell ref="F91:J91"/>
    <mergeCell ref="H92:J92"/>
    <mergeCell ref="K92:K93"/>
    <mergeCell ref="H93:J93"/>
    <mergeCell ref="A63:B63"/>
    <mergeCell ref="C63:E63"/>
    <mergeCell ref="F63:G63"/>
    <mergeCell ref="A61:B61"/>
    <mergeCell ref="C61:E61"/>
    <mergeCell ref="A62:B62"/>
    <mergeCell ref="C62:E62"/>
    <mergeCell ref="F62:G62"/>
    <mergeCell ref="F61:J61"/>
    <mergeCell ref="H62:J62"/>
    <mergeCell ref="K62:K63"/>
    <mergeCell ref="H63:J63"/>
    <mergeCell ref="K47:K48"/>
    <mergeCell ref="H48:J48"/>
    <mergeCell ref="A33:B33"/>
    <mergeCell ref="C33:E33"/>
    <mergeCell ref="F33:G33"/>
    <mergeCell ref="A31:B31"/>
    <mergeCell ref="C31:E31"/>
    <mergeCell ref="A32:B32"/>
    <mergeCell ref="C32:E32"/>
    <mergeCell ref="F32:G32"/>
    <mergeCell ref="A48:B48"/>
    <mergeCell ref="C48:E48"/>
    <mergeCell ref="F48:G48"/>
    <mergeCell ref="A46:B46"/>
    <mergeCell ref="C46:E46"/>
    <mergeCell ref="A47:B47"/>
    <mergeCell ref="C47:E47"/>
    <mergeCell ref="F47:G47"/>
    <mergeCell ref="H47:J47"/>
    <mergeCell ref="H33:J33"/>
    <mergeCell ref="F46:J46"/>
    <mergeCell ref="A3:B3"/>
    <mergeCell ref="A1:B1"/>
    <mergeCell ref="C1:D1"/>
    <mergeCell ref="A2:B2"/>
    <mergeCell ref="C2:D2"/>
    <mergeCell ref="E2:F2"/>
    <mergeCell ref="C3:D3"/>
    <mergeCell ref="E3:F3"/>
    <mergeCell ref="A18:B18"/>
    <mergeCell ref="C18:E18"/>
    <mergeCell ref="F18:G18"/>
    <mergeCell ref="A5:K5"/>
    <mergeCell ref="A17:B17"/>
    <mergeCell ref="C17:E17"/>
    <mergeCell ref="F17:G17"/>
    <mergeCell ref="A16:B16"/>
    <mergeCell ref="C16:E16"/>
    <mergeCell ref="A6:K15"/>
    <mergeCell ref="G4:J4"/>
    <mergeCell ref="E4:F4"/>
    <mergeCell ref="A4:D4"/>
    <mergeCell ref="E1:J1"/>
    <mergeCell ref="G2:J2"/>
    <mergeCell ref="G3:J3"/>
  </mergeCells>
  <conditionalFormatting sqref="D20:D29">
    <cfRule type="cellIs" dxfId="274" priority="59" operator="lessThan">
      <formula>C20</formula>
    </cfRule>
  </conditionalFormatting>
  <conditionalFormatting sqref="I20:I29">
    <cfRule type="cellIs" dxfId="273" priority="58" operator="greaterThan">
      <formula>1</formula>
    </cfRule>
  </conditionalFormatting>
  <conditionalFormatting sqref="D35:D44">
    <cfRule type="cellIs" dxfId="272" priority="56" operator="lessThan">
      <formula>C35</formula>
    </cfRule>
  </conditionalFormatting>
  <conditionalFormatting sqref="I35:I44">
    <cfRule type="cellIs" dxfId="271" priority="55" operator="greaterThan">
      <formula>1</formula>
    </cfRule>
  </conditionalFormatting>
  <conditionalFormatting sqref="D50:D59">
    <cfRule type="cellIs" dxfId="270" priority="53" operator="lessThan">
      <formula>C50</formula>
    </cfRule>
  </conditionalFormatting>
  <conditionalFormatting sqref="I50:I59">
    <cfRule type="cellIs" dxfId="269" priority="52" operator="greaterThan">
      <formula>1</formula>
    </cfRule>
  </conditionalFormatting>
  <conditionalFormatting sqref="D65:D74">
    <cfRule type="cellIs" dxfId="268" priority="50" operator="lessThan">
      <formula>C65</formula>
    </cfRule>
  </conditionalFormatting>
  <conditionalFormatting sqref="I65:I74">
    <cfRule type="cellIs" dxfId="267" priority="49" operator="greaterThan">
      <formula>1</formula>
    </cfRule>
  </conditionalFormatting>
  <conditionalFormatting sqref="D80:D89">
    <cfRule type="cellIs" dxfId="266" priority="47" operator="lessThan">
      <formula>C80</formula>
    </cfRule>
  </conditionalFormatting>
  <conditionalFormatting sqref="I80:I89">
    <cfRule type="cellIs" dxfId="265" priority="46" operator="greaterThan">
      <formula>1</formula>
    </cfRule>
  </conditionalFormatting>
  <conditionalFormatting sqref="D95:D104">
    <cfRule type="cellIs" dxfId="264" priority="44" operator="lessThan">
      <formula>C95</formula>
    </cfRule>
  </conditionalFormatting>
  <conditionalFormatting sqref="I95:I104">
    <cfRule type="cellIs" dxfId="263" priority="43" operator="greaterThan">
      <formula>1</formula>
    </cfRule>
  </conditionalFormatting>
  <conditionalFormatting sqref="D110:D119">
    <cfRule type="cellIs" dxfId="262" priority="41" operator="lessThan">
      <formula>C110</formula>
    </cfRule>
  </conditionalFormatting>
  <conditionalFormatting sqref="I110:I119">
    <cfRule type="cellIs" dxfId="261" priority="40" operator="greaterThan">
      <formula>1</formula>
    </cfRule>
  </conditionalFormatting>
  <conditionalFormatting sqref="D125:D134">
    <cfRule type="cellIs" dxfId="260" priority="38" operator="lessThan">
      <formula>C125</formula>
    </cfRule>
  </conditionalFormatting>
  <conditionalFormatting sqref="I125:I134">
    <cfRule type="cellIs" dxfId="259" priority="37" operator="greaterThan">
      <formula>1</formula>
    </cfRule>
  </conditionalFormatting>
  <conditionalFormatting sqref="D140:D149">
    <cfRule type="cellIs" dxfId="258" priority="35" operator="lessThan">
      <formula>C140</formula>
    </cfRule>
  </conditionalFormatting>
  <conditionalFormatting sqref="I140:I149">
    <cfRule type="cellIs" dxfId="257" priority="34" operator="greaterThan">
      <formula>1</formula>
    </cfRule>
  </conditionalFormatting>
  <conditionalFormatting sqref="D155:D164">
    <cfRule type="cellIs" dxfId="256" priority="32" operator="lessThan">
      <formula>C155</formula>
    </cfRule>
  </conditionalFormatting>
  <conditionalFormatting sqref="I155:I164">
    <cfRule type="cellIs" dxfId="255" priority="31" operator="greaterThan">
      <formula>1</formula>
    </cfRule>
  </conditionalFormatting>
  <conditionalFormatting sqref="I305:I314">
    <cfRule type="cellIs" dxfId="254" priority="1" operator="greaterThan">
      <formula>1</formula>
    </cfRule>
  </conditionalFormatting>
  <conditionalFormatting sqref="D170:D179">
    <cfRule type="cellIs" dxfId="253" priority="29" operator="lessThan">
      <formula>C170</formula>
    </cfRule>
  </conditionalFormatting>
  <conditionalFormatting sqref="I170:I179">
    <cfRule type="cellIs" dxfId="252" priority="28" operator="greaterThan">
      <formula>1</formula>
    </cfRule>
  </conditionalFormatting>
  <conditionalFormatting sqref="D185:D194">
    <cfRule type="cellIs" dxfId="251" priority="26" operator="lessThan">
      <formula>C185</formula>
    </cfRule>
  </conditionalFormatting>
  <conditionalFormatting sqref="I185:I194">
    <cfRule type="cellIs" dxfId="250" priority="25" operator="greaterThan">
      <formula>1</formula>
    </cfRule>
  </conditionalFormatting>
  <conditionalFormatting sqref="D200:D209">
    <cfRule type="cellIs" dxfId="249" priority="23" operator="lessThan">
      <formula>C200</formula>
    </cfRule>
  </conditionalFormatting>
  <conditionalFormatting sqref="I200:I209">
    <cfRule type="cellIs" dxfId="248" priority="22" operator="greaterThan">
      <formula>1</formula>
    </cfRule>
  </conditionalFormatting>
  <conditionalFormatting sqref="D215:D224">
    <cfRule type="cellIs" dxfId="247" priority="20" operator="lessThan">
      <formula>C215</formula>
    </cfRule>
  </conditionalFormatting>
  <conditionalFormatting sqref="I215:I224">
    <cfRule type="cellIs" dxfId="246" priority="19" operator="greaterThan">
      <formula>1</formula>
    </cfRule>
  </conditionalFormatting>
  <conditionalFormatting sqref="D230:D239">
    <cfRule type="cellIs" dxfId="245" priority="17" operator="lessThan">
      <formula>C230</formula>
    </cfRule>
  </conditionalFormatting>
  <conditionalFormatting sqref="I230:I239">
    <cfRule type="cellIs" dxfId="244" priority="16" operator="greaterThan">
      <formula>1</formula>
    </cfRule>
  </conditionalFormatting>
  <conditionalFormatting sqref="D245:D254">
    <cfRule type="cellIs" dxfId="243" priority="14" operator="lessThan">
      <formula>C245</formula>
    </cfRule>
  </conditionalFormatting>
  <conditionalFormatting sqref="I245:I254">
    <cfRule type="cellIs" dxfId="242" priority="13" operator="greaterThan">
      <formula>1</formula>
    </cfRule>
  </conditionalFormatting>
  <conditionalFormatting sqref="D260:D269">
    <cfRule type="cellIs" dxfId="241" priority="11" operator="lessThan">
      <formula>C260</formula>
    </cfRule>
  </conditionalFormatting>
  <conditionalFormatting sqref="I260:I269">
    <cfRule type="cellIs" dxfId="240" priority="10" operator="greaterThan">
      <formula>1</formula>
    </cfRule>
  </conditionalFormatting>
  <conditionalFormatting sqref="D275:D284">
    <cfRule type="cellIs" dxfId="239" priority="8" operator="lessThan">
      <formula>C275</formula>
    </cfRule>
  </conditionalFormatting>
  <conditionalFormatting sqref="I275:I284">
    <cfRule type="cellIs" dxfId="238" priority="7" operator="greaterThan">
      <formula>1</formula>
    </cfRule>
  </conditionalFormatting>
  <conditionalFormatting sqref="D290:D299">
    <cfRule type="cellIs" dxfId="237" priority="5" operator="lessThan">
      <formula>C290</formula>
    </cfRule>
  </conditionalFormatting>
  <conditionalFormatting sqref="I290:I299">
    <cfRule type="cellIs" dxfId="236" priority="4" operator="greaterThan">
      <formula>1</formula>
    </cfRule>
  </conditionalFormatting>
  <conditionalFormatting sqref="D305:D314">
    <cfRule type="cellIs" dxfId="235" priority="2" operator="lessThan">
      <formula>C305</formula>
    </cfRule>
  </conditionalFormatting>
  <pageMargins left="0.7" right="0.7" top="0.75" bottom="0.75" header="0.3" footer="0.3"/>
  <pageSetup orientation="landscape" r:id="rId1"/>
  <headerFooter>
    <oddHeader>&amp;CHMIS Expense Detail - Page &amp;P&amp;RCV-212
Updated 5/3/2022</oddHeader>
    <oddFooter>&amp;CCoronavirus Emergency Solutions Grant Program
CV-212 Expense Detail Form</oddFooter>
  </headerFooter>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extLst>
    <ext xmlns:x14="http://schemas.microsoft.com/office/spreadsheetml/2009/9/main" uri="{78C0D931-6437-407d-A8EE-F0AAD7539E65}">
      <x14:conditionalFormattings>
        <x14:conditionalFormatting xmlns:xm="http://schemas.microsoft.com/office/excel/2006/main">
          <x14:cfRule type="cellIs" priority="256" operator="notBetween" id="{62748395-3644-40D2-B288-0A8AAAA08D6C}">
            <xm:f>'Request Summary'!#REF!</xm:f>
            <xm:f>'Request Summary'!#REF!</xm:f>
            <x14:dxf>
              <font>
                <u/>
              </font>
            </x14:dxf>
          </x14:cfRule>
          <xm:sqref>C20:E29 C35:E44 C50:E59 C65:E74 C80:E89 C95:E104 C110:E119 C125:E134 C140:E149 C155:E164 C170:E179 C185:E194 C200:E209 C215:E224 C230:E239 C245:E254 C260:E269 C275:E284 C290:E299 C305:E314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'Request Summary'!$A$5:$A$6</xm:f>
          </x14:formula1>
          <xm:sqref>B20:B29</xm:sqref>
        </x14:dataValidation>
        <x14:dataValidation type="list" allowBlank="1" showInputMessage="1" showErrorMessage="1">
          <x14:formula1>
            <xm:f>'Request Summary'!$A$5:$A$6</xm:f>
          </x14:formula1>
          <xm:sqref>B35:B44</xm:sqref>
        </x14:dataValidation>
        <x14:dataValidation type="list" allowBlank="1" showInputMessage="1" showErrorMessage="1">
          <x14:formula1>
            <xm:f>'Request Summary'!$A$5:$A$6</xm:f>
          </x14:formula1>
          <xm:sqref>B50:B59</xm:sqref>
        </x14:dataValidation>
        <x14:dataValidation type="list" allowBlank="1" showInputMessage="1" showErrorMessage="1">
          <x14:formula1>
            <xm:f>'Request Summary'!$A$5:$A$6</xm:f>
          </x14:formula1>
          <xm:sqref>B65:B74</xm:sqref>
        </x14:dataValidation>
        <x14:dataValidation type="list" allowBlank="1" showInputMessage="1" showErrorMessage="1">
          <x14:formula1>
            <xm:f>'Request Summary'!$A$5:$A$6</xm:f>
          </x14:formula1>
          <xm:sqref>B80:B89</xm:sqref>
        </x14:dataValidation>
        <x14:dataValidation type="list" allowBlank="1" showInputMessage="1" showErrorMessage="1">
          <x14:formula1>
            <xm:f>'Request Summary'!$A$5:$A$6</xm:f>
          </x14:formula1>
          <xm:sqref>B95:B104</xm:sqref>
        </x14:dataValidation>
        <x14:dataValidation type="list" allowBlank="1" showInputMessage="1" showErrorMessage="1">
          <x14:formula1>
            <xm:f>'Request Summary'!$A$5:$A$6</xm:f>
          </x14:formula1>
          <xm:sqref>B110:B119</xm:sqref>
        </x14:dataValidation>
        <x14:dataValidation type="list" allowBlank="1" showInputMessage="1" showErrorMessage="1">
          <x14:formula1>
            <xm:f>'Request Summary'!$A$5:$A$6</xm:f>
          </x14:formula1>
          <xm:sqref>B125:B134</xm:sqref>
        </x14:dataValidation>
        <x14:dataValidation type="list" allowBlank="1" showInputMessage="1" showErrorMessage="1">
          <x14:formula1>
            <xm:f>'Request Summary'!$A$5:$A$6</xm:f>
          </x14:formula1>
          <xm:sqref>B140:B149</xm:sqref>
        </x14:dataValidation>
        <x14:dataValidation type="list" allowBlank="1" showInputMessage="1" showErrorMessage="1">
          <x14:formula1>
            <xm:f>'Request Summary'!$A$5:$A$6</xm:f>
          </x14:formula1>
          <xm:sqref>B155:B164</xm:sqref>
        </x14:dataValidation>
        <x14:dataValidation type="list" allowBlank="1" showInputMessage="1" showErrorMessage="1">
          <x14:formula1>
            <xm:f>'Request Summary'!$A$5:$A$6</xm:f>
          </x14:formula1>
          <xm:sqref>B170:B179</xm:sqref>
        </x14:dataValidation>
        <x14:dataValidation type="list" allowBlank="1" showInputMessage="1" showErrorMessage="1">
          <x14:formula1>
            <xm:f>'Request Summary'!$A$5:$A$6</xm:f>
          </x14:formula1>
          <xm:sqref>B185:B194</xm:sqref>
        </x14:dataValidation>
        <x14:dataValidation type="list" allowBlank="1" showInputMessage="1" showErrorMessage="1">
          <x14:formula1>
            <xm:f>'Request Summary'!$A$5:$A$6</xm:f>
          </x14:formula1>
          <xm:sqref>B200:B209</xm:sqref>
        </x14:dataValidation>
        <x14:dataValidation type="list" allowBlank="1" showInputMessage="1" showErrorMessage="1">
          <x14:formula1>
            <xm:f>'Request Summary'!$A$5:$A$6</xm:f>
          </x14:formula1>
          <xm:sqref>B215:B224</xm:sqref>
        </x14:dataValidation>
        <x14:dataValidation type="list" allowBlank="1" showInputMessage="1" showErrorMessage="1">
          <x14:formula1>
            <xm:f>'Request Summary'!$A$5:$A$6</xm:f>
          </x14:formula1>
          <xm:sqref>B230:B239</xm:sqref>
        </x14:dataValidation>
        <x14:dataValidation type="list" allowBlank="1" showInputMessage="1" showErrorMessage="1">
          <x14:formula1>
            <xm:f>'Request Summary'!$A$5:$A$6</xm:f>
          </x14:formula1>
          <xm:sqref>B245:B254</xm:sqref>
        </x14:dataValidation>
        <x14:dataValidation type="list" allowBlank="1" showInputMessage="1" showErrorMessage="1">
          <x14:formula1>
            <xm:f>'Request Summary'!$A$5:$A$6</xm:f>
          </x14:formula1>
          <xm:sqref>B260:B269</xm:sqref>
        </x14:dataValidation>
        <x14:dataValidation type="list" allowBlank="1" showInputMessage="1" showErrorMessage="1">
          <x14:formula1>
            <xm:f>'Request Summary'!$A$5:$A$6</xm:f>
          </x14:formula1>
          <xm:sqref>B275:B284</xm:sqref>
        </x14:dataValidation>
        <x14:dataValidation type="list" allowBlank="1" showInputMessage="1" showErrorMessage="1">
          <x14:formula1>
            <xm:f>'Request Summary'!$A$5:$A$6</xm:f>
          </x14:formula1>
          <xm:sqref>B290:B299</xm:sqref>
        </x14:dataValidation>
        <x14:dataValidation type="list" allowBlank="1" showInputMessage="1" showErrorMessage="1">
          <x14:formula1>
            <xm:f>'Request Summary'!$A$5:$A$6</xm:f>
          </x14:formula1>
          <xm:sqref>B305:B314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showGridLines="0" view="pageLayout" topLeftCell="A16" zoomScaleNormal="100" workbookViewId="0">
      <selection activeCell="B20" sqref="B20"/>
    </sheetView>
  </sheetViews>
  <sheetFormatPr defaultRowHeight="34.5" customHeight="1" x14ac:dyDescent="0.25"/>
  <cols>
    <col min="1" max="1" width="4.7109375" customWidth="1"/>
    <col min="2" max="2" width="14.140625" customWidth="1"/>
    <col min="3" max="5" width="9.42578125" customWidth="1"/>
    <col min="6" max="7" width="11.140625" customWidth="1"/>
    <col min="8" max="8" width="10.28515625" customWidth="1"/>
    <col min="9" max="9" width="5.42578125" customWidth="1"/>
    <col min="10" max="10" width="10.28515625" customWidth="1"/>
    <col min="11" max="11" width="26.140625" bestFit="1" customWidth="1"/>
  </cols>
  <sheetData>
    <row r="1" spans="1:11" ht="34.5" customHeight="1" x14ac:dyDescent="0.25">
      <c r="A1" s="171" t="s">
        <v>9</v>
      </c>
      <c r="B1" s="171"/>
      <c r="C1" s="172">
        <f>'Request Summary'!B1</f>
        <v>0</v>
      </c>
      <c r="D1" s="172"/>
      <c r="E1" s="161" t="s">
        <v>12</v>
      </c>
      <c r="F1" s="162"/>
      <c r="G1" s="162"/>
      <c r="H1" s="162"/>
      <c r="I1" s="162"/>
      <c r="J1" s="163"/>
      <c r="K1" s="23" t="s">
        <v>46</v>
      </c>
    </row>
    <row r="2" spans="1:11" ht="34.5" customHeight="1" x14ac:dyDescent="0.25">
      <c r="A2" s="171" t="s">
        <v>10</v>
      </c>
      <c r="B2" s="171"/>
      <c r="C2" s="173">
        <f>'Request Summary'!B2</f>
        <v>0</v>
      </c>
      <c r="D2" s="173"/>
      <c r="E2" s="161" t="s">
        <v>13</v>
      </c>
      <c r="F2" s="163"/>
      <c r="G2" s="166">
        <f>MIN(STOUT0[Incurred Period Start Date],STOUT1[Incurred Period Start Date],STOUT2[Incurred Period Start Date],STOUT3[Incurred Period Start Date],STOUT4[Incurred Period Start Date],STOUT5[Incurred Period Start Date],STOUT6[Incurred Period Start Date],STOUT7[Incurred Period Start Date],STOUT8[Incurred Period Start Date],STOUT9[Incurred Period Start Date],STOUT10[Incurred Period Start Date],STOUT11[Incurred Period Start Date],STOUT12[Incurred Period Start Date],STOUT13[Incurred Period Start Date],STOUT14[Incurred Period Start Date],STOUT15[Incurred Period Start Date],STOUT16[Incurred Period Start Date],STOUT17[Incurred Period Start Date],STOUT18[Incurred Period Start Date],STOUT19[Incurred Period Start Date])</f>
        <v>0</v>
      </c>
      <c r="H2" s="167"/>
      <c r="I2" s="167"/>
      <c r="J2" s="168"/>
      <c r="K2" s="176">
        <f>SUM(E4:F7,K4:K7)</f>
        <v>0</v>
      </c>
    </row>
    <row r="3" spans="1:11" ht="34.5" customHeight="1" x14ac:dyDescent="0.25">
      <c r="A3" s="171" t="s">
        <v>11</v>
      </c>
      <c r="B3" s="171"/>
      <c r="C3" s="173">
        <f>'Request Summary'!D1</f>
        <v>0</v>
      </c>
      <c r="D3" s="173"/>
      <c r="E3" s="161" t="s">
        <v>14</v>
      </c>
      <c r="F3" s="163"/>
      <c r="G3" s="166">
        <f>MAX(STOUT0[Incurred Period End Date],STOUT1[Incurred Period End Date],STOUT2[Incurred Period End Date],STOUT3[Incurred Period End Date],STOUT4[Incurred Period End Date],STOUT5[Incurred Period End Date],STOUT6[Incurred Period End Date],STOUT7[Incurred Period End Date],STOUT8[Incurred Period End Date],STOUT9[Incurred Period End Date],STOUT10[Incurred Period End Date],STOUT11[Incurred Period End Date],STOUT12[Incurred Period End Date],STOUT13[Incurred Period End Date],STOUT14[Incurred Period End Date],STOUT15[Incurred Period End Date],STOUT16[Incurred Period End Date],STOUT17[Incurred Period End Date],STOUT18[Incurred Period End Date],STOUT19[Incurred Period End Date])</f>
        <v>0</v>
      </c>
      <c r="H3" s="167"/>
      <c r="I3" s="167"/>
      <c r="J3" s="168"/>
      <c r="K3" s="177"/>
    </row>
    <row r="4" spans="1:11" ht="34.5" customHeight="1" x14ac:dyDescent="0.25">
      <c r="A4" s="188" t="s">
        <v>17</v>
      </c>
      <c r="B4" s="189"/>
      <c r="C4" s="189"/>
      <c r="D4" s="190"/>
      <c r="E4" s="174">
        <f>SUM(SUMIF(STOUT0[Expense Type],'Request Summary'!A8,STOUT0[Amount Paid by ESG-CV]),SUMIF(STOUT1[Expense Type],'Request Summary'!A8,STOUT1[Amount Paid by ESG-CV]),SUMIF(STOUT2[Expense Type],'Request Summary'!A8,STOUT2[Amount Paid by ESG-CV]),SUMIF(STOUT3[Expense Type],'Request Summary'!A8,STOUT3[Amount Paid by ESG-CV]),SUMIF(STOUT4[Expense Type],'Request Summary'!A8,STOUT4[Amount Paid by ESG-CV]),SUMIF(STOUT5[Expense Type],'Request Summary'!A8,STOUT5[Amount Paid by ESG-CV]),SUMIF(STOUT6[Expense Type],'Request Summary'!A8,STOUT6[Amount Paid by ESG-CV]),SUMIF(STOUT7[Expense Type],'Request Summary'!A8,STOUT7[Amount Paid by ESG-CV]),SUMIF(STOUT8[Expense Type],'Request Summary'!A8,STOUT8[Amount Paid by ESG-CV]),SUMIF(STOUT9[Expense Type],'Request Summary'!A8,STOUT9[Amount Paid by ESG-CV]),SUMIF(STOUT10[Expense Type],'Request Summary'!A8,STOUT10[Amount Paid by ESG-CV]),SUMIF(STOUT11[Expense Type],'Request Summary'!A8,STOUT11[Amount Paid by ESG-CV]),SUMIF(STOUT12[Expense Type],'Request Summary'!A8,STOUT12[Amount Paid by ESG-CV]),SUMIF(STOUT13[Expense Type],'Request Summary'!A8,STOUT13[Amount Paid by ESG-CV]),SUMIF(STOUT14[Expense Type],'Request Summary'!A8,STOUT14[Amount Paid by ESG-CV]),SUMIF(STOUT15[Expense Type],'Request Summary'!A8,STOUT15[Amount Paid by ESG-CV]),SUMIF(STOUT16[Expense Type],'Request Summary'!A8,STOUT16[Amount Paid by ESG-CV]),SUMIF(STOUT17[Expense Type],'Request Summary'!A8,STOUT17[Amount Paid by ESG-CV]),SUMIF(STOUT18[Expense Type],'Request Summary'!A8,STOUT18[Amount Paid by ESG-CV]),SUMIF(STOUT19[Expense Type],'Request Summary'!A8,STOUT19[Amount Paid by ESG-CV]))</f>
        <v>0</v>
      </c>
      <c r="F4" s="175"/>
      <c r="G4" s="187" t="s">
        <v>0</v>
      </c>
      <c r="H4" s="187"/>
      <c r="I4" s="187"/>
      <c r="J4" s="187"/>
      <c r="K4" s="28">
        <f>SUM(SUMIF(STOUT0[Expense Type],'Request Summary'!A12,STOUT0[Amount Paid by ESG-CV]),SUMIF(STOUT1[Expense Type],'Request Summary'!A12,STOUT1[Amount Paid by ESG-CV]),SUMIF(STOUT2[Expense Type],'Request Summary'!A12,STOUT2[Amount Paid by ESG-CV]),SUMIF(STOUT3[Expense Type],'Request Summary'!A12,STOUT3[Amount Paid by ESG-CV]),SUMIF(STOUT4[Expense Type],'Request Summary'!A12,STOUT4[Amount Paid by ESG-CV]),SUMIF(STOUT5[Expense Type],'Request Summary'!A12,STOUT5[Amount Paid by ESG-CV]),SUMIF(STOUT6[Expense Type],'Request Summary'!A12,STOUT6[Amount Paid by ESG-CV]),SUMIF(STOUT7[Expense Type],'Request Summary'!A12,STOUT7[Amount Paid by ESG-CV]),SUMIF(STOUT8[Expense Type],'Request Summary'!A12,STOUT8[Amount Paid by ESG-CV]),SUMIF(STOUT9[Expense Type],'Request Summary'!A12,STOUT9[Amount Paid by ESG-CV]),SUMIF(STOUT10[Expense Type],'Request Summary'!A12,STOUT10[Amount Paid by ESG-CV]),SUMIF(STOUT11[Expense Type],'Request Summary'!A12,STOUT11[Amount Paid by ESG-CV]),SUMIF(STOUT12[Expense Type],'Request Summary'!A12,STOUT12[Amount Paid by ESG-CV]),SUMIF(STOUT13[Expense Type],'Request Summary'!A12,STOUT13[Amount Paid by ESG-CV]),SUMIF(STOUT14[Expense Type],'Request Summary'!A12,STOUT14[Amount Paid by ESG-CV]),SUMIF(STOUT15[Expense Type],'Request Summary'!A12,STOUT15[Amount Paid by ESG-CV]),SUMIF(STOUT16[Expense Type],'Request Summary'!A12,STOUT16[Amount Paid by ESG-CV]),SUMIF(STOUT17[Expense Type],'Request Summary'!A12,STOUT17[Amount Paid by ESG-CV]),SUMIF(STOUT18[Expense Type],'Request Summary'!A12,STOUT18[Amount Paid by ESG-CV]),SUMIF(STOUT19[Expense Type],'Request Summary'!A12,STOUT19[Amount Paid by ESG-CV]))</f>
        <v>0</v>
      </c>
    </row>
    <row r="5" spans="1:11" ht="34.5" customHeight="1" x14ac:dyDescent="0.25">
      <c r="A5" s="188" t="s">
        <v>6</v>
      </c>
      <c r="B5" s="189"/>
      <c r="C5" s="189"/>
      <c r="D5" s="190"/>
      <c r="E5" s="174">
        <f>SUM(SUMIF(STOUT0[Expense Type],'Request Summary'!A9,STOUT0[Amount Paid by ESG-CV]),SUMIF(STOUT1[Expense Type],'Request Summary'!A9,STOUT1[Amount Paid by ESG-CV]),SUMIF(STOUT2[Expense Type],'Request Summary'!A9,STOUT2[Amount Paid by ESG-CV]),SUMIF(STOUT3[Expense Type],'Request Summary'!A9,STOUT3[Amount Paid by ESG-CV]),SUMIF(STOUT4[Expense Type],'Request Summary'!A9,STOUT4[Amount Paid by ESG-CV]),SUMIF(STOUT5[Expense Type],'Request Summary'!A9,STOUT5[Amount Paid by ESG-CV]),SUMIF(STOUT6[Expense Type],'Request Summary'!A9,STOUT6[Amount Paid by ESG-CV]),SUMIF(STOUT7[Expense Type],'Request Summary'!A9,STOUT7[Amount Paid by ESG-CV]),SUMIF(STOUT8[Expense Type],'Request Summary'!A9,STOUT8[Amount Paid by ESG-CV]),SUMIF(STOUT9[Expense Type],'Request Summary'!A9,STOUT9[Amount Paid by ESG-CV]),SUMIF(STOUT10[Expense Type],'Request Summary'!A9,STOUT10[Amount Paid by ESG-CV]),SUMIF(STOUT11[Expense Type],'Request Summary'!A9,STOUT11[Amount Paid by ESG-CV]),SUMIF(STOUT12[Expense Type],'Request Summary'!A9,STOUT12[Amount Paid by ESG-CV]),SUMIF(STOUT13[Expense Type],'Request Summary'!A9,STOUT13[Amount Paid by ESG-CV]),SUMIF(STOUT14[Expense Type],'Request Summary'!A9,STOUT14[Amount Paid by ESG-CV]),SUMIF(STOUT15[Expense Type],'Request Summary'!A9,STOUT15[Amount Paid by ESG-CV]),SUMIF(STOUT16[Expense Type],'Request Summary'!A9,STOUT16[Amount Paid by ESG-CV]),SUMIF(STOUT17[Expense Type],'Request Summary'!A9,STOUT17[Amount Paid by ESG-CV]),SUMIF(STOUT18[Expense Type],'Request Summary'!A9,STOUT18[Amount Paid by ESG-CV]),SUMIF(STOUT19[Expense Type],'Request Summary'!A9,STOUT19[Amount Paid by ESG-CV]))</f>
        <v>0</v>
      </c>
      <c r="F5" s="175"/>
      <c r="G5" s="187" t="s">
        <v>8</v>
      </c>
      <c r="H5" s="187"/>
      <c r="I5" s="187"/>
      <c r="J5" s="187"/>
      <c r="K5" s="28">
        <f>SUM(SUMIF(STOUT0[Expense Type],'Request Summary'!A13,STOUT0[Amount Paid by ESG-CV]),SUMIF(STOUT1[Expense Type],'Request Summary'!A13,STOUT1[Amount Paid by ESG-CV]),SUMIF(STOUT2[Expense Type],'Request Summary'!A13,STOUT2[Amount Paid by ESG-CV]),SUMIF(STOUT3[Expense Type],'Request Summary'!A13,STOUT3[Amount Paid by ESG-CV]),SUMIF(STOUT4[Expense Type],'Request Summary'!A13,STOUT4[Amount Paid by ESG-CV]),SUMIF(STOUT5[Expense Type],'Request Summary'!A13,STOUT5[Amount Paid by ESG-CV]),SUMIF(STOUT6[Expense Type],'Request Summary'!A13,STOUT6[Amount Paid by ESG-CV]),SUMIF(STOUT7[Expense Type],'Request Summary'!A13,STOUT7[Amount Paid by ESG-CV]),SUMIF(STOUT8[Expense Type],'Request Summary'!A13,STOUT8[Amount Paid by ESG-CV]),SUMIF(STOUT9[Expense Type],'Request Summary'!A13,STOUT9[Amount Paid by ESG-CV]),SUMIF(STOUT10[Expense Type],'Request Summary'!A13,STOUT10[Amount Paid by ESG-CV]),SUMIF(STOUT11[Expense Type],'Request Summary'!A13,STOUT11[Amount Paid by ESG-CV]),SUMIF(STOUT12[Expense Type],'Request Summary'!A13,STOUT12[Amount Paid by ESG-CV]),SUMIF(STOUT13[Expense Type],'Request Summary'!A13,STOUT13[Amount Paid by ESG-CV]),SUMIF(STOUT14[Expense Type],'Request Summary'!A13,STOUT14[Amount Paid by ESG-CV]),SUMIF(STOUT15[Expense Type],'Request Summary'!A13,STOUT15[Amount Paid by ESG-CV]),SUMIF(STOUT16[Expense Type],'Request Summary'!A13,STOUT16[Amount Paid by ESG-CV]),SUMIF(STOUT17[Expense Type],'Request Summary'!A13,STOUT17[Amount Paid by ESG-CV]),SUMIF(STOUT18[Expense Type],'Request Summary'!A13,STOUT18[Amount Paid by ESG-CV]),SUMIF(STOUT19[Expense Type],'Request Summary'!A13,STOUT19[Amount Paid by ESG-CV]))</f>
        <v>0</v>
      </c>
    </row>
    <row r="6" spans="1:11" ht="34.5" customHeight="1" x14ac:dyDescent="0.25">
      <c r="A6" s="188" t="s">
        <v>2</v>
      </c>
      <c r="B6" s="189"/>
      <c r="C6" s="189"/>
      <c r="D6" s="190"/>
      <c r="E6" s="174">
        <f>SUM(SUMIF(STOUT0[Expense Type],'Request Summary'!A10,STOUT0[Amount Paid by ESG-CV]),SUMIF(STOUT1[Expense Type],'Request Summary'!A10,STOUT1[Amount Paid by ESG-CV]),SUMIF(STOUT2[Expense Type],'Request Summary'!A10,STOUT2[Amount Paid by ESG-CV]),SUMIF(STOUT3[Expense Type],'Request Summary'!A10,STOUT3[Amount Paid by ESG-CV]),SUMIF(STOUT4[Expense Type],'Request Summary'!A10,STOUT4[Amount Paid by ESG-CV]),SUMIF(STOUT5[Expense Type],'Request Summary'!A10,STOUT5[Amount Paid by ESG-CV]),SUMIF(STOUT6[Expense Type],'Request Summary'!A10,STOUT6[Amount Paid by ESG-CV]),SUMIF(STOUT7[Expense Type],'Request Summary'!A10,STOUT7[Amount Paid by ESG-CV]),SUMIF(STOUT8[Expense Type],'Request Summary'!A10,STOUT8[Amount Paid by ESG-CV]),SUMIF(STOUT9[Expense Type],'Request Summary'!A10,STOUT9[Amount Paid by ESG-CV]),SUMIF(STOUT10[Expense Type],'Request Summary'!A10,STOUT10[Amount Paid by ESG-CV]),SUMIF(STOUT11[Expense Type],'Request Summary'!A10,STOUT11[Amount Paid by ESG-CV]),SUMIF(STOUT12[Expense Type],'Request Summary'!A10,STOUT12[Amount Paid by ESG-CV]),SUMIF(STOUT13[Expense Type],'Request Summary'!A10,STOUT13[Amount Paid by ESG-CV]),SUMIF(STOUT14[Expense Type],'Request Summary'!A10,STOUT14[Amount Paid by ESG-CV]),SUMIF(STOUT15[Expense Type],'Request Summary'!A10,STOUT15[Amount Paid by ESG-CV]),SUMIF(STOUT16[Expense Type],'Request Summary'!A10,STOUT16[Amount Paid by ESG-CV]),SUMIF(STOUT17[Expense Type],'Request Summary'!A10,STOUT17[Amount Paid by ESG-CV]),SUMIF(STOUT18[Expense Type],'Request Summary'!A10,STOUT18[Amount Paid by ESG-CV]),SUMIF(STOUT19[Expense Type],'Request Summary'!A10,STOUT19[Amount Paid by ESG-CV]))</f>
        <v>0</v>
      </c>
      <c r="F6" s="175"/>
      <c r="G6" s="187" t="s">
        <v>19</v>
      </c>
      <c r="H6" s="187"/>
      <c r="I6" s="187"/>
      <c r="J6" s="187"/>
      <c r="K6" s="28">
        <f>SUM(SUMIF(STOUT0[Expense Type],'Request Summary'!A14,STOUT0[Amount Paid by ESG-CV]),SUMIF(STOUT1[Expense Type],'Request Summary'!A14,STOUT1[Amount Paid by ESG-CV]),SUMIF(STOUT2[Expense Type],'Request Summary'!A14,STOUT2[Amount Paid by ESG-CV]),SUMIF(STOUT3[Expense Type],'Request Summary'!A14,STOUT3[Amount Paid by ESG-CV]),SUMIF(STOUT4[Expense Type],'Request Summary'!A14,STOUT4[Amount Paid by ESG-CV]),SUMIF(STOUT5[Expense Type],'Request Summary'!A14,STOUT5[Amount Paid by ESG-CV]),SUMIF(STOUT6[Expense Type],'Request Summary'!A14,STOUT6[Amount Paid by ESG-CV]),SUMIF(STOUT7[Expense Type],'Request Summary'!A14,STOUT7[Amount Paid by ESG-CV]),SUMIF(STOUT8[Expense Type],'Request Summary'!A14,STOUT8[Amount Paid by ESG-CV]),SUMIF(STOUT9[Expense Type],'Request Summary'!A14,STOUT9[Amount Paid by ESG-CV]),SUMIF(STOUT10[Expense Type],'Request Summary'!A14,STOUT10[Amount Paid by ESG-CV]),SUMIF(STOUT11[Expense Type],'Request Summary'!A14,STOUT11[Amount Paid by ESG-CV]),SUMIF(STOUT12[Expense Type],'Request Summary'!A14,STOUT12[Amount Paid by ESG-CV]),SUMIF(STOUT13[Expense Type],'Request Summary'!A14,STOUT13[Amount Paid by ESG-CV]),SUMIF(STOUT14[Expense Type],'Request Summary'!A14,STOUT14[Amount Paid by ESG-CV]),SUMIF(STOUT15[Expense Type],'Request Summary'!A14,STOUT15[Amount Paid by ESG-CV]),SUMIF(STOUT16[Expense Type],'Request Summary'!A14,STOUT16[Amount Paid by ESG-CV]),SUMIF(STOUT17[Expense Type],'Request Summary'!A14,STOUT17[Amount Paid by ESG-CV]),SUMIF(STOUT18[Expense Type],'Request Summary'!A14,STOUT18[Amount Paid by ESG-CV]),SUMIF(STOUT19[Expense Type],'Request Summary'!A14,STOUT19[Amount Paid by ESG-CV]))</f>
        <v>0</v>
      </c>
    </row>
    <row r="7" spans="1:11" ht="34.5" customHeight="1" x14ac:dyDescent="0.25">
      <c r="A7" s="188" t="s">
        <v>4</v>
      </c>
      <c r="B7" s="189"/>
      <c r="C7" s="189"/>
      <c r="D7" s="190"/>
      <c r="E7" s="174">
        <f>SUM(SUMIF(STOUT0[Expense Type],'Request Summary'!A11,STOUT0[Amount Paid by ESG-CV]),SUMIF(STOUT1[Expense Type],'Request Summary'!A11,STOUT1[Amount Paid by ESG-CV]),SUMIF(STOUT2[Expense Type],'Request Summary'!A11,STOUT2[Amount Paid by ESG-CV]),SUMIF(STOUT3[Expense Type],'Request Summary'!A11,STOUT3[Amount Paid by ESG-CV]),SUMIF(STOUT4[Expense Type],'Request Summary'!A11,STOUT4[Amount Paid by ESG-CV]),SUMIF(STOUT5[Expense Type],'Request Summary'!A11,STOUT5[Amount Paid by ESG-CV]),SUMIF(STOUT6[Expense Type],'Request Summary'!A11,STOUT6[Amount Paid by ESG-CV]),SUMIF(STOUT7[Expense Type],'Request Summary'!A11,STOUT7[Amount Paid by ESG-CV]),SUMIF(STOUT8[Expense Type],'Request Summary'!A11,STOUT8[Amount Paid by ESG-CV]),SUMIF(STOUT9[Expense Type],'Request Summary'!A11,STOUT9[Amount Paid by ESG-CV]),SUMIF(STOUT10[Expense Type],'Request Summary'!A11,STOUT10[Amount Paid by ESG-CV]),SUMIF(STOUT11[Expense Type],'Request Summary'!A11,STOUT11[Amount Paid by ESG-CV]),SUMIF(STOUT12[Expense Type],'Request Summary'!A11,STOUT12[Amount Paid by ESG-CV]),SUMIF(STOUT13[Expense Type],'Request Summary'!A11,STOUT13[Amount Paid by ESG-CV]),SUMIF(STOUT14[Expense Type],'Request Summary'!A11,STOUT14[Amount Paid by ESG-CV]),SUMIF(STOUT15[Expense Type],'Request Summary'!A11,STOUT15[Amount Paid by ESG-CV]),SUMIF(STOUT16[Expense Type],'Request Summary'!A11,STOUT16[Amount Paid by ESG-CV]),SUMIF(STOUT17[Expense Type],'Request Summary'!A11,STOUT17[Amount Paid by ESG-CV]),SUMIF(STOUT18[Expense Type],'Request Summary'!A11,STOUT18[Amount Paid by ESG-CV]),SUMIF(STOUT19[Expense Type],'Request Summary'!A11,STOUT19[Amount Paid by ESG-CV]))</f>
        <v>0</v>
      </c>
      <c r="F7" s="175"/>
      <c r="G7" s="187" t="s">
        <v>18</v>
      </c>
      <c r="H7" s="187"/>
      <c r="I7" s="187"/>
      <c r="J7" s="187"/>
      <c r="K7" s="28">
        <f>SUM(SUMIF(STOUT0[Expense Type],'Request Summary'!A15,STOUT0[Amount Paid by ESG-CV]),SUMIF(STOUT1[Expense Type],'Request Summary'!A15,STOUT1[Amount Paid by ESG-CV]),SUMIF(STOUT2[Expense Type],'Request Summary'!A15,STOUT2[Amount Paid by ESG-CV]),SUMIF(STOUT3[Expense Type],'Request Summary'!A15,STOUT3[Amount Paid by ESG-CV]),SUMIF(STOUT4[Expense Type],'Request Summary'!A15,STOUT4[Amount Paid by ESG-CV]),SUMIF(STOUT5[Expense Type],'Request Summary'!A15,STOUT5[Amount Paid by ESG-CV]),SUMIF(STOUT6[Expense Type],'Request Summary'!A15,STOUT6[Amount Paid by ESG-CV]),SUMIF(STOUT7[Expense Type],'Request Summary'!A15,STOUT7[Amount Paid by ESG-CV]),SUMIF(STOUT8[Expense Type],'Request Summary'!A15,STOUT8[Amount Paid by ESG-CV]),SUMIF(STOUT9[Expense Type],'Request Summary'!A15,STOUT9[Amount Paid by ESG-CV]),SUMIF(STOUT10[Expense Type],'Request Summary'!A15,STOUT10[Amount Paid by ESG-CV]),SUMIF(STOUT11[Expense Type],'Request Summary'!A15,STOUT11[Amount Paid by ESG-CV]),SUMIF(STOUT12[Expense Type],'Request Summary'!A15,STOUT12[Amount Paid by ESG-CV]),SUMIF(STOUT13[Expense Type],'Request Summary'!A15,STOUT13[Amount Paid by ESG-CV]),SUMIF(STOUT14[Expense Type],'Request Summary'!A15,STOUT14[Amount Paid by ESG-CV]),SUMIF(STOUT15[Expense Type],'Request Summary'!A15,STOUT15[Amount Paid by ESG-CV]),SUMIF(STOUT16[Expense Type],'Request Summary'!A15,STOUT16[Amount Paid by ESG-CV]),SUMIF(STOUT17[Expense Type],'Request Summary'!A15,STOUT17[Amount Paid by ESG-CV]),SUMIF(STOUT18[Expense Type],'Request Summary'!A15,STOUT18[Amount Paid by ESG-CV]),SUMIF(STOUT19[Expense Type],'Request Summary'!A15,STOUT19[Amount Paid by ESG-CV]))</f>
        <v>0</v>
      </c>
    </row>
    <row r="8" spans="1:11" ht="34.5" customHeight="1" x14ac:dyDescent="0.25">
      <c r="A8" s="156" t="s">
        <v>16</v>
      </c>
      <c r="B8" s="157"/>
      <c r="C8" s="157"/>
      <c r="D8" s="157"/>
      <c r="E8" s="157"/>
      <c r="F8" s="157"/>
      <c r="G8" s="157"/>
      <c r="H8" s="157"/>
      <c r="I8" s="157"/>
      <c r="J8" s="157"/>
      <c r="K8" s="158"/>
    </row>
    <row r="9" spans="1:11" ht="34.5" customHeight="1" x14ac:dyDescent="0.25">
      <c r="A9" s="178" t="s">
        <v>58</v>
      </c>
      <c r="B9" s="179"/>
      <c r="C9" s="179"/>
      <c r="D9" s="179"/>
      <c r="E9" s="179"/>
      <c r="F9" s="179"/>
      <c r="G9" s="179"/>
      <c r="H9" s="179"/>
      <c r="I9" s="179"/>
      <c r="J9" s="179"/>
      <c r="K9" s="180"/>
    </row>
    <row r="10" spans="1:11" ht="34.5" customHeight="1" x14ac:dyDescent="0.25">
      <c r="A10" s="181"/>
      <c r="B10" s="182"/>
      <c r="C10" s="182"/>
      <c r="D10" s="182"/>
      <c r="E10" s="182"/>
      <c r="F10" s="182"/>
      <c r="G10" s="182"/>
      <c r="H10" s="182"/>
      <c r="I10" s="182"/>
      <c r="J10" s="182"/>
      <c r="K10" s="183"/>
    </row>
    <row r="11" spans="1:11" ht="34.5" customHeight="1" x14ac:dyDescent="0.25">
      <c r="A11" s="181"/>
      <c r="B11" s="182"/>
      <c r="C11" s="182"/>
      <c r="D11" s="182"/>
      <c r="E11" s="182"/>
      <c r="F11" s="182"/>
      <c r="G11" s="182"/>
      <c r="H11" s="182"/>
      <c r="I11" s="182"/>
      <c r="J11" s="182"/>
      <c r="K11" s="183"/>
    </row>
    <row r="12" spans="1:11" ht="34.5" customHeight="1" x14ac:dyDescent="0.25">
      <c r="A12" s="181"/>
      <c r="B12" s="182"/>
      <c r="C12" s="182"/>
      <c r="D12" s="182"/>
      <c r="E12" s="182"/>
      <c r="F12" s="182"/>
      <c r="G12" s="182"/>
      <c r="H12" s="182"/>
      <c r="I12" s="182"/>
      <c r="J12" s="182"/>
      <c r="K12" s="183"/>
    </row>
    <row r="13" spans="1:11" ht="34.5" customHeight="1" x14ac:dyDescent="0.25">
      <c r="A13" s="181"/>
      <c r="B13" s="182"/>
      <c r="C13" s="182"/>
      <c r="D13" s="182"/>
      <c r="E13" s="182"/>
      <c r="F13" s="182"/>
      <c r="G13" s="182"/>
      <c r="H13" s="182"/>
      <c r="I13" s="182"/>
      <c r="J13" s="182"/>
      <c r="K13" s="183"/>
    </row>
    <row r="14" spans="1:11" ht="34.5" customHeight="1" x14ac:dyDescent="0.25">
      <c r="A14" s="181"/>
      <c r="B14" s="182"/>
      <c r="C14" s="182"/>
      <c r="D14" s="182"/>
      <c r="E14" s="182"/>
      <c r="F14" s="182"/>
      <c r="G14" s="182"/>
      <c r="H14" s="182"/>
      <c r="I14" s="182"/>
      <c r="J14" s="182"/>
      <c r="K14" s="183"/>
    </row>
    <row r="15" spans="1:11" ht="34.5" customHeight="1" x14ac:dyDescent="0.25">
      <c r="A15" s="184"/>
      <c r="B15" s="185"/>
      <c r="C15" s="185"/>
      <c r="D15" s="185"/>
      <c r="E15" s="185"/>
      <c r="F15" s="185"/>
      <c r="G15" s="185"/>
      <c r="H15" s="185"/>
      <c r="I15" s="185"/>
      <c r="J15" s="185"/>
      <c r="K15" s="186"/>
    </row>
    <row r="16" spans="1:11" ht="34.5" customHeight="1" x14ac:dyDescent="0.25">
      <c r="A16" s="131" t="s">
        <v>9</v>
      </c>
      <c r="B16" s="132"/>
      <c r="C16" s="133">
        <f>$C$1</f>
        <v>0</v>
      </c>
      <c r="D16" s="134"/>
      <c r="E16" s="135"/>
      <c r="F16" s="131" t="s">
        <v>12</v>
      </c>
      <c r="G16" s="143"/>
      <c r="H16" s="143"/>
      <c r="I16" s="143"/>
      <c r="J16" s="132"/>
      <c r="K16" s="15" t="s">
        <v>33</v>
      </c>
    </row>
    <row r="17" spans="1:11" ht="34.5" customHeight="1" x14ac:dyDescent="0.25">
      <c r="A17" s="131" t="s">
        <v>10</v>
      </c>
      <c r="B17" s="132"/>
      <c r="C17" s="133">
        <f>$C$2</f>
        <v>0</v>
      </c>
      <c r="D17" s="134"/>
      <c r="E17" s="135"/>
      <c r="F17" s="131" t="s">
        <v>13</v>
      </c>
      <c r="G17" s="132"/>
      <c r="H17" s="144">
        <f>$G$2</f>
        <v>0</v>
      </c>
      <c r="I17" s="145"/>
      <c r="J17" s="146"/>
      <c r="K17" s="138">
        <f>SUM(STOUT0[Amount Paid by ESG-CV])</f>
        <v>0</v>
      </c>
    </row>
    <row r="18" spans="1:11" ht="34.5" customHeight="1" x14ac:dyDescent="0.25">
      <c r="A18" s="136" t="s">
        <v>11</v>
      </c>
      <c r="B18" s="137"/>
      <c r="C18" s="133">
        <f>$C$3</f>
        <v>0</v>
      </c>
      <c r="D18" s="134"/>
      <c r="E18" s="135"/>
      <c r="F18" s="136" t="s">
        <v>14</v>
      </c>
      <c r="G18" s="137"/>
      <c r="H18" s="140">
        <f>$G$3</f>
        <v>0</v>
      </c>
      <c r="I18" s="141"/>
      <c r="J18" s="142"/>
      <c r="K18" s="139"/>
    </row>
    <row r="19" spans="1:11" ht="34.5" customHeight="1" x14ac:dyDescent="0.25">
      <c r="A19" s="5" t="s">
        <v>32</v>
      </c>
      <c r="B19" s="6" t="s">
        <v>20</v>
      </c>
      <c r="C19" s="6" t="s">
        <v>21</v>
      </c>
      <c r="D19" s="6" t="s">
        <v>22</v>
      </c>
      <c r="E19" s="6" t="s">
        <v>23</v>
      </c>
      <c r="F19" s="6" t="s">
        <v>24</v>
      </c>
      <c r="G19" s="6" t="s">
        <v>25</v>
      </c>
      <c r="H19" s="6" t="s">
        <v>26</v>
      </c>
      <c r="I19" s="7" t="s">
        <v>31</v>
      </c>
      <c r="J19" s="6" t="s">
        <v>27</v>
      </c>
      <c r="K19" s="8" t="s">
        <v>28</v>
      </c>
    </row>
    <row r="20" spans="1:11" ht="34.5" customHeight="1" x14ac:dyDescent="0.25">
      <c r="A20" s="3">
        <v>1</v>
      </c>
      <c r="B20" s="27" t="s">
        <v>6</v>
      </c>
      <c r="C20" s="42"/>
      <c r="D20" s="42"/>
      <c r="E20" s="42"/>
      <c r="F20" s="43"/>
      <c r="G20" s="43"/>
      <c r="H20" s="44"/>
      <c r="I20" s="45" t="str">
        <f>IFERROR(STOUT0[[#This Row],[Amount Paid by ESG-CV]]/STOUT0[[#This Row],[Total Amount]],"")</f>
        <v/>
      </c>
      <c r="J20" s="44"/>
      <c r="K20" s="26"/>
    </row>
    <row r="21" spans="1:11" ht="34.5" customHeight="1" x14ac:dyDescent="0.25">
      <c r="A21" s="3">
        <v>2</v>
      </c>
      <c r="B21" s="27" t="s">
        <v>6</v>
      </c>
      <c r="C21" s="42"/>
      <c r="D21" s="42"/>
      <c r="E21" s="42"/>
      <c r="F21" s="43"/>
      <c r="G21" s="43"/>
      <c r="H21" s="44"/>
      <c r="I21" s="45" t="str">
        <f>IFERROR(STOUT0[[#This Row],[Amount Paid by ESG-CV]]/STOUT0[[#This Row],[Total Amount]],"")</f>
        <v/>
      </c>
      <c r="J21" s="44"/>
      <c r="K21" s="26"/>
    </row>
    <row r="22" spans="1:11" ht="34.5" customHeight="1" x14ac:dyDescent="0.25">
      <c r="A22" s="3">
        <v>3</v>
      </c>
      <c r="B22" s="27" t="s">
        <v>6</v>
      </c>
      <c r="C22" s="42"/>
      <c r="D22" s="42"/>
      <c r="E22" s="42"/>
      <c r="F22" s="43"/>
      <c r="G22" s="43"/>
      <c r="H22" s="44"/>
      <c r="I22" s="45" t="str">
        <f>IFERROR(STOUT0[[#This Row],[Amount Paid by ESG-CV]]/STOUT0[[#This Row],[Total Amount]],"")</f>
        <v/>
      </c>
      <c r="J22" s="44"/>
      <c r="K22" s="26"/>
    </row>
    <row r="23" spans="1:11" ht="34.5" customHeight="1" x14ac:dyDescent="0.25">
      <c r="A23" s="3">
        <v>4</v>
      </c>
      <c r="B23" s="27" t="s">
        <v>6</v>
      </c>
      <c r="C23" s="42"/>
      <c r="D23" s="42"/>
      <c r="E23" s="42"/>
      <c r="F23" s="43"/>
      <c r="G23" s="43"/>
      <c r="H23" s="44"/>
      <c r="I23" s="45" t="str">
        <f>IFERROR(STOUT0[[#This Row],[Amount Paid by ESG-CV]]/STOUT0[[#This Row],[Total Amount]],"")</f>
        <v/>
      </c>
      <c r="J23" s="44"/>
      <c r="K23" s="26"/>
    </row>
    <row r="24" spans="1:11" ht="34.5" customHeight="1" x14ac:dyDescent="0.25">
      <c r="A24" s="3">
        <v>5</v>
      </c>
      <c r="B24" s="27" t="s">
        <v>6</v>
      </c>
      <c r="C24" s="42"/>
      <c r="D24" s="42"/>
      <c r="E24" s="42"/>
      <c r="F24" s="43"/>
      <c r="G24" s="43"/>
      <c r="H24" s="44"/>
      <c r="I24" s="45" t="str">
        <f>IFERROR(STOUT0[[#This Row],[Amount Paid by ESG-CV]]/STOUT0[[#This Row],[Total Amount]],"")</f>
        <v/>
      </c>
      <c r="J24" s="44"/>
      <c r="K24" s="26"/>
    </row>
    <row r="25" spans="1:11" ht="34.5" customHeight="1" x14ac:dyDescent="0.25">
      <c r="A25" s="3">
        <v>6</v>
      </c>
      <c r="B25" s="27" t="s">
        <v>6</v>
      </c>
      <c r="C25" s="42"/>
      <c r="D25" s="42"/>
      <c r="E25" s="42"/>
      <c r="F25" s="43"/>
      <c r="G25" s="43"/>
      <c r="H25" s="44"/>
      <c r="I25" s="45" t="str">
        <f>IFERROR(STOUT0[[#This Row],[Amount Paid by ESG-CV]]/STOUT0[[#This Row],[Total Amount]],"")</f>
        <v/>
      </c>
      <c r="J25" s="44"/>
      <c r="K25" s="26"/>
    </row>
    <row r="26" spans="1:11" ht="34.5" customHeight="1" x14ac:dyDescent="0.25">
      <c r="A26" s="3">
        <v>7</v>
      </c>
      <c r="B26" s="27" t="s">
        <v>6</v>
      </c>
      <c r="C26" s="42"/>
      <c r="D26" s="42"/>
      <c r="E26" s="42"/>
      <c r="F26" s="43"/>
      <c r="G26" s="43"/>
      <c r="H26" s="44"/>
      <c r="I26" s="45" t="str">
        <f>IFERROR(STOUT0[[#This Row],[Amount Paid by ESG-CV]]/STOUT0[[#This Row],[Total Amount]],"")</f>
        <v/>
      </c>
      <c r="J26" s="44"/>
      <c r="K26" s="26"/>
    </row>
    <row r="27" spans="1:11" ht="34.5" customHeight="1" x14ac:dyDescent="0.25">
      <c r="A27" s="3">
        <v>8</v>
      </c>
      <c r="B27" s="27" t="s">
        <v>6</v>
      </c>
      <c r="C27" s="42"/>
      <c r="D27" s="42"/>
      <c r="E27" s="42"/>
      <c r="F27" s="43"/>
      <c r="G27" s="43"/>
      <c r="H27" s="44"/>
      <c r="I27" s="45" t="str">
        <f>IFERROR(STOUT0[[#This Row],[Amount Paid by ESG-CV]]/STOUT0[[#This Row],[Total Amount]],"")</f>
        <v/>
      </c>
      <c r="J27" s="44"/>
      <c r="K27" s="26"/>
    </row>
    <row r="28" spans="1:11" ht="34.5" customHeight="1" x14ac:dyDescent="0.25">
      <c r="A28" s="3">
        <v>9</v>
      </c>
      <c r="B28" s="27" t="s">
        <v>6</v>
      </c>
      <c r="C28" s="42"/>
      <c r="D28" s="42"/>
      <c r="E28" s="42"/>
      <c r="F28" s="43"/>
      <c r="G28" s="43"/>
      <c r="H28" s="44"/>
      <c r="I28" s="45" t="str">
        <f>IFERROR(STOUT0[[#This Row],[Amount Paid by ESG-CV]]/STOUT0[[#This Row],[Total Amount]],"")</f>
        <v/>
      </c>
      <c r="J28" s="44"/>
      <c r="K28" s="26"/>
    </row>
    <row r="29" spans="1:11" ht="34.5" customHeight="1" x14ac:dyDescent="0.25">
      <c r="A29" s="4">
        <v>10</v>
      </c>
      <c r="B29" s="27" t="s">
        <v>6</v>
      </c>
      <c r="C29" s="42"/>
      <c r="D29" s="42"/>
      <c r="E29" s="42"/>
      <c r="F29" s="43"/>
      <c r="G29" s="43"/>
      <c r="H29" s="44"/>
      <c r="I29" s="45" t="str">
        <f>IFERROR(STOUT0[[#This Row],[Amount Paid by ESG-CV]]/STOUT0[[#This Row],[Total Amount]],"")</f>
        <v/>
      </c>
      <c r="J29" s="44"/>
      <c r="K29" s="26"/>
    </row>
    <row r="31" spans="1:11" ht="34.5" customHeight="1" x14ac:dyDescent="0.25">
      <c r="A31" s="131" t="s">
        <v>9</v>
      </c>
      <c r="B31" s="132"/>
      <c r="C31" s="133">
        <f>$C$1</f>
        <v>0</v>
      </c>
      <c r="D31" s="134"/>
      <c r="E31" s="135"/>
      <c r="F31" s="131" t="s">
        <v>12</v>
      </c>
      <c r="G31" s="143"/>
      <c r="H31" s="143"/>
      <c r="I31" s="143"/>
      <c r="J31" s="132"/>
      <c r="K31" s="15" t="s">
        <v>33</v>
      </c>
    </row>
    <row r="32" spans="1:11" ht="34.5" customHeight="1" x14ac:dyDescent="0.25">
      <c r="A32" s="131" t="s">
        <v>10</v>
      </c>
      <c r="B32" s="132"/>
      <c r="C32" s="133">
        <f>$C$2</f>
        <v>0</v>
      </c>
      <c r="D32" s="134"/>
      <c r="E32" s="135"/>
      <c r="F32" s="131" t="s">
        <v>13</v>
      </c>
      <c r="G32" s="132"/>
      <c r="H32" s="144">
        <f>$G$2</f>
        <v>0</v>
      </c>
      <c r="I32" s="145"/>
      <c r="J32" s="146"/>
      <c r="K32" s="138">
        <f>SUM(STOUT1[Amount Paid by ESG-CV])</f>
        <v>0</v>
      </c>
    </row>
    <row r="33" spans="1:11" ht="34.5" customHeight="1" x14ac:dyDescent="0.25">
      <c r="A33" s="136" t="s">
        <v>11</v>
      </c>
      <c r="B33" s="137"/>
      <c r="C33" s="133">
        <f>$C$3</f>
        <v>0</v>
      </c>
      <c r="D33" s="134"/>
      <c r="E33" s="135"/>
      <c r="F33" s="136" t="s">
        <v>14</v>
      </c>
      <c r="G33" s="137"/>
      <c r="H33" s="140">
        <f>$G$3</f>
        <v>0</v>
      </c>
      <c r="I33" s="141"/>
      <c r="J33" s="142"/>
      <c r="K33" s="139"/>
    </row>
    <row r="34" spans="1:11" ht="34.5" customHeight="1" x14ac:dyDescent="0.25">
      <c r="A34" s="5" t="s">
        <v>32</v>
      </c>
      <c r="B34" s="6" t="s">
        <v>20</v>
      </c>
      <c r="C34" s="6" t="s">
        <v>21</v>
      </c>
      <c r="D34" s="6" t="s">
        <v>22</v>
      </c>
      <c r="E34" s="6" t="s">
        <v>23</v>
      </c>
      <c r="F34" s="6" t="s">
        <v>24</v>
      </c>
      <c r="G34" s="6" t="s">
        <v>25</v>
      </c>
      <c r="H34" s="6" t="s">
        <v>26</v>
      </c>
      <c r="I34" s="7" t="s">
        <v>31</v>
      </c>
      <c r="J34" s="6" t="s">
        <v>27</v>
      </c>
      <c r="K34" s="8" t="s">
        <v>28</v>
      </c>
    </row>
    <row r="35" spans="1:11" ht="34.5" customHeight="1" x14ac:dyDescent="0.25">
      <c r="A35" s="3">
        <v>11</v>
      </c>
      <c r="B35" s="27" t="s">
        <v>6</v>
      </c>
      <c r="C35" s="42"/>
      <c r="D35" s="42"/>
      <c r="E35" s="42"/>
      <c r="F35" s="43"/>
      <c r="G35" s="43"/>
      <c r="H35" s="44"/>
      <c r="I35" s="45" t="str">
        <f>IFERROR(STOUT1[[#This Row],[Amount Paid by ESG-CV]]/STOUT1[[#This Row],[Total Amount]],"")</f>
        <v/>
      </c>
      <c r="J35" s="44"/>
      <c r="K35" s="26"/>
    </row>
    <row r="36" spans="1:11" ht="34.5" customHeight="1" x14ac:dyDescent="0.25">
      <c r="A36" s="3">
        <v>12</v>
      </c>
      <c r="B36" s="27" t="s">
        <v>6</v>
      </c>
      <c r="C36" s="42"/>
      <c r="D36" s="42"/>
      <c r="E36" s="42"/>
      <c r="F36" s="43"/>
      <c r="G36" s="43"/>
      <c r="H36" s="44"/>
      <c r="I36" s="45" t="str">
        <f>IFERROR(STOUT1[[#This Row],[Amount Paid by ESG-CV]]/STOUT1[[#This Row],[Total Amount]],"")</f>
        <v/>
      </c>
      <c r="J36" s="44"/>
      <c r="K36" s="26"/>
    </row>
    <row r="37" spans="1:11" ht="34.5" customHeight="1" x14ac:dyDescent="0.25">
      <c r="A37" s="3">
        <v>13</v>
      </c>
      <c r="B37" s="27" t="s">
        <v>6</v>
      </c>
      <c r="C37" s="42"/>
      <c r="D37" s="42"/>
      <c r="E37" s="42"/>
      <c r="F37" s="43"/>
      <c r="G37" s="43"/>
      <c r="H37" s="44"/>
      <c r="I37" s="45" t="str">
        <f>IFERROR(STOUT1[[#This Row],[Amount Paid by ESG-CV]]/STOUT1[[#This Row],[Total Amount]],"")</f>
        <v/>
      </c>
      <c r="J37" s="44"/>
      <c r="K37" s="26"/>
    </row>
    <row r="38" spans="1:11" ht="34.5" customHeight="1" x14ac:dyDescent="0.25">
      <c r="A38" s="3">
        <v>14</v>
      </c>
      <c r="B38" s="27" t="s">
        <v>6</v>
      </c>
      <c r="C38" s="42"/>
      <c r="D38" s="42"/>
      <c r="E38" s="42"/>
      <c r="F38" s="43"/>
      <c r="G38" s="43"/>
      <c r="H38" s="44"/>
      <c r="I38" s="45" t="str">
        <f>IFERROR(STOUT1[[#This Row],[Amount Paid by ESG-CV]]/STOUT1[[#This Row],[Total Amount]],"")</f>
        <v/>
      </c>
      <c r="J38" s="44"/>
      <c r="K38" s="26"/>
    </row>
    <row r="39" spans="1:11" ht="34.5" customHeight="1" x14ac:dyDescent="0.25">
      <c r="A39" s="3">
        <v>15</v>
      </c>
      <c r="B39" s="27" t="s">
        <v>6</v>
      </c>
      <c r="C39" s="42"/>
      <c r="D39" s="42"/>
      <c r="E39" s="42"/>
      <c r="F39" s="43"/>
      <c r="G39" s="43"/>
      <c r="H39" s="44"/>
      <c r="I39" s="45" t="str">
        <f>IFERROR(STOUT1[[#This Row],[Amount Paid by ESG-CV]]/STOUT1[[#This Row],[Total Amount]],"")</f>
        <v/>
      </c>
      <c r="J39" s="44"/>
      <c r="K39" s="26"/>
    </row>
    <row r="40" spans="1:11" ht="34.5" customHeight="1" x14ac:dyDescent="0.25">
      <c r="A40" s="3">
        <v>16</v>
      </c>
      <c r="B40" s="27" t="s">
        <v>6</v>
      </c>
      <c r="C40" s="42"/>
      <c r="D40" s="42"/>
      <c r="E40" s="42"/>
      <c r="F40" s="43"/>
      <c r="G40" s="43"/>
      <c r="H40" s="44"/>
      <c r="I40" s="45" t="str">
        <f>IFERROR(STOUT1[[#This Row],[Amount Paid by ESG-CV]]/STOUT1[[#This Row],[Total Amount]],"")</f>
        <v/>
      </c>
      <c r="J40" s="44"/>
      <c r="K40" s="26"/>
    </row>
    <row r="41" spans="1:11" ht="34.5" customHeight="1" x14ac:dyDescent="0.25">
      <c r="A41" s="3">
        <v>17</v>
      </c>
      <c r="B41" s="27" t="s">
        <v>6</v>
      </c>
      <c r="C41" s="42"/>
      <c r="D41" s="42"/>
      <c r="E41" s="42"/>
      <c r="F41" s="43"/>
      <c r="G41" s="43"/>
      <c r="H41" s="44"/>
      <c r="I41" s="45" t="str">
        <f>IFERROR(STOUT1[[#This Row],[Amount Paid by ESG-CV]]/STOUT1[[#This Row],[Total Amount]],"")</f>
        <v/>
      </c>
      <c r="J41" s="44"/>
      <c r="K41" s="26"/>
    </row>
    <row r="42" spans="1:11" ht="34.5" customHeight="1" x14ac:dyDescent="0.25">
      <c r="A42" s="3">
        <v>18</v>
      </c>
      <c r="B42" s="27" t="s">
        <v>6</v>
      </c>
      <c r="C42" s="42"/>
      <c r="D42" s="42"/>
      <c r="E42" s="42"/>
      <c r="F42" s="43"/>
      <c r="G42" s="43"/>
      <c r="H42" s="44"/>
      <c r="I42" s="45" t="str">
        <f>IFERROR(STOUT1[[#This Row],[Amount Paid by ESG-CV]]/STOUT1[[#This Row],[Total Amount]],"")</f>
        <v/>
      </c>
      <c r="J42" s="44"/>
      <c r="K42" s="26"/>
    </row>
    <row r="43" spans="1:11" ht="34.5" customHeight="1" x14ac:dyDescent="0.25">
      <c r="A43" s="3">
        <v>19</v>
      </c>
      <c r="B43" s="27" t="s">
        <v>6</v>
      </c>
      <c r="C43" s="42"/>
      <c r="D43" s="42"/>
      <c r="E43" s="42"/>
      <c r="F43" s="43"/>
      <c r="G43" s="43"/>
      <c r="H43" s="44"/>
      <c r="I43" s="45" t="str">
        <f>IFERROR(STOUT1[[#This Row],[Amount Paid by ESG-CV]]/STOUT1[[#This Row],[Total Amount]],"")</f>
        <v/>
      </c>
      <c r="J43" s="44"/>
      <c r="K43" s="26"/>
    </row>
    <row r="44" spans="1:11" ht="34.5" customHeight="1" x14ac:dyDescent="0.25">
      <c r="A44" s="3">
        <v>20</v>
      </c>
      <c r="B44" s="27" t="s">
        <v>6</v>
      </c>
      <c r="C44" s="42"/>
      <c r="D44" s="42"/>
      <c r="E44" s="42"/>
      <c r="F44" s="43"/>
      <c r="G44" s="43"/>
      <c r="H44" s="44"/>
      <c r="I44" s="45" t="str">
        <f>IFERROR(STOUT1[[#This Row],[Amount Paid by ESG-CV]]/STOUT1[[#This Row],[Total Amount]],"")</f>
        <v/>
      </c>
      <c r="J44" s="44"/>
      <c r="K44" s="26"/>
    </row>
    <row r="46" spans="1:11" ht="34.5" customHeight="1" x14ac:dyDescent="0.25">
      <c r="A46" s="131" t="s">
        <v>9</v>
      </c>
      <c r="B46" s="132"/>
      <c r="C46" s="133">
        <f>$C$1</f>
        <v>0</v>
      </c>
      <c r="D46" s="134"/>
      <c r="E46" s="135"/>
      <c r="F46" s="131" t="s">
        <v>12</v>
      </c>
      <c r="G46" s="143"/>
      <c r="H46" s="143"/>
      <c r="I46" s="143"/>
      <c r="J46" s="132"/>
      <c r="K46" s="15" t="s">
        <v>33</v>
      </c>
    </row>
    <row r="47" spans="1:11" ht="34.5" customHeight="1" x14ac:dyDescent="0.25">
      <c r="A47" s="131" t="s">
        <v>10</v>
      </c>
      <c r="B47" s="132"/>
      <c r="C47" s="133">
        <f>$C$2</f>
        <v>0</v>
      </c>
      <c r="D47" s="134"/>
      <c r="E47" s="135"/>
      <c r="F47" s="131" t="s">
        <v>13</v>
      </c>
      <c r="G47" s="132"/>
      <c r="H47" s="144">
        <f>$G$2</f>
        <v>0</v>
      </c>
      <c r="I47" s="145"/>
      <c r="J47" s="146"/>
      <c r="K47" s="138">
        <f>SUM(STOUT2[Amount Paid by ESG-CV])</f>
        <v>0</v>
      </c>
    </row>
    <row r="48" spans="1:11" ht="34.5" customHeight="1" x14ac:dyDescent="0.25">
      <c r="A48" s="136" t="s">
        <v>11</v>
      </c>
      <c r="B48" s="137"/>
      <c r="C48" s="133">
        <f>$C$3</f>
        <v>0</v>
      </c>
      <c r="D48" s="134"/>
      <c r="E48" s="135"/>
      <c r="F48" s="136" t="s">
        <v>14</v>
      </c>
      <c r="G48" s="137"/>
      <c r="H48" s="140">
        <f>$G$3</f>
        <v>0</v>
      </c>
      <c r="I48" s="141"/>
      <c r="J48" s="142"/>
      <c r="K48" s="139"/>
    </row>
    <row r="49" spans="1:11" ht="34.5" customHeight="1" x14ac:dyDescent="0.25">
      <c r="A49" s="5" t="s">
        <v>32</v>
      </c>
      <c r="B49" s="6" t="s">
        <v>20</v>
      </c>
      <c r="C49" s="6" t="s">
        <v>21</v>
      </c>
      <c r="D49" s="6" t="s">
        <v>22</v>
      </c>
      <c r="E49" s="6" t="s">
        <v>23</v>
      </c>
      <c r="F49" s="6" t="s">
        <v>24</v>
      </c>
      <c r="G49" s="6" t="s">
        <v>25</v>
      </c>
      <c r="H49" s="6" t="s">
        <v>26</v>
      </c>
      <c r="I49" s="7" t="s">
        <v>31</v>
      </c>
      <c r="J49" s="6" t="s">
        <v>27</v>
      </c>
      <c r="K49" s="8" t="s">
        <v>28</v>
      </c>
    </row>
    <row r="50" spans="1:11" ht="34.5" customHeight="1" x14ac:dyDescent="0.25">
      <c r="A50" s="3">
        <v>21</v>
      </c>
      <c r="B50" s="27" t="s">
        <v>6</v>
      </c>
      <c r="C50" s="42"/>
      <c r="D50" s="42"/>
      <c r="E50" s="42"/>
      <c r="F50" s="43"/>
      <c r="G50" s="43"/>
      <c r="H50" s="44"/>
      <c r="I50" s="45" t="str">
        <f>IFERROR(STOUT2[[#This Row],[Amount Paid by ESG-CV]]/STOUT2[[#This Row],[Total Amount]],"")</f>
        <v/>
      </c>
      <c r="J50" s="44"/>
      <c r="K50" s="26"/>
    </row>
    <row r="51" spans="1:11" ht="34.5" customHeight="1" x14ac:dyDescent="0.25">
      <c r="A51" s="3">
        <v>22</v>
      </c>
      <c r="B51" s="27" t="s">
        <v>6</v>
      </c>
      <c r="C51" s="42"/>
      <c r="D51" s="42"/>
      <c r="E51" s="42"/>
      <c r="F51" s="43"/>
      <c r="G51" s="43"/>
      <c r="H51" s="44"/>
      <c r="I51" s="45" t="str">
        <f>IFERROR(STOUT2[[#This Row],[Amount Paid by ESG-CV]]/STOUT2[[#This Row],[Total Amount]],"")</f>
        <v/>
      </c>
      <c r="J51" s="44"/>
      <c r="K51" s="26"/>
    </row>
    <row r="52" spans="1:11" ht="34.5" customHeight="1" x14ac:dyDescent="0.25">
      <c r="A52" s="3">
        <v>23</v>
      </c>
      <c r="B52" s="27" t="s">
        <v>6</v>
      </c>
      <c r="C52" s="42"/>
      <c r="D52" s="42"/>
      <c r="E52" s="42"/>
      <c r="F52" s="43"/>
      <c r="G52" s="43"/>
      <c r="H52" s="44"/>
      <c r="I52" s="45" t="str">
        <f>IFERROR(STOUT2[[#This Row],[Amount Paid by ESG-CV]]/STOUT2[[#This Row],[Total Amount]],"")</f>
        <v/>
      </c>
      <c r="J52" s="44"/>
      <c r="K52" s="26"/>
    </row>
    <row r="53" spans="1:11" ht="34.5" customHeight="1" x14ac:dyDescent="0.25">
      <c r="A53" s="3">
        <v>24</v>
      </c>
      <c r="B53" s="27" t="s">
        <v>6</v>
      </c>
      <c r="C53" s="42"/>
      <c r="D53" s="42"/>
      <c r="E53" s="42"/>
      <c r="F53" s="43"/>
      <c r="G53" s="43"/>
      <c r="H53" s="44"/>
      <c r="I53" s="45" t="str">
        <f>IFERROR(STOUT2[[#This Row],[Amount Paid by ESG-CV]]/STOUT2[[#This Row],[Total Amount]],"")</f>
        <v/>
      </c>
      <c r="J53" s="44"/>
      <c r="K53" s="26"/>
    </row>
    <row r="54" spans="1:11" ht="34.5" customHeight="1" x14ac:dyDescent="0.25">
      <c r="A54" s="3">
        <v>25</v>
      </c>
      <c r="B54" s="27" t="s">
        <v>6</v>
      </c>
      <c r="C54" s="42"/>
      <c r="D54" s="42"/>
      <c r="E54" s="42"/>
      <c r="F54" s="43"/>
      <c r="G54" s="43"/>
      <c r="H54" s="44"/>
      <c r="I54" s="45" t="str">
        <f>IFERROR(STOUT2[[#This Row],[Amount Paid by ESG-CV]]/STOUT2[[#This Row],[Total Amount]],"")</f>
        <v/>
      </c>
      <c r="J54" s="44"/>
      <c r="K54" s="26"/>
    </row>
    <row r="55" spans="1:11" ht="34.5" customHeight="1" x14ac:dyDescent="0.25">
      <c r="A55" s="3">
        <v>26</v>
      </c>
      <c r="B55" s="27" t="s">
        <v>6</v>
      </c>
      <c r="C55" s="42"/>
      <c r="D55" s="42"/>
      <c r="E55" s="42"/>
      <c r="F55" s="43"/>
      <c r="G55" s="43"/>
      <c r="H55" s="44"/>
      <c r="I55" s="45" t="str">
        <f>IFERROR(STOUT2[[#This Row],[Amount Paid by ESG-CV]]/STOUT2[[#This Row],[Total Amount]],"")</f>
        <v/>
      </c>
      <c r="J55" s="44"/>
      <c r="K55" s="26"/>
    </row>
    <row r="56" spans="1:11" ht="34.5" customHeight="1" x14ac:dyDescent="0.25">
      <c r="A56" s="3">
        <v>27</v>
      </c>
      <c r="B56" s="27" t="s">
        <v>6</v>
      </c>
      <c r="C56" s="42"/>
      <c r="D56" s="42"/>
      <c r="E56" s="42"/>
      <c r="F56" s="43"/>
      <c r="G56" s="43"/>
      <c r="H56" s="44"/>
      <c r="I56" s="45" t="str">
        <f>IFERROR(STOUT2[[#This Row],[Amount Paid by ESG-CV]]/STOUT2[[#This Row],[Total Amount]],"")</f>
        <v/>
      </c>
      <c r="J56" s="44"/>
      <c r="K56" s="26"/>
    </row>
    <row r="57" spans="1:11" ht="34.5" customHeight="1" x14ac:dyDescent="0.25">
      <c r="A57" s="3">
        <v>28</v>
      </c>
      <c r="B57" s="27" t="s">
        <v>6</v>
      </c>
      <c r="C57" s="42"/>
      <c r="D57" s="42"/>
      <c r="E57" s="42"/>
      <c r="F57" s="43"/>
      <c r="G57" s="43"/>
      <c r="H57" s="44"/>
      <c r="I57" s="45" t="str">
        <f>IFERROR(STOUT2[[#This Row],[Amount Paid by ESG-CV]]/STOUT2[[#This Row],[Total Amount]],"")</f>
        <v/>
      </c>
      <c r="J57" s="44"/>
      <c r="K57" s="26"/>
    </row>
    <row r="58" spans="1:11" ht="34.5" customHeight="1" x14ac:dyDescent="0.25">
      <c r="A58" s="3">
        <v>29</v>
      </c>
      <c r="B58" s="27" t="s">
        <v>6</v>
      </c>
      <c r="C58" s="42"/>
      <c r="D58" s="42"/>
      <c r="E58" s="42"/>
      <c r="F58" s="43"/>
      <c r="G58" s="43"/>
      <c r="H58" s="44"/>
      <c r="I58" s="45" t="str">
        <f>IFERROR(STOUT2[[#This Row],[Amount Paid by ESG-CV]]/STOUT2[[#This Row],[Total Amount]],"")</f>
        <v/>
      </c>
      <c r="J58" s="44"/>
      <c r="K58" s="26"/>
    </row>
    <row r="59" spans="1:11" ht="34.5" customHeight="1" x14ac:dyDescent="0.25">
      <c r="A59" s="3">
        <v>30</v>
      </c>
      <c r="B59" s="27" t="s">
        <v>6</v>
      </c>
      <c r="C59" s="42"/>
      <c r="D59" s="42"/>
      <c r="E59" s="42"/>
      <c r="F59" s="43"/>
      <c r="G59" s="43"/>
      <c r="H59" s="44"/>
      <c r="I59" s="45" t="str">
        <f>IFERROR(STOUT2[[#This Row],[Amount Paid by ESG-CV]]/STOUT2[[#This Row],[Total Amount]],"")</f>
        <v/>
      </c>
      <c r="J59" s="44"/>
      <c r="K59" s="26"/>
    </row>
    <row r="61" spans="1:11" ht="34.5" customHeight="1" x14ac:dyDescent="0.25">
      <c r="A61" s="131" t="s">
        <v>9</v>
      </c>
      <c r="B61" s="132"/>
      <c r="C61" s="133">
        <f>$C$1</f>
        <v>0</v>
      </c>
      <c r="D61" s="134"/>
      <c r="E61" s="135"/>
      <c r="F61" s="131" t="s">
        <v>12</v>
      </c>
      <c r="G61" s="143"/>
      <c r="H61" s="143"/>
      <c r="I61" s="143"/>
      <c r="J61" s="132"/>
      <c r="K61" s="15" t="s">
        <v>33</v>
      </c>
    </row>
    <row r="62" spans="1:11" ht="34.5" customHeight="1" x14ac:dyDescent="0.25">
      <c r="A62" s="131" t="s">
        <v>10</v>
      </c>
      <c r="B62" s="132"/>
      <c r="C62" s="133">
        <f>$C$2</f>
        <v>0</v>
      </c>
      <c r="D62" s="134"/>
      <c r="E62" s="135"/>
      <c r="F62" s="131" t="s">
        <v>13</v>
      </c>
      <c r="G62" s="132"/>
      <c r="H62" s="144">
        <f>$G$2</f>
        <v>0</v>
      </c>
      <c r="I62" s="145"/>
      <c r="J62" s="146"/>
      <c r="K62" s="138">
        <f>SUM(STOUT3[Amount Paid by ESG-CV])</f>
        <v>0</v>
      </c>
    </row>
    <row r="63" spans="1:11" ht="34.5" customHeight="1" x14ac:dyDescent="0.25">
      <c r="A63" s="136" t="s">
        <v>11</v>
      </c>
      <c r="B63" s="137"/>
      <c r="C63" s="133">
        <f>$C$3</f>
        <v>0</v>
      </c>
      <c r="D63" s="134"/>
      <c r="E63" s="135"/>
      <c r="F63" s="136" t="s">
        <v>14</v>
      </c>
      <c r="G63" s="137"/>
      <c r="H63" s="140">
        <f>$G$3</f>
        <v>0</v>
      </c>
      <c r="I63" s="141"/>
      <c r="J63" s="142"/>
      <c r="K63" s="139"/>
    </row>
    <row r="64" spans="1:11" ht="34.5" customHeight="1" x14ac:dyDescent="0.25">
      <c r="A64" s="5" t="s">
        <v>32</v>
      </c>
      <c r="B64" s="6" t="s">
        <v>20</v>
      </c>
      <c r="C64" s="6" t="s">
        <v>21</v>
      </c>
      <c r="D64" s="6" t="s">
        <v>22</v>
      </c>
      <c r="E64" s="6" t="s">
        <v>23</v>
      </c>
      <c r="F64" s="6" t="s">
        <v>24</v>
      </c>
      <c r="G64" s="6" t="s">
        <v>25</v>
      </c>
      <c r="H64" s="6" t="s">
        <v>26</v>
      </c>
      <c r="I64" s="7" t="s">
        <v>31</v>
      </c>
      <c r="J64" s="6" t="s">
        <v>27</v>
      </c>
      <c r="K64" s="8" t="s">
        <v>28</v>
      </c>
    </row>
    <row r="65" spans="1:11" ht="34.5" customHeight="1" x14ac:dyDescent="0.25">
      <c r="A65" s="3">
        <v>31</v>
      </c>
      <c r="B65" s="27" t="s">
        <v>6</v>
      </c>
      <c r="C65" s="42"/>
      <c r="D65" s="42"/>
      <c r="E65" s="42"/>
      <c r="F65" s="43"/>
      <c r="G65" s="43"/>
      <c r="H65" s="44"/>
      <c r="I65" s="45" t="str">
        <f>IFERROR(STOUT3[[#This Row],[Amount Paid by ESG-CV]]/STOUT3[[#This Row],[Total Amount]],"")</f>
        <v/>
      </c>
      <c r="J65" s="44"/>
      <c r="K65" s="26"/>
    </row>
    <row r="66" spans="1:11" ht="34.5" customHeight="1" x14ac:dyDescent="0.25">
      <c r="A66" s="3">
        <v>32</v>
      </c>
      <c r="B66" s="27" t="s">
        <v>6</v>
      </c>
      <c r="C66" s="42"/>
      <c r="D66" s="42"/>
      <c r="E66" s="42"/>
      <c r="F66" s="43"/>
      <c r="G66" s="43"/>
      <c r="H66" s="44"/>
      <c r="I66" s="45" t="str">
        <f>IFERROR(STOUT3[[#This Row],[Amount Paid by ESG-CV]]/STOUT3[[#This Row],[Total Amount]],"")</f>
        <v/>
      </c>
      <c r="J66" s="44"/>
      <c r="K66" s="26"/>
    </row>
    <row r="67" spans="1:11" ht="34.5" customHeight="1" x14ac:dyDescent="0.25">
      <c r="A67" s="3">
        <v>33</v>
      </c>
      <c r="B67" s="27" t="s">
        <v>6</v>
      </c>
      <c r="C67" s="42"/>
      <c r="D67" s="42"/>
      <c r="E67" s="42"/>
      <c r="F67" s="43"/>
      <c r="G67" s="43"/>
      <c r="H67" s="44"/>
      <c r="I67" s="45" t="str">
        <f>IFERROR(STOUT3[[#This Row],[Amount Paid by ESG-CV]]/STOUT3[[#This Row],[Total Amount]],"")</f>
        <v/>
      </c>
      <c r="J67" s="44"/>
      <c r="K67" s="26"/>
    </row>
    <row r="68" spans="1:11" ht="34.5" customHeight="1" x14ac:dyDescent="0.25">
      <c r="A68" s="3">
        <v>34</v>
      </c>
      <c r="B68" s="27" t="s">
        <v>6</v>
      </c>
      <c r="C68" s="42"/>
      <c r="D68" s="42"/>
      <c r="E68" s="42"/>
      <c r="F68" s="43"/>
      <c r="G68" s="43"/>
      <c r="H68" s="44"/>
      <c r="I68" s="45" t="str">
        <f>IFERROR(STOUT3[[#This Row],[Amount Paid by ESG-CV]]/STOUT3[[#This Row],[Total Amount]],"")</f>
        <v/>
      </c>
      <c r="J68" s="44"/>
      <c r="K68" s="26"/>
    </row>
    <row r="69" spans="1:11" ht="34.5" customHeight="1" x14ac:dyDescent="0.25">
      <c r="A69" s="3">
        <v>35</v>
      </c>
      <c r="B69" s="27" t="s">
        <v>6</v>
      </c>
      <c r="C69" s="42"/>
      <c r="D69" s="42"/>
      <c r="E69" s="42"/>
      <c r="F69" s="43"/>
      <c r="G69" s="43"/>
      <c r="H69" s="44"/>
      <c r="I69" s="45" t="str">
        <f>IFERROR(STOUT3[[#This Row],[Amount Paid by ESG-CV]]/STOUT3[[#This Row],[Total Amount]],"")</f>
        <v/>
      </c>
      <c r="J69" s="44"/>
      <c r="K69" s="26"/>
    </row>
    <row r="70" spans="1:11" ht="34.5" customHeight="1" x14ac:dyDescent="0.25">
      <c r="A70" s="3">
        <v>36</v>
      </c>
      <c r="B70" s="27" t="s">
        <v>6</v>
      </c>
      <c r="C70" s="42"/>
      <c r="D70" s="42"/>
      <c r="E70" s="42"/>
      <c r="F70" s="43"/>
      <c r="G70" s="43"/>
      <c r="H70" s="44"/>
      <c r="I70" s="45" t="str">
        <f>IFERROR(STOUT3[[#This Row],[Amount Paid by ESG-CV]]/STOUT3[[#This Row],[Total Amount]],"")</f>
        <v/>
      </c>
      <c r="J70" s="44"/>
      <c r="K70" s="26"/>
    </row>
    <row r="71" spans="1:11" ht="34.5" customHeight="1" x14ac:dyDescent="0.25">
      <c r="A71" s="3">
        <v>37</v>
      </c>
      <c r="B71" s="27" t="s">
        <v>6</v>
      </c>
      <c r="C71" s="42"/>
      <c r="D71" s="42"/>
      <c r="E71" s="42"/>
      <c r="F71" s="43"/>
      <c r="G71" s="43"/>
      <c r="H71" s="44"/>
      <c r="I71" s="45" t="str">
        <f>IFERROR(STOUT3[[#This Row],[Amount Paid by ESG-CV]]/STOUT3[[#This Row],[Total Amount]],"")</f>
        <v/>
      </c>
      <c r="J71" s="44"/>
      <c r="K71" s="26"/>
    </row>
    <row r="72" spans="1:11" ht="34.5" customHeight="1" x14ac:dyDescent="0.25">
      <c r="A72" s="3">
        <v>38</v>
      </c>
      <c r="B72" s="27" t="s">
        <v>6</v>
      </c>
      <c r="C72" s="42"/>
      <c r="D72" s="42"/>
      <c r="E72" s="42"/>
      <c r="F72" s="43"/>
      <c r="G72" s="43"/>
      <c r="H72" s="44"/>
      <c r="I72" s="45" t="str">
        <f>IFERROR(STOUT3[[#This Row],[Amount Paid by ESG-CV]]/STOUT3[[#This Row],[Total Amount]],"")</f>
        <v/>
      </c>
      <c r="J72" s="44"/>
      <c r="K72" s="26"/>
    </row>
    <row r="73" spans="1:11" ht="34.5" customHeight="1" x14ac:dyDescent="0.25">
      <c r="A73" s="3">
        <v>39</v>
      </c>
      <c r="B73" s="27" t="s">
        <v>6</v>
      </c>
      <c r="C73" s="42"/>
      <c r="D73" s="42"/>
      <c r="E73" s="42"/>
      <c r="F73" s="43"/>
      <c r="G73" s="43"/>
      <c r="H73" s="44"/>
      <c r="I73" s="45" t="str">
        <f>IFERROR(STOUT3[[#This Row],[Amount Paid by ESG-CV]]/STOUT3[[#This Row],[Total Amount]],"")</f>
        <v/>
      </c>
      <c r="J73" s="44"/>
      <c r="K73" s="26"/>
    </row>
    <row r="74" spans="1:11" ht="34.5" customHeight="1" x14ac:dyDescent="0.25">
      <c r="A74" s="3">
        <v>40</v>
      </c>
      <c r="B74" s="27" t="s">
        <v>6</v>
      </c>
      <c r="C74" s="42"/>
      <c r="D74" s="42"/>
      <c r="E74" s="42"/>
      <c r="F74" s="43"/>
      <c r="G74" s="43"/>
      <c r="H74" s="44"/>
      <c r="I74" s="45" t="str">
        <f>IFERROR(STOUT3[[#This Row],[Amount Paid by ESG-CV]]/STOUT3[[#This Row],[Total Amount]],"")</f>
        <v/>
      </c>
      <c r="J74" s="44"/>
      <c r="K74" s="26"/>
    </row>
    <row r="76" spans="1:11" ht="34.5" customHeight="1" x14ac:dyDescent="0.25">
      <c r="A76" s="131" t="s">
        <v>9</v>
      </c>
      <c r="B76" s="132"/>
      <c r="C76" s="133">
        <f>$C$1</f>
        <v>0</v>
      </c>
      <c r="D76" s="134"/>
      <c r="E76" s="135"/>
      <c r="F76" s="131" t="s">
        <v>12</v>
      </c>
      <c r="G76" s="143"/>
      <c r="H76" s="143"/>
      <c r="I76" s="143"/>
      <c r="J76" s="132"/>
      <c r="K76" s="15" t="s">
        <v>33</v>
      </c>
    </row>
    <row r="77" spans="1:11" ht="34.5" customHeight="1" x14ac:dyDescent="0.25">
      <c r="A77" s="131" t="s">
        <v>10</v>
      </c>
      <c r="B77" s="132"/>
      <c r="C77" s="133">
        <f>$C$2</f>
        <v>0</v>
      </c>
      <c r="D77" s="134"/>
      <c r="E77" s="135"/>
      <c r="F77" s="131" t="s">
        <v>13</v>
      </c>
      <c r="G77" s="132"/>
      <c r="H77" s="144">
        <f>$G$2</f>
        <v>0</v>
      </c>
      <c r="I77" s="145"/>
      <c r="J77" s="146"/>
      <c r="K77" s="138">
        <f>SUM(STOUT4[Amount Paid by ESG-CV])</f>
        <v>0</v>
      </c>
    </row>
    <row r="78" spans="1:11" ht="34.5" customHeight="1" x14ac:dyDescent="0.25">
      <c r="A78" s="136" t="s">
        <v>11</v>
      </c>
      <c r="B78" s="137"/>
      <c r="C78" s="133">
        <f>$C$3</f>
        <v>0</v>
      </c>
      <c r="D78" s="134"/>
      <c r="E78" s="135"/>
      <c r="F78" s="136" t="s">
        <v>14</v>
      </c>
      <c r="G78" s="137"/>
      <c r="H78" s="140">
        <f>$G$3</f>
        <v>0</v>
      </c>
      <c r="I78" s="141"/>
      <c r="J78" s="142"/>
      <c r="K78" s="139"/>
    </row>
    <row r="79" spans="1:11" ht="34.5" customHeight="1" x14ac:dyDescent="0.25">
      <c r="A79" s="5" t="s">
        <v>32</v>
      </c>
      <c r="B79" s="6" t="s">
        <v>20</v>
      </c>
      <c r="C79" s="6" t="s">
        <v>21</v>
      </c>
      <c r="D79" s="6" t="s">
        <v>22</v>
      </c>
      <c r="E79" s="6" t="s">
        <v>23</v>
      </c>
      <c r="F79" s="6" t="s">
        <v>24</v>
      </c>
      <c r="G79" s="6" t="s">
        <v>25</v>
      </c>
      <c r="H79" s="6" t="s">
        <v>26</v>
      </c>
      <c r="I79" s="7" t="s">
        <v>31</v>
      </c>
      <c r="J79" s="6" t="s">
        <v>27</v>
      </c>
      <c r="K79" s="8" t="s">
        <v>28</v>
      </c>
    </row>
    <row r="80" spans="1:11" ht="34.5" customHeight="1" x14ac:dyDescent="0.25">
      <c r="A80" s="3">
        <v>41</v>
      </c>
      <c r="B80" s="27" t="s">
        <v>6</v>
      </c>
      <c r="C80" s="42"/>
      <c r="D80" s="42"/>
      <c r="E80" s="42"/>
      <c r="F80" s="43"/>
      <c r="G80" s="43"/>
      <c r="H80" s="44"/>
      <c r="I80" s="45" t="str">
        <f>IFERROR(STOUT4[[#This Row],[Amount Paid by ESG-CV]]/STOUT4[[#This Row],[Total Amount]],"")</f>
        <v/>
      </c>
      <c r="J80" s="44"/>
      <c r="K80" s="26"/>
    </row>
    <row r="81" spans="1:11" ht="34.5" customHeight="1" x14ac:dyDescent="0.25">
      <c r="A81" s="3">
        <v>42</v>
      </c>
      <c r="B81" s="27" t="s">
        <v>6</v>
      </c>
      <c r="C81" s="42"/>
      <c r="D81" s="42"/>
      <c r="E81" s="42"/>
      <c r="F81" s="43"/>
      <c r="G81" s="43"/>
      <c r="H81" s="44"/>
      <c r="I81" s="45" t="str">
        <f>IFERROR(STOUT4[[#This Row],[Amount Paid by ESG-CV]]/STOUT4[[#This Row],[Total Amount]],"")</f>
        <v/>
      </c>
      <c r="J81" s="44"/>
      <c r="K81" s="26"/>
    </row>
    <row r="82" spans="1:11" ht="34.5" customHeight="1" x14ac:dyDescent="0.25">
      <c r="A82" s="3">
        <v>43</v>
      </c>
      <c r="B82" s="27" t="s">
        <v>6</v>
      </c>
      <c r="C82" s="42"/>
      <c r="D82" s="42"/>
      <c r="E82" s="42"/>
      <c r="F82" s="43"/>
      <c r="G82" s="43"/>
      <c r="H82" s="44"/>
      <c r="I82" s="45" t="str">
        <f>IFERROR(STOUT4[[#This Row],[Amount Paid by ESG-CV]]/STOUT4[[#This Row],[Total Amount]],"")</f>
        <v/>
      </c>
      <c r="J82" s="44"/>
      <c r="K82" s="26"/>
    </row>
    <row r="83" spans="1:11" ht="34.5" customHeight="1" x14ac:dyDescent="0.25">
      <c r="A83" s="3">
        <v>44</v>
      </c>
      <c r="B83" s="27" t="s">
        <v>6</v>
      </c>
      <c r="C83" s="42"/>
      <c r="D83" s="42"/>
      <c r="E83" s="42"/>
      <c r="F83" s="43"/>
      <c r="G83" s="43"/>
      <c r="H83" s="44"/>
      <c r="I83" s="45" t="str">
        <f>IFERROR(STOUT4[[#This Row],[Amount Paid by ESG-CV]]/STOUT4[[#This Row],[Total Amount]],"")</f>
        <v/>
      </c>
      <c r="J83" s="44"/>
      <c r="K83" s="26"/>
    </row>
    <row r="84" spans="1:11" ht="34.5" customHeight="1" x14ac:dyDescent="0.25">
      <c r="A84" s="3">
        <v>45</v>
      </c>
      <c r="B84" s="27" t="s">
        <v>6</v>
      </c>
      <c r="C84" s="42"/>
      <c r="D84" s="42"/>
      <c r="E84" s="42"/>
      <c r="F84" s="43"/>
      <c r="G84" s="43"/>
      <c r="H84" s="44"/>
      <c r="I84" s="45" t="str">
        <f>IFERROR(STOUT4[[#This Row],[Amount Paid by ESG-CV]]/STOUT4[[#This Row],[Total Amount]],"")</f>
        <v/>
      </c>
      <c r="J84" s="44"/>
      <c r="K84" s="26"/>
    </row>
    <row r="85" spans="1:11" ht="34.5" customHeight="1" x14ac:dyDescent="0.25">
      <c r="A85" s="3">
        <v>46</v>
      </c>
      <c r="B85" s="27" t="s">
        <v>6</v>
      </c>
      <c r="C85" s="42"/>
      <c r="D85" s="42"/>
      <c r="E85" s="42"/>
      <c r="F85" s="43"/>
      <c r="G85" s="43"/>
      <c r="H85" s="44"/>
      <c r="I85" s="45" t="str">
        <f>IFERROR(STOUT4[[#This Row],[Amount Paid by ESG-CV]]/STOUT4[[#This Row],[Total Amount]],"")</f>
        <v/>
      </c>
      <c r="J85" s="44"/>
      <c r="K85" s="26"/>
    </row>
    <row r="86" spans="1:11" ht="34.5" customHeight="1" x14ac:dyDescent="0.25">
      <c r="A86" s="3">
        <v>47</v>
      </c>
      <c r="B86" s="27" t="s">
        <v>6</v>
      </c>
      <c r="C86" s="42"/>
      <c r="D86" s="42"/>
      <c r="E86" s="42"/>
      <c r="F86" s="43"/>
      <c r="G86" s="43"/>
      <c r="H86" s="44"/>
      <c r="I86" s="45" t="str">
        <f>IFERROR(STOUT4[[#This Row],[Amount Paid by ESG-CV]]/STOUT4[[#This Row],[Total Amount]],"")</f>
        <v/>
      </c>
      <c r="J86" s="44"/>
      <c r="K86" s="26"/>
    </row>
    <row r="87" spans="1:11" ht="34.5" customHeight="1" x14ac:dyDescent="0.25">
      <c r="A87" s="3">
        <v>48</v>
      </c>
      <c r="B87" s="27" t="s">
        <v>6</v>
      </c>
      <c r="C87" s="42"/>
      <c r="D87" s="42"/>
      <c r="E87" s="42"/>
      <c r="F87" s="43"/>
      <c r="G87" s="43"/>
      <c r="H87" s="44"/>
      <c r="I87" s="45" t="str">
        <f>IFERROR(STOUT4[[#This Row],[Amount Paid by ESG-CV]]/STOUT4[[#This Row],[Total Amount]],"")</f>
        <v/>
      </c>
      <c r="J87" s="44"/>
      <c r="K87" s="26"/>
    </row>
    <row r="88" spans="1:11" ht="34.5" customHeight="1" x14ac:dyDescent="0.25">
      <c r="A88" s="3">
        <v>49</v>
      </c>
      <c r="B88" s="27" t="s">
        <v>6</v>
      </c>
      <c r="C88" s="42"/>
      <c r="D88" s="42"/>
      <c r="E88" s="42"/>
      <c r="F88" s="43"/>
      <c r="G88" s="43"/>
      <c r="H88" s="44"/>
      <c r="I88" s="45" t="str">
        <f>IFERROR(STOUT4[[#This Row],[Amount Paid by ESG-CV]]/STOUT4[[#This Row],[Total Amount]],"")</f>
        <v/>
      </c>
      <c r="J88" s="44"/>
      <c r="K88" s="26"/>
    </row>
    <row r="89" spans="1:11" ht="34.5" customHeight="1" x14ac:dyDescent="0.25">
      <c r="A89" s="3">
        <v>50</v>
      </c>
      <c r="B89" s="27" t="s">
        <v>6</v>
      </c>
      <c r="C89" s="42"/>
      <c r="D89" s="42"/>
      <c r="E89" s="42"/>
      <c r="F89" s="43"/>
      <c r="G89" s="43"/>
      <c r="H89" s="44"/>
      <c r="I89" s="45" t="str">
        <f>IFERROR(STOUT4[[#This Row],[Amount Paid by ESG-CV]]/STOUT4[[#This Row],[Total Amount]],"")</f>
        <v/>
      </c>
      <c r="J89" s="44"/>
      <c r="K89" s="26"/>
    </row>
    <row r="91" spans="1:11" ht="34.5" customHeight="1" x14ac:dyDescent="0.25">
      <c r="A91" s="131" t="s">
        <v>9</v>
      </c>
      <c r="B91" s="132"/>
      <c r="C91" s="133">
        <f>$C$1</f>
        <v>0</v>
      </c>
      <c r="D91" s="134"/>
      <c r="E91" s="135"/>
      <c r="F91" s="131" t="s">
        <v>12</v>
      </c>
      <c r="G91" s="143"/>
      <c r="H91" s="143"/>
      <c r="I91" s="143"/>
      <c r="J91" s="132"/>
      <c r="K91" s="15" t="s">
        <v>33</v>
      </c>
    </row>
    <row r="92" spans="1:11" ht="34.5" customHeight="1" x14ac:dyDescent="0.25">
      <c r="A92" s="131" t="s">
        <v>10</v>
      </c>
      <c r="B92" s="132"/>
      <c r="C92" s="133">
        <f>$C$2</f>
        <v>0</v>
      </c>
      <c r="D92" s="134"/>
      <c r="E92" s="135"/>
      <c r="F92" s="131" t="s">
        <v>13</v>
      </c>
      <c r="G92" s="132"/>
      <c r="H92" s="144">
        <f>$G$2</f>
        <v>0</v>
      </c>
      <c r="I92" s="145"/>
      <c r="J92" s="146"/>
      <c r="K92" s="138">
        <f>SUM(STOUT5[Amount Paid by ESG-CV])</f>
        <v>0</v>
      </c>
    </row>
    <row r="93" spans="1:11" ht="34.5" customHeight="1" x14ac:dyDescent="0.25">
      <c r="A93" s="136" t="s">
        <v>11</v>
      </c>
      <c r="B93" s="137"/>
      <c r="C93" s="133">
        <f>$C$3</f>
        <v>0</v>
      </c>
      <c r="D93" s="134"/>
      <c r="E93" s="135"/>
      <c r="F93" s="136" t="s">
        <v>14</v>
      </c>
      <c r="G93" s="137"/>
      <c r="H93" s="140">
        <f>$G$3</f>
        <v>0</v>
      </c>
      <c r="I93" s="141"/>
      <c r="J93" s="142"/>
      <c r="K93" s="139"/>
    </row>
    <row r="94" spans="1:11" ht="34.5" customHeight="1" x14ac:dyDescent="0.25">
      <c r="A94" s="5" t="s">
        <v>32</v>
      </c>
      <c r="B94" s="6" t="s">
        <v>20</v>
      </c>
      <c r="C94" s="6" t="s">
        <v>21</v>
      </c>
      <c r="D94" s="6" t="s">
        <v>22</v>
      </c>
      <c r="E94" s="6" t="s">
        <v>23</v>
      </c>
      <c r="F94" s="6" t="s">
        <v>24</v>
      </c>
      <c r="G94" s="6" t="s">
        <v>25</v>
      </c>
      <c r="H94" s="6" t="s">
        <v>26</v>
      </c>
      <c r="I94" s="7" t="s">
        <v>31</v>
      </c>
      <c r="J94" s="6" t="s">
        <v>27</v>
      </c>
      <c r="K94" s="8" t="s">
        <v>28</v>
      </c>
    </row>
    <row r="95" spans="1:11" ht="34.5" customHeight="1" x14ac:dyDescent="0.25">
      <c r="A95" s="3">
        <v>51</v>
      </c>
      <c r="B95" s="27" t="s">
        <v>6</v>
      </c>
      <c r="C95" s="42"/>
      <c r="D95" s="42"/>
      <c r="E95" s="42"/>
      <c r="F95" s="43"/>
      <c r="G95" s="43"/>
      <c r="H95" s="44"/>
      <c r="I95" s="45" t="str">
        <f>IFERROR(STOUT5[[#This Row],[Amount Paid by ESG-CV]]/STOUT5[[#This Row],[Total Amount]],"")</f>
        <v/>
      </c>
      <c r="J95" s="44"/>
      <c r="K95" s="26"/>
    </row>
    <row r="96" spans="1:11" ht="34.5" customHeight="1" x14ac:dyDescent="0.25">
      <c r="A96" s="3">
        <v>52</v>
      </c>
      <c r="B96" s="27" t="s">
        <v>6</v>
      </c>
      <c r="C96" s="42"/>
      <c r="D96" s="42"/>
      <c r="E96" s="42"/>
      <c r="F96" s="43"/>
      <c r="G96" s="43"/>
      <c r="H96" s="44"/>
      <c r="I96" s="45" t="str">
        <f>IFERROR(STOUT5[[#This Row],[Amount Paid by ESG-CV]]/STOUT5[[#This Row],[Total Amount]],"")</f>
        <v/>
      </c>
      <c r="J96" s="44"/>
      <c r="K96" s="26"/>
    </row>
    <row r="97" spans="1:11" ht="34.5" customHeight="1" x14ac:dyDescent="0.25">
      <c r="A97" s="3">
        <v>53</v>
      </c>
      <c r="B97" s="27" t="s">
        <v>6</v>
      </c>
      <c r="C97" s="42"/>
      <c r="D97" s="42"/>
      <c r="E97" s="42"/>
      <c r="F97" s="43"/>
      <c r="G97" s="43"/>
      <c r="H97" s="44"/>
      <c r="I97" s="45" t="str">
        <f>IFERROR(STOUT5[[#This Row],[Amount Paid by ESG-CV]]/STOUT5[[#This Row],[Total Amount]],"")</f>
        <v/>
      </c>
      <c r="J97" s="44"/>
      <c r="K97" s="26"/>
    </row>
    <row r="98" spans="1:11" ht="34.5" customHeight="1" x14ac:dyDescent="0.25">
      <c r="A98" s="3">
        <v>54</v>
      </c>
      <c r="B98" s="27" t="s">
        <v>6</v>
      </c>
      <c r="C98" s="42"/>
      <c r="D98" s="42"/>
      <c r="E98" s="42"/>
      <c r="F98" s="43"/>
      <c r="G98" s="43"/>
      <c r="H98" s="44"/>
      <c r="I98" s="45" t="str">
        <f>IFERROR(STOUT5[[#This Row],[Amount Paid by ESG-CV]]/STOUT5[[#This Row],[Total Amount]],"")</f>
        <v/>
      </c>
      <c r="J98" s="44"/>
      <c r="K98" s="26"/>
    </row>
    <row r="99" spans="1:11" ht="34.5" customHeight="1" x14ac:dyDescent="0.25">
      <c r="A99" s="3">
        <v>55</v>
      </c>
      <c r="B99" s="27" t="s">
        <v>6</v>
      </c>
      <c r="C99" s="42"/>
      <c r="D99" s="42"/>
      <c r="E99" s="42"/>
      <c r="F99" s="43"/>
      <c r="G99" s="43"/>
      <c r="H99" s="44"/>
      <c r="I99" s="45" t="str">
        <f>IFERROR(STOUT5[[#This Row],[Amount Paid by ESG-CV]]/STOUT5[[#This Row],[Total Amount]],"")</f>
        <v/>
      </c>
      <c r="J99" s="44"/>
      <c r="K99" s="26"/>
    </row>
    <row r="100" spans="1:11" ht="34.5" customHeight="1" x14ac:dyDescent="0.25">
      <c r="A100" s="3">
        <v>56</v>
      </c>
      <c r="B100" s="27" t="s">
        <v>6</v>
      </c>
      <c r="C100" s="42"/>
      <c r="D100" s="42"/>
      <c r="E100" s="42"/>
      <c r="F100" s="43"/>
      <c r="G100" s="43"/>
      <c r="H100" s="44"/>
      <c r="I100" s="45" t="str">
        <f>IFERROR(STOUT5[[#This Row],[Amount Paid by ESG-CV]]/STOUT5[[#This Row],[Total Amount]],"")</f>
        <v/>
      </c>
      <c r="J100" s="44"/>
      <c r="K100" s="26"/>
    </row>
    <row r="101" spans="1:11" ht="34.5" customHeight="1" x14ac:dyDescent="0.25">
      <c r="A101" s="3">
        <v>57</v>
      </c>
      <c r="B101" s="27" t="s">
        <v>6</v>
      </c>
      <c r="C101" s="42"/>
      <c r="D101" s="42"/>
      <c r="E101" s="42"/>
      <c r="F101" s="43"/>
      <c r="G101" s="43"/>
      <c r="H101" s="44"/>
      <c r="I101" s="45" t="str">
        <f>IFERROR(STOUT5[[#This Row],[Amount Paid by ESG-CV]]/STOUT5[[#This Row],[Total Amount]],"")</f>
        <v/>
      </c>
      <c r="J101" s="44"/>
      <c r="K101" s="26"/>
    </row>
    <row r="102" spans="1:11" ht="34.5" customHeight="1" x14ac:dyDescent="0.25">
      <c r="A102" s="3">
        <v>58</v>
      </c>
      <c r="B102" s="27" t="s">
        <v>6</v>
      </c>
      <c r="C102" s="42"/>
      <c r="D102" s="42"/>
      <c r="E102" s="42"/>
      <c r="F102" s="43"/>
      <c r="G102" s="43"/>
      <c r="H102" s="44"/>
      <c r="I102" s="45" t="str">
        <f>IFERROR(STOUT5[[#This Row],[Amount Paid by ESG-CV]]/STOUT5[[#This Row],[Total Amount]],"")</f>
        <v/>
      </c>
      <c r="J102" s="44"/>
      <c r="K102" s="26"/>
    </row>
    <row r="103" spans="1:11" ht="34.5" customHeight="1" x14ac:dyDescent="0.25">
      <c r="A103" s="3">
        <v>59</v>
      </c>
      <c r="B103" s="27" t="s">
        <v>6</v>
      </c>
      <c r="C103" s="42"/>
      <c r="D103" s="42"/>
      <c r="E103" s="42"/>
      <c r="F103" s="43"/>
      <c r="G103" s="43"/>
      <c r="H103" s="44"/>
      <c r="I103" s="45" t="str">
        <f>IFERROR(STOUT5[[#This Row],[Amount Paid by ESG-CV]]/STOUT5[[#This Row],[Total Amount]],"")</f>
        <v/>
      </c>
      <c r="J103" s="44"/>
      <c r="K103" s="26"/>
    </row>
    <row r="104" spans="1:11" ht="34.5" customHeight="1" x14ac:dyDescent="0.25">
      <c r="A104" s="3">
        <v>60</v>
      </c>
      <c r="B104" s="27" t="s">
        <v>6</v>
      </c>
      <c r="C104" s="42"/>
      <c r="D104" s="42"/>
      <c r="E104" s="42"/>
      <c r="F104" s="43"/>
      <c r="G104" s="43"/>
      <c r="H104" s="44"/>
      <c r="I104" s="45" t="str">
        <f>IFERROR(STOUT5[[#This Row],[Amount Paid by ESG-CV]]/STOUT5[[#This Row],[Total Amount]],"")</f>
        <v/>
      </c>
      <c r="J104" s="44"/>
      <c r="K104" s="26"/>
    </row>
    <row r="106" spans="1:11" ht="34.5" customHeight="1" x14ac:dyDescent="0.25">
      <c r="A106" s="131" t="s">
        <v>9</v>
      </c>
      <c r="B106" s="132"/>
      <c r="C106" s="133">
        <f>$C$1</f>
        <v>0</v>
      </c>
      <c r="D106" s="134"/>
      <c r="E106" s="135"/>
      <c r="F106" s="131" t="s">
        <v>12</v>
      </c>
      <c r="G106" s="143"/>
      <c r="H106" s="143"/>
      <c r="I106" s="143"/>
      <c r="J106" s="132"/>
      <c r="K106" s="15" t="s">
        <v>33</v>
      </c>
    </row>
    <row r="107" spans="1:11" ht="34.5" customHeight="1" x14ac:dyDescent="0.25">
      <c r="A107" s="131" t="s">
        <v>10</v>
      </c>
      <c r="B107" s="132"/>
      <c r="C107" s="133">
        <f>$C$2</f>
        <v>0</v>
      </c>
      <c r="D107" s="134"/>
      <c r="E107" s="135"/>
      <c r="F107" s="131" t="s">
        <v>13</v>
      </c>
      <c r="G107" s="132"/>
      <c r="H107" s="144">
        <f>$G$2</f>
        <v>0</v>
      </c>
      <c r="I107" s="145"/>
      <c r="J107" s="146"/>
      <c r="K107" s="138">
        <f>SUM(STOUT6[Amount Paid by ESG-CV])</f>
        <v>0</v>
      </c>
    </row>
    <row r="108" spans="1:11" ht="34.5" customHeight="1" x14ac:dyDescent="0.25">
      <c r="A108" s="136" t="s">
        <v>11</v>
      </c>
      <c r="B108" s="137"/>
      <c r="C108" s="133">
        <f>$C$3</f>
        <v>0</v>
      </c>
      <c r="D108" s="134"/>
      <c r="E108" s="135"/>
      <c r="F108" s="136" t="s">
        <v>14</v>
      </c>
      <c r="G108" s="137"/>
      <c r="H108" s="140">
        <f>$G$3</f>
        <v>0</v>
      </c>
      <c r="I108" s="141"/>
      <c r="J108" s="142"/>
      <c r="K108" s="139"/>
    </row>
    <row r="109" spans="1:11" ht="34.5" customHeight="1" x14ac:dyDescent="0.25">
      <c r="A109" s="5" t="s">
        <v>32</v>
      </c>
      <c r="B109" s="6" t="s">
        <v>20</v>
      </c>
      <c r="C109" s="6" t="s">
        <v>21</v>
      </c>
      <c r="D109" s="6" t="s">
        <v>22</v>
      </c>
      <c r="E109" s="6" t="s">
        <v>23</v>
      </c>
      <c r="F109" s="6" t="s">
        <v>24</v>
      </c>
      <c r="G109" s="6" t="s">
        <v>25</v>
      </c>
      <c r="H109" s="6" t="s">
        <v>26</v>
      </c>
      <c r="I109" s="7" t="s">
        <v>31</v>
      </c>
      <c r="J109" s="6" t="s">
        <v>27</v>
      </c>
      <c r="K109" s="8" t="s">
        <v>28</v>
      </c>
    </row>
    <row r="110" spans="1:11" ht="34.5" customHeight="1" x14ac:dyDescent="0.25">
      <c r="A110" s="3">
        <v>61</v>
      </c>
      <c r="B110" s="27" t="s">
        <v>6</v>
      </c>
      <c r="C110" s="42"/>
      <c r="D110" s="42"/>
      <c r="E110" s="42"/>
      <c r="F110" s="43"/>
      <c r="G110" s="43"/>
      <c r="H110" s="44"/>
      <c r="I110" s="45" t="str">
        <f>IFERROR(STOUT6[[#This Row],[Amount Paid by ESG-CV]]/STOUT6[[#This Row],[Total Amount]],"")</f>
        <v/>
      </c>
      <c r="J110" s="44"/>
      <c r="K110" s="26"/>
    </row>
    <row r="111" spans="1:11" ht="34.5" customHeight="1" x14ac:dyDescent="0.25">
      <c r="A111" s="3">
        <v>62</v>
      </c>
      <c r="B111" s="27" t="s">
        <v>6</v>
      </c>
      <c r="C111" s="42"/>
      <c r="D111" s="42"/>
      <c r="E111" s="42"/>
      <c r="F111" s="43"/>
      <c r="G111" s="43"/>
      <c r="H111" s="44"/>
      <c r="I111" s="45" t="str">
        <f>IFERROR(STOUT6[[#This Row],[Amount Paid by ESG-CV]]/STOUT6[[#This Row],[Total Amount]],"")</f>
        <v/>
      </c>
      <c r="J111" s="44"/>
      <c r="K111" s="26"/>
    </row>
    <row r="112" spans="1:11" ht="34.5" customHeight="1" x14ac:dyDescent="0.25">
      <c r="A112" s="3">
        <v>63</v>
      </c>
      <c r="B112" s="27" t="s">
        <v>6</v>
      </c>
      <c r="C112" s="42"/>
      <c r="D112" s="42"/>
      <c r="E112" s="42"/>
      <c r="F112" s="43"/>
      <c r="G112" s="43"/>
      <c r="H112" s="44"/>
      <c r="I112" s="45" t="str">
        <f>IFERROR(STOUT6[[#This Row],[Amount Paid by ESG-CV]]/STOUT6[[#This Row],[Total Amount]],"")</f>
        <v/>
      </c>
      <c r="J112" s="44"/>
      <c r="K112" s="26"/>
    </row>
    <row r="113" spans="1:11" ht="34.5" customHeight="1" x14ac:dyDescent="0.25">
      <c r="A113" s="3">
        <v>64</v>
      </c>
      <c r="B113" s="27" t="s">
        <v>6</v>
      </c>
      <c r="C113" s="42"/>
      <c r="D113" s="42"/>
      <c r="E113" s="42"/>
      <c r="F113" s="43"/>
      <c r="G113" s="43"/>
      <c r="H113" s="44"/>
      <c r="I113" s="45" t="str">
        <f>IFERROR(STOUT6[[#This Row],[Amount Paid by ESG-CV]]/STOUT6[[#This Row],[Total Amount]],"")</f>
        <v/>
      </c>
      <c r="J113" s="44"/>
      <c r="K113" s="26"/>
    </row>
    <row r="114" spans="1:11" ht="34.5" customHeight="1" x14ac:dyDescent="0.25">
      <c r="A114" s="3">
        <v>65</v>
      </c>
      <c r="B114" s="27" t="s">
        <v>6</v>
      </c>
      <c r="C114" s="42"/>
      <c r="D114" s="42"/>
      <c r="E114" s="42"/>
      <c r="F114" s="43"/>
      <c r="G114" s="43"/>
      <c r="H114" s="44"/>
      <c r="I114" s="45" t="str">
        <f>IFERROR(STOUT6[[#This Row],[Amount Paid by ESG-CV]]/STOUT6[[#This Row],[Total Amount]],"")</f>
        <v/>
      </c>
      <c r="J114" s="44"/>
      <c r="K114" s="26"/>
    </row>
    <row r="115" spans="1:11" ht="34.5" customHeight="1" x14ac:dyDescent="0.25">
      <c r="A115" s="3">
        <v>66</v>
      </c>
      <c r="B115" s="27" t="s">
        <v>6</v>
      </c>
      <c r="C115" s="42"/>
      <c r="D115" s="42"/>
      <c r="E115" s="42"/>
      <c r="F115" s="43"/>
      <c r="G115" s="43"/>
      <c r="H115" s="44"/>
      <c r="I115" s="45" t="str">
        <f>IFERROR(STOUT6[[#This Row],[Amount Paid by ESG-CV]]/STOUT6[[#This Row],[Total Amount]],"")</f>
        <v/>
      </c>
      <c r="J115" s="44"/>
      <c r="K115" s="26"/>
    </row>
    <row r="116" spans="1:11" ht="34.5" customHeight="1" x14ac:dyDescent="0.25">
      <c r="A116" s="3">
        <v>67</v>
      </c>
      <c r="B116" s="27" t="s">
        <v>6</v>
      </c>
      <c r="C116" s="42"/>
      <c r="D116" s="42"/>
      <c r="E116" s="42"/>
      <c r="F116" s="43"/>
      <c r="G116" s="43"/>
      <c r="H116" s="44"/>
      <c r="I116" s="45" t="str">
        <f>IFERROR(STOUT6[[#This Row],[Amount Paid by ESG-CV]]/STOUT6[[#This Row],[Total Amount]],"")</f>
        <v/>
      </c>
      <c r="J116" s="44"/>
      <c r="K116" s="26"/>
    </row>
    <row r="117" spans="1:11" ht="34.5" customHeight="1" x14ac:dyDescent="0.25">
      <c r="A117" s="3">
        <v>68</v>
      </c>
      <c r="B117" s="27" t="s">
        <v>6</v>
      </c>
      <c r="C117" s="42"/>
      <c r="D117" s="42"/>
      <c r="E117" s="42"/>
      <c r="F117" s="43"/>
      <c r="G117" s="43"/>
      <c r="H117" s="44"/>
      <c r="I117" s="45" t="str">
        <f>IFERROR(STOUT6[[#This Row],[Amount Paid by ESG-CV]]/STOUT6[[#This Row],[Total Amount]],"")</f>
        <v/>
      </c>
      <c r="J117" s="44"/>
      <c r="K117" s="26"/>
    </row>
    <row r="118" spans="1:11" ht="34.5" customHeight="1" x14ac:dyDescent="0.25">
      <c r="A118" s="3">
        <v>69</v>
      </c>
      <c r="B118" s="27" t="s">
        <v>6</v>
      </c>
      <c r="C118" s="42"/>
      <c r="D118" s="42"/>
      <c r="E118" s="42"/>
      <c r="F118" s="43"/>
      <c r="G118" s="43"/>
      <c r="H118" s="44"/>
      <c r="I118" s="45" t="str">
        <f>IFERROR(STOUT6[[#This Row],[Amount Paid by ESG-CV]]/STOUT6[[#This Row],[Total Amount]],"")</f>
        <v/>
      </c>
      <c r="J118" s="44"/>
      <c r="K118" s="26"/>
    </row>
    <row r="119" spans="1:11" ht="34.5" customHeight="1" x14ac:dyDescent="0.25">
      <c r="A119" s="3">
        <v>70</v>
      </c>
      <c r="B119" s="27" t="s">
        <v>6</v>
      </c>
      <c r="C119" s="42"/>
      <c r="D119" s="42"/>
      <c r="E119" s="42"/>
      <c r="F119" s="43"/>
      <c r="G119" s="43"/>
      <c r="H119" s="44"/>
      <c r="I119" s="45" t="str">
        <f>IFERROR(STOUT6[[#This Row],[Amount Paid by ESG-CV]]/STOUT6[[#This Row],[Total Amount]],"")</f>
        <v/>
      </c>
      <c r="J119" s="44"/>
      <c r="K119" s="26"/>
    </row>
    <row r="121" spans="1:11" ht="34.5" customHeight="1" x14ac:dyDescent="0.25">
      <c r="A121" s="131" t="s">
        <v>9</v>
      </c>
      <c r="B121" s="132"/>
      <c r="C121" s="133">
        <f>$C$1</f>
        <v>0</v>
      </c>
      <c r="D121" s="134"/>
      <c r="E121" s="135"/>
      <c r="F121" s="131" t="s">
        <v>12</v>
      </c>
      <c r="G121" s="143"/>
      <c r="H121" s="143"/>
      <c r="I121" s="143"/>
      <c r="J121" s="132"/>
      <c r="K121" s="15" t="s">
        <v>33</v>
      </c>
    </row>
    <row r="122" spans="1:11" ht="34.5" customHeight="1" x14ac:dyDescent="0.25">
      <c r="A122" s="131" t="s">
        <v>10</v>
      </c>
      <c r="B122" s="132"/>
      <c r="C122" s="133">
        <f>$C$2</f>
        <v>0</v>
      </c>
      <c r="D122" s="134"/>
      <c r="E122" s="135"/>
      <c r="F122" s="131" t="s">
        <v>13</v>
      </c>
      <c r="G122" s="132"/>
      <c r="H122" s="144">
        <f>$G$2</f>
        <v>0</v>
      </c>
      <c r="I122" s="145"/>
      <c r="J122" s="146"/>
      <c r="K122" s="138">
        <f>SUM(STOUT7[Amount Paid by ESG-CV])</f>
        <v>0</v>
      </c>
    </row>
    <row r="123" spans="1:11" ht="34.5" customHeight="1" x14ac:dyDescent="0.25">
      <c r="A123" s="136" t="s">
        <v>11</v>
      </c>
      <c r="B123" s="137"/>
      <c r="C123" s="133">
        <f>$C$3</f>
        <v>0</v>
      </c>
      <c r="D123" s="134"/>
      <c r="E123" s="135"/>
      <c r="F123" s="136" t="s">
        <v>14</v>
      </c>
      <c r="G123" s="137"/>
      <c r="H123" s="140">
        <f>$G$3</f>
        <v>0</v>
      </c>
      <c r="I123" s="141"/>
      <c r="J123" s="142"/>
      <c r="K123" s="139"/>
    </row>
    <row r="124" spans="1:11" ht="34.5" customHeight="1" x14ac:dyDescent="0.25">
      <c r="A124" s="5" t="s">
        <v>32</v>
      </c>
      <c r="B124" s="6" t="s">
        <v>20</v>
      </c>
      <c r="C124" s="6" t="s">
        <v>21</v>
      </c>
      <c r="D124" s="6" t="s">
        <v>22</v>
      </c>
      <c r="E124" s="6" t="s">
        <v>23</v>
      </c>
      <c r="F124" s="6" t="s">
        <v>24</v>
      </c>
      <c r="G124" s="6" t="s">
        <v>25</v>
      </c>
      <c r="H124" s="6" t="s">
        <v>26</v>
      </c>
      <c r="I124" s="7" t="s">
        <v>31</v>
      </c>
      <c r="J124" s="6" t="s">
        <v>27</v>
      </c>
      <c r="K124" s="8" t="s">
        <v>28</v>
      </c>
    </row>
    <row r="125" spans="1:11" ht="34.5" customHeight="1" x14ac:dyDescent="0.25">
      <c r="A125" s="3">
        <v>71</v>
      </c>
      <c r="B125" s="27" t="s">
        <v>6</v>
      </c>
      <c r="C125" s="42"/>
      <c r="D125" s="42"/>
      <c r="E125" s="42"/>
      <c r="F125" s="43"/>
      <c r="G125" s="43"/>
      <c r="H125" s="44"/>
      <c r="I125" s="45" t="str">
        <f>IFERROR(STOUT7[[#This Row],[Amount Paid by ESG-CV]]/STOUT7[[#This Row],[Total Amount]],"")</f>
        <v/>
      </c>
      <c r="J125" s="44"/>
      <c r="K125" s="26"/>
    </row>
    <row r="126" spans="1:11" ht="34.5" customHeight="1" x14ac:dyDescent="0.25">
      <c r="A126" s="3">
        <v>72</v>
      </c>
      <c r="B126" s="27" t="s">
        <v>6</v>
      </c>
      <c r="C126" s="42"/>
      <c r="D126" s="42"/>
      <c r="E126" s="42"/>
      <c r="F126" s="43"/>
      <c r="G126" s="43"/>
      <c r="H126" s="44"/>
      <c r="I126" s="45" t="str">
        <f>IFERROR(STOUT7[[#This Row],[Amount Paid by ESG-CV]]/STOUT7[[#This Row],[Total Amount]],"")</f>
        <v/>
      </c>
      <c r="J126" s="44"/>
      <c r="K126" s="26"/>
    </row>
    <row r="127" spans="1:11" ht="34.5" customHeight="1" x14ac:dyDescent="0.25">
      <c r="A127" s="3">
        <v>73</v>
      </c>
      <c r="B127" s="27" t="s">
        <v>6</v>
      </c>
      <c r="C127" s="42"/>
      <c r="D127" s="42"/>
      <c r="E127" s="42"/>
      <c r="F127" s="43"/>
      <c r="G127" s="43"/>
      <c r="H127" s="44"/>
      <c r="I127" s="45" t="str">
        <f>IFERROR(STOUT7[[#This Row],[Amount Paid by ESG-CV]]/STOUT7[[#This Row],[Total Amount]],"")</f>
        <v/>
      </c>
      <c r="J127" s="44"/>
      <c r="K127" s="26"/>
    </row>
    <row r="128" spans="1:11" ht="34.5" customHeight="1" x14ac:dyDescent="0.25">
      <c r="A128" s="3">
        <v>74</v>
      </c>
      <c r="B128" s="27" t="s">
        <v>6</v>
      </c>
      <c r="C128" s="42"/>
      <c r="D128" s="42"/>
      <c r="E128" s="42"/>
      <c r="F128" s="43"/>
      <c r="G128" s="43"/>
      <c r="H128" s="44"/>
      <c r="I128" s="45" t="str">
        <f>IFERROR(STOUT7[[#This Row],[Amount Paid by ESG-CV]]/STOUT7[[#This Row],[Total Amount]],"")</f>
        <v/>
      </c>
      <c r="J128" s="44"/>
      <c r="K128" s="26"/>
    </row>
    <row r="129" spans="1:11" ht="34.5" customHeight="1" x14ac:dyDescent="0.25">
      <c r="A129" s="3">
        <v>75</v>
      </c>
      <c r="B129" s="27" t="s">
        <v>6</v>
      </c>
      <c r="C129" s="42"/>
      <c r="D129" s="42"/>
      <c r="E129" s="42"/>
      <c r="F129" s="43"/>
      <c r="G129" s="43"/>
      <c r="H129" s="44"/>
      <c r="I129" s="45" t="str">
        <f>IFERROR(STOUT7[[#This Row],[Amount Paid by ESG-CV]]/STOUT7[[#This Row],[Total Amount]],"")</f>
        <v/>
      </c>
      <c r="J129" s="44"/>
      <c r="K129" s="26"/>
    </row>
    <row r="130" spans="1:11" ht="34.5" customHeight="1" x14ac:dyDescent="0.25">
      <c r="A130" s="3">
        <v>76</v>
      </c>
      <c r="B130" s="27" t="s">
        <v>6</v>
      </c>
      <c r="C130" s="42"/>
      <c r="D130" s="42"/>
      <c r="E130" s="42"/>
      <c r="F130" s="43"/>
      <c r="G130" s="43"/>
      <c r="H130" s="44"/>
      <c r="I130" s="45" t="str">
        <f>IFERROR(STOUT7[[#This Row],[Amount Paid by ESG-CV]]/STOUT7[[#This Row],[Total Amount]],"")</f>
        <v/>
      </c>
      <c r="J130" s="44"/>
      <c r="K130" s="26"/>
    </row>
    <row r="131" spans="1:11" ht="34.5" customHeight="1" x14ac:dyDescent="0.25">
      <c r="A131" s="3">
        <v>77</v>
      </c>
      <c r="B131" s="27" t="s">
        <v>6</v>
      </c>
      <c r="C131" s="42"/>
      <c r="D131" s="42"/>
      <c r="E131" s="42"/>
      <c r="F131" s="43"/>
      <c r="G131" s="43"/>
      <c r="H131" s="44"/>
      <c r="I131" s="45" t="str">
        <f>IFERROR(STOUT7[[#This Row],[Amount Paid by ESG-CV]]/STOUT7[[#This Row],[Total Amount]],"")</f>
        <v/>
      </c>
      <c r="J131" s="44"/>
      <c r="K131" s="26"/>
    </row>
    <row r="132" spans="1:11" ht="34.5" customHeight="1" x14ac:dyDescent="0.25">
      <c r="A132" s="3">
        <v>78</v>
      </c>
      <c r="B132" s="27" t="s">
        <v>6</v>
      </c>
      <c r="C132" s="42"/>
      <c r="D132" s="42"/>
      <c r="E132" s="42"/>
      <c r="F132" s="43"/>
      <c r="G132" s="43"/>
      <c r="H132" s="44"/>
      <c r="I132" s="45" t="str">
        <f>IFERROR(STOUT7[[#This Row],[Amount Paid by ESG-CV]]/STOUT7[[#This Row],[Total Amount]],"")</f>
        <v/>
      </c>
      <c r="J132" s="44"/>
      <c r="K132" s="26"/>
    </row>
    <row r="133" spans="1:11" ht="34.5" customHeight="1" x14ac:dyDescent="0.25">
      <c r="A133" s="3">
        <v>79</v>
      </c>
      <c r="B133" s="27" t="s">
        <v>6</v>
      </c>
      <c r="C133" s="42"/>
      <c r="D133" s="42"/>
      <c r="E133" s="42"/>
      <c r="F133" s="43"/>
      <c r="G133" s="43"/>
      <c r="H133" s="44"/>
      <c r="I133" s="45" t="str">
        <f>IFERROR(STOUT7[[#This Row],[Amount Paid by ESG-CV]]/STOUT7[[#This Row],[Total Amount]],"")</f>
        <v/>
      </c>
      <c r="J133" s="44"/>
      <c r="K133" s="26"/>
    </row>
    <row r="134" spans="1:11" ht="34.5" customHeight="1" x14ac:dyDescent="0.25">
      <c r="A134" s="3">
        <v>80</v>
      </c>
      <c r="B134" s="27" t="s">
        <v>6</v>
      </c>
      <c r="C134" s="42"/>
      <c r="D134" s="42"/>
      <c r="E134" s="42"/>
      <c r="F134" s="43"/>
      <c r="G134" s="43"/>
      <c r="H134" s="44"/>
      <c r="I134" s="45" t="str">
        <f>IFERROR(STOUT7[[#This Row],[Amount Paid by ESG-CV]]/STOUT7[[#This Row],[Total Amount]],"")</f>
        <v/>
      </c>
      <c r="J134" s="44"/>
      <c r="K134" s="26"/>
    </row>
    <row r="136" spans="1:11" ht="34.5" customHeight="1" x14ac:dyDescent="0.25">
      <c r="A136" s="131" t="s">
        <v>9</v>
      </c>
      <c r="B136" s="132"/>
      <c r="C136" s="133">
        <f>$C$1</f>
        <v>0</v>
      </c>
      <c r="D136" s="134"/>
      <c r="E136" s="135"/>
      <c r="F136" s="131" t="s">
        <v>12</v>
      </c>
      <c r="G136" s="143"/>
      <c r="H136" s="143"/>
      <c r="I136" s="143"/>
      <c r="J136" s="132"/>
      <c r="K136" s="15" t="s">
        <v>33</v>
      </c>
    </row>
    <row r="137" spans="1:11" ht="34.5" customHeight="1" x14ac:dyDescent="0.25">
      <c r="A137" s="131" t="s">
        <v>10</v>
      </c>
      <c r="B137" s="132"/>
      <c r="C137" s="133">
        <f>$C$2</f>
        <v>0</v>
      </c>
      <c r="D137" s="134"/>
      <c r="E137" s="135"/>
      <c r="F137" s="131" t="s">
        <v>13</v>
      </c>
      <c r="G137" s="132"/>
      <c r="H137" s="144">
        <f>$G$2</f>
        <v>0</v>
      </c>
      <c r="I137" s="145"/>
      <c r="J137" s="146"/>
      <c r="K137" s="138">
        <f>SUM(STOUT8[Amount Paid by ESG-CV])</f>
        <v>0</v>
      </c>
    </row>
    <row r="138" spans="1:11" ht="34.5" customHeight="1" x14ac:dyDescent="0.25">
      <c r="A138" s="136" t="s">
        <v>11</v>
      </c>
      <c r="B138" s="137"/>
      <c r="C138" s="133">
        <f>$C$3</f>
        <v>0</v>
      </c>
      <c r="D138" s="134"/>
      <c r="E138" s="135"/>
      <c r="F138" s="136" t="s">
        <v>14</v>
      </c>
      <c r="G138" s="137"/>
      <c r="H138" s="140">
        <f>$G$3</f>
        <v>0</v>
      </c>
      <c r="I138" s="141"/>
      <c r="J138" s="142"/>
      <c r="K138" s="139"/>
    </row>
    <row r="139" spans="1:11" ht="34.5" customHeight="1" x14ac:dyDescent="0.25">
      <c r="A139" s="5" t="s">
        <v>32</v>
      </c>
      <c r="B139" s="6" t="s">
        <v>20</v>
      </c>
      <c r="C139" s="6" t="s">
        <v>21</v>
      </c>
      <c r="D139" s="6" t="s">
        <v>22</v>
      </c>
      <c r="E139" s="6" t="s">
        <v>23</v>
      </c>
      <c r="F139" s="6" t="s">
        <v>24</v>
      </c>
      <c r="G139" s="6" t="s">
        <v>25</v>
      </c>
      <c r="H139" s="6" t="s">
        <v>26</v>
      </c>
      <c r="I139" s="7" t="s">
        <v>31</v>
      </c>
      <c r="J139" s="6" t="s">
        <v>27</v>
      </c>
      <c r="K139" s="8" t="s">
        <v>28</v>
      </c>
    </row>
    <row r="140" spans="1:11" ht="34.5" customHeight="1" x14ac:dyDescent="0.25">
      <c r="A140" s="3">
        <v>81</v>
      </c>
      <c r="B140" s="27" t="s">
        <v>6</v>
      </c>
      <c r="C140" s="42"/>
      <c r="D140" s="42"/>
      <c r="E140" s="42"/>
      <c r="F140" s="43"/>
      <c r="G140" s="43"/>
      <c r="H140" s="44"/>
      <c r="I140" s="45" t="str">
        <f>IFERROR(STOUT8[[#This Row],[Amount Paid by ESG-CV]]/STOUT8[[#This Row],[Total Amount]],"")</f>
        <v/>
      </c>
      <c r="J140" s="44"/>
      <c r="K140" s="26"/>
    </row>
    <row r="141" spans="1:11" ht="34.5" customHeight="1" x14ac:dyDescent="0.25">
      <c r="A141" s="3">
        <v>82</v>
      </c>
      <c r="B141" s="27" t="s">
        <v>6</v>
      </c>
      <c r="C141" s="42"/>
      <c r="D141" s="42"/>
      <c r="E141" s="42"/>
      <c r="F141" s="43"/>
      <c r="G141" s="43"/>
      <c r="H141" s="44"/>
      <c r="I141" s="45" t="str">
        <f>IFERROR(STOUT8[[#This Row],[Amount Paid by ESG-CV]]/STOUT8[[#This Row],[Total Amount]],"")</f>
        <v/>
      </c>
      <c r="J141" s="44"/>
      <c r="K141" s="26"/>
    </row>
    <row r="142" spans="1:11" ht="34.5" customHeight="1" x14ac:dyDescent="0.25">
      <c r="A142" s="3">
        <v>83</v>
      </c>
      <c r="B142" s="27" t="s">
        <v>6</v>
      </c>
      <c r="C142" s="42"/>
      <c r="D142" s="42"/>
      <c r="E142" s="42"/>
      <c r="F142" s="43"/>
      <c r="G142" s="43"/>
      <c r="H142" s="44"/>
      <c r="I142" s="45" t="str">
        <f>IFERROR(STOUT8[[#This Row],[Amount Paid by ESG-CV]]/STOUT8[[#This Row],[Total Amount]],"")</f>
        <v/>
      </c>
      <c r="J142" s="44"/>
      <c r="K142" s="26"/>
    </row>
    <row r="143" spans="1:11" ht="34.5" customHeight="1" x14ac:dyDescent="0.25">
      <c r="A143" s="3">
        <v>84</v>
      </c>
      <c r="B143" s="27" t="s">
        <v>6</v>
      </c>
      <c r="C143" s="42"/>
      <c r="D143" s="42"/>
      <c r="E143" s="42"/>
      <c r="F143" s="43"/>
      <c r="G143" s="43"/>
      <c r="H143" s="44"/>
      <c r="I143" s="45" t="str">
        <f>IFERROR(STOUT8[[#This Row],[Amount Paid by ESG-CV]]/STOUT8[[#This Row],[Total Amount]],"")</f>
        <v/>
      </c>
      <c r="J143" s="44"/>
      <c r="K143" s="26"/>
    </row>
    <row r="144" spans="1:11" ht="34.5" customHeight="1" x14ac:dyDescent="0.25">
      <c r="A144" s="3">
        <v>85</v>
      </c>
      <c r="B144" s="27" t="s">
        <v>6</v>
      </c>
      <c r="C144" s="42"/>
      <c r="D144" s="42"/>
      <c r="E144" s="42"/>
      <c r="F144" s="43"/>
      <c r="G144" s="43"/>
      <c r="H144" s="44"/>
      <c r="I144" s="45" t="str">
        <f>IFERROR(STOUT8[[#This Row],[Amount Paid by ESG-CV]]/STOUT8[[#This Row],[Total Amount]],"")</f>
        <v/>
      </c>
      <c r="J144" s="44"/>
      <c r="K144" s="26"/>
    </row>
    <row r="145" spans="1:11" ht="34.5" customHeight="1" x14ac:dyDescent="0.25">
      <c r="A145" s="3">
        <v>86</v>
      </c>
      <c r="B145" s="27" t="s">
        <v>6</v>
      </c>
      <c r="C145" s="42"/>
      <c r="D145" s="42"/>
      <c r="E145" s="42"/>
      <c r="F145" s="43"/>
      <c r="G145" s="43"/>
      <c r="H145" s="44"/>
      <c r="I145" s="45" t="str">
        <f>IFERROR(STOUT8[[#This Row],[Amount Paid by ESG-CV]]/STOUT8[[#This Row],[Total Amount]],"")</f>
        <v/>
      </c>
      <c r="J145" s="44"/>
      <c r="K145" s="26"/>
    </row>
    <row r="146" spans="1:11" ht="34.5" customHeight="1" x14ac:dyDescent="0.25">
      <c r="A146" s="3">
        <v>87</v>
      </c>
      <c r="B146" s="27" t="s">
        <v>6</v>
      </c>
      <c r="C146" s="42"/>
      <c r="D146" s="42"/>
      <c r="E146" s="42"/>
      <c r="F146" s="43"/>
      <c r="G146" s="43"/>
      <c r="H146" s="44"/>
      <c r="I146" s="45" t="str">
        <f>IFERROR(STOUT8[[#This Row],[Amount Paid by ESG-CV]]/STOUT8[[#This Row],[Total Amount]],"")</f>
        <v/>
      </c>
      <c r="J146" s="44"/>
      <c r="K146" s="26"/>
    </row>
    <row r="147" spans="1:11" ht="34.5" customHeight="1" x14ac:dyDescent="0.25">
      <c r="A147" s="3">
        <v>88</v>
      </c>
      <c r="B147" s="27" t="s">
        <v>6</v>
      </c>
      <c r="C147" s="42"/>
      <c r="D147" s="42"/>
      <c r="E147" s="42"/>
      <c r="F147" s="43"/>
      <c r="G147" s="43"/>
      <c r="H147" s="44"/>
      <c r="I147" s="45" t="str">
        <f>IFERROR(STOUT8[[#This Row],[Amount Paid by ESG-CV]]/STOUT8[[#This Row],[Total Amount]],"")</f>
        <v/>
      </c>
      <c r="J147" s="44"/>
      <c r="K147" s="26"/>
    </row>
    <row r="148" spans="1:11" ht="34.5" customHeight="1" x14ac:dyDescent="0.25">
      <c r="A148" s="3">
        <v>89</v>
      </c>
      <c r="B148" s="27" t="s">
        <v>6</v>
      </c>
      <c r="C148" s="42"/>
      <c r="D148" s="42"/>
      <c r="E148" s="42"/>
      <c r="F148" s="43"/>
      <c r="G148" s="43"/>
      <c r="H148" s="44"/>
      <c r="I148" s="45" t="str">
        <f>IFERROR(STOUT8[[#This Row],[Amount Paid by ESG-CV]]/STOUT8[[#This Row],[Total Amount]],"")</f>
        <v/>
      </c>
      <c r="J148" s="44"/>
      <c r="K148" s="26"/>
    </row>
    <row r="149" spans="1:11" ht="34.5" customHeight="1" x14ac:dyDescent="0.25">
      <c r="A149" s="3">
        <v>90</v>
      </c>
      <c r="B149" s="27" t="s">
        <v>6</v>
      </c>
      <c r="C149" s="42"/>
      <c r="D149" s="42"/>
      <c r="E149" s="42"/>
      <c r="F149" s="43"/>
      <c r="G149" s="43"/>
      <c r="H149" s="44"/>
      <c r="I149" s="45" t="str">
        <f>IFERROR(STOUT8[[#This Row],[Amount Paid by ESG-CV]]/STOUT8[[#This Row],[Total Amount]],"")</f>
        <v/>
      </c>
      <c r="J149" s="44"/>
      <c r="K149" s="26"/>
    </row>
    <row r="151" spans="1:11" ht="34.5" customHeight="1" x14ac:dyDescent="0.25">
      <c r="A151" s="131" t="s">
        <v>9</v>
      </c>
      <c r="B151" s="132"/>
      <c r="C151" s="133">
        <f>$C$1</f>
        <v>0</v>
      </c>
      <c r="D151" s="134"/>
      <c r="E151" s="135"/>
      <c r="F151" s="131" t="s">
        <v>12</v>
      </c>
      <c r="G151" s="143"/>
      <c r="H151" s="143"/>
      <c r="I151" s="143"/>
      <c r="J151" s="132"/>
      <c r="K151" s="15" t="s">
        <v>33</v>
      </c>
    </row>
    <row r="152" spans="1:11" ht="34.5" customHeight="1" x14ac:dyDescent="0.25">
      <c r="A152" s="131" t="s">
        <v>10</v>
      </c>
      <c r="B152" s="132"/>
      <c r="C152" s="133">
        <f>$C$2</f>
        <v>0</v>
      </c>
      <c r="D152" s="134"/>
      <c r="E152" s="135"/>
      <c r="F152" s="131" t="s">
        <v>13</v>
      </c>
      <c r="G152" s="132"/>
      <c r="H152" s="144">
        <f>$G$2</f>
        <v>0</v>
      </c>
      <c r="I152" s="145"/>
      <c r="J152" s="146"/>
      <c r="K152" s="138">
        <f>SUM(STOUT9[Amount Paid by ESG-CV])</f>
        <v>0</v>
      </c>
    </row>
    <row r="153" spans="1:11" ht="34.5" customHeight="1" x14ac:dyDescent="0.25">
      <c r="A153" s="136" t="s">
        <v>11</v>
      </c>
      <c r="B153" s="137"/>
      <c r="C153" s="133">
        <f>$C$3</f>
        <v>0</v>
      </c>
      <c r="D153" s="134"/>
      <c r="E153" s="135"/>
      <c r="F153" s="136" t="s">
        <v>14</v>
      </c>
      <c r="G153" s="137"/>
      <c r="H153" s="140">
        <f>$G$3</f>
        <v>0</v>
      </c>
      <c r="I153" s="141"/>
      <c r="J153" s="142"/>
      <c r="K153" s="139"/>
    </row>
    <row r="154" spans="1:11" ht="34.5" customHeight="1" x14ac:dyDescent="0.25">
      <c r="A154" s="5" t="s">
        <v>32</v>
      </c>
      <c r="B154" s="6" t="s">
        <v>20</v>
      </c>
      <c r="C154" s="6" t="s">
        <v>21</v>
      </c>
      <c r="D154" s="6" t="s">
        <v>22</v>
      </c>
      <c r="E154" s="6" t="s">
        <v>23</v>
      </c>
      <c r="F154" s="6" t="s">
        <v>24</v>
      </c>
      <c r="G154" s="6" t="s">
        <v>25</v>
      </c>
      <c r="H154" s="6" t="s">
        <v>26</v>
      </c>
      <c r="I154" s="7" t="s">
        <v>31</v>
      </c>
      <c r="J154" s="6" t="s">
        <v>27</v>
      </c>
      <c r="K154" s="8" t="s">
        <v>28</v>
      </c>
    </row>
    <row r="155" spans="1:11" ht="34.5" customHeight="1" x14ac:dyDescent="0.25">
      <c r="A155" s="3">
        <v>91</v>
      </c>
      <c r="B155" s="27" t="s">
        <v>6</v>
      </c>
      <c r="C155" s="42"/>
      <c r="D155" s="42"/>
      <c r="E155" s="42"/>
      <c r="F155" s="43"/>
      <c r="G155" s="43"/>
      <c r="H155" s="44"/>
      <c r="I155" s="45" t="str">
        <f>IFERROR(STOUT9[[#This Row],[Amount Paid by ESG-CV]]/STOUT9[[#This Row],[Total Amount]],"")</f>
        <v/>
      </c>
      <c r="J155" s="44"/>
      <c r="K155" s="26"/>
    </row>
    <row r="156" spans="1:11" ht="34.5" customHeight="1" x14ac:dyDescent="0.25">
      <c r="A156" s="3">
        <v>92</v>
      </c>
      <c r="B156" s="27" t="s">
        <v>6</v>
      </c>
      <c r="C156" s="42"/>
      <c r="D156" s="42"/>
      <c r="E156" s="42"/>
      <c r="F156" s="43"/>
      <c r="G156" s="43"/>
      <c r="H156" s="44"/>
      <c r="I156" s="45" t="str">
        <f>IFERROR(STOUT9[[#This Row],[Amount Paid by ESG-CV]]/STOUT9[[#This Row],[Total Amount]],"")</f>
        <v/>
      </c>
      <c r="J156" s="44"/>
      <c r="K156" s="26"/>
    </row>
    <row r="157" spans="1:11" ht="34.5" customHeight="1" x14ac:dyDescent="0.25">
      <c r="A157" s="3">
        <v>93</v>
      </c>
      <c r="B157" s="27" t="s">
        <v>6</v>
      </c>
      <c r="C157" s="42"/>
      <c r="D157" s="42"/>
      <c r="E157" s="42"/>
      <c r="F157" s="43"/>
      <c r="G157" s="43"/>
      <c r="H157" s="44"/>
      <c r="I157" s="45" t="str">
        <f>IFERROR(STOUT9[[#This Row],[Amount Paid by ESG-CV]]/STOUT9[[#This Row],[Total Amount]],"")</f>
        <v/>
      </c>
      <c r="J157" s="44"/>
      <c r="K157" s="26"/>
    </row>
    <row r="158" spans="1:11" ht="34.5" customHeight="1" x14ac:dyDescent="0.25">
      <c r="A158" s="3">
        <v>94</v>
      </c>
      <c r="B158" s="27" t="s">
        <v>6</v>
      </c>
      <c r="C158" s="42"/>
      <c r="D158" s="42"/>
      <c r="E158" s="42"/>
      <c r="F158" s="43"/>
      <c r="G158" s="43"/>
      <c r="H158" s="44"/>
      <c r="I158" s="45" t="str">
        <f>IFERROR(STOUT9[[#This Row],[Amount Paid by ESG-CV]]/STOUT9[[#This Row],[Total Amount]],"")</f>
        <v/>
      </c>
      <c r="J158" s="44"/>
      <c r="K158" s="26"/>
    </row>
    <row r="159" spans="1:11" ht="34.5" customHeight="1" x14ac:dyDescent="0.25">
      <c r="A159" s="3">
        <v>95</v>
      </c>
      <c r="B159" s="27" t="s">
        <v>6</v>
      </c>
      <c r="C159" s="42"/>
      <c r="D159" s="42"/>
      <c r="E159" s="42"/>
      <c r="F159" s="43"/>
      <c r="G159" s="43"/>
      <c r="H159" s="44"/>
      <c r="I159" s="45" t="str">
        <f>IFERROR(STOUT9[[#This Row],[Amount Paid by ESG-CV]]/STOUT9[[#This Row],[Total Amount]],"")</f>
        <v/>
      </c>
      <c r="J159" s="44"/>
      <c r="K159" s="26"/>
    </row>
    <row r="160" spans="1:11" ht="34.5" customHeight="1" x14ac:dyDescent="0.25">
      <c r="A160" s="3">
        <v>96</v>
      </c>
      <c r="B160" s="27" t="s">
        <v>6</v>
      </c>
      <c r="C160" s="42"/>
      <c r="D160" s="42"/>
      <c r="E160" s="42"/>
      <c r="F160" s="43"/>
      <c r="G160" s="43"/>
      <c r="H160" s="44"/>
      <c r="I160" s="45" t="str">
        <f>IFERROR(STOUT9[[#This Row],[Amount Paid by ESG-CV]]/STOUT9[[#This Row],[Total Amount]],"")</f>
        <v/>
      </c>
      <c r="J160" s="44"/>
      <c r="K160" s="26"/>
    </row>
    <row r="161" spans="1:11" ht="34.5" customHeight="1" x14ac:dyDescent="0.25">
      <c r="A161" s="3">
        <v>97</v>
      </c>
      <c r="B161" s="27" t="s">
        <v>6</v>
      </c>
      <c r="C161" s="42"/>
      <c r="D161" s="42"/>
      <c r="E161" s="42"/>
      <c r="F161" s="43"/>
      <c r="G161" s="43"/>
      <c r="H161" s="44"/>
      <c r="I161" s="45" t="str">
        <f>IFERROR(STOUT9[[#This Row],[Amount Paid by ESG-CV]]/STOUT9[[#This Row],[Total Amount]],"")</f>
        <v/>
      </c>
      <c r="J161" s="44"/>
      <c r="K161" s="26"/>
    </row>
    <row r="162" spans="1:11" ht="34.5" customHeight="1" x14ac:dyDescent="0.25">
      <c r="A162" s="3">
        <v>98</v>
      </c>
      <c r="B162" s="27" t="s">
        <v>6</v>
      </c>
      <c r="C162" s="42"/>
      <c r="D162" s="42"/>
      <c r="E162" s="42"/>
      <c r="F162" s="43"/>
      <c r="G162" s="43"/>
      <c r="H162" s="44"/>
      <c r="I162" s="45" t="str">
        <f>IFERROR(STOUT9[[#This Row],[Amount Paid by ESG-CV]]/STOUT9[[#This Row],[Total Amount]],"")</f>
        <v/>
      </c>
      <c r="J162" s="44"/>
      <c r="K162" s="26"/>
    </row>
    <row r="163" spans="1:11" ht="34.5" customHeight="1" x14ac:dyDescent="0.25">
      <c r="A163" s="3">
        <v>99</v>
      </c>
      <c r="B163" s="27" t="s">
        <v>6</v>
      </c>
      <c r="C163" s="42"/>
      <c r="D163" s="42"/>
      <c r="E163" s="42"/>
      <c r="F163" s="43"/>
      <c r="G163" s="43"/>
      <c r="H163" s="44"/>
      <c r="I163" s="45" t="str">
        <f>IFERROR(STOUT9[[#This Row],[Amount Paid by ESG-CV]]/STOUT9[[#This Row],[Total Amount]],"")</f>
        <v/>
      </c>
      <c r="J163" s="44"/>
      <c r="K163" s="26"/>
    </row>
    <row r="164" spans="1:11" ht="34.5" customHeight="1" x14ac:dyDescent="0.25">
      <c r="A164" s="3">
        <v>100</v>
      </c>
      <c r="B164" s="27" t="s">
        <v>6</v>
      </c>
      <c r="C164" s="42"/>
      <c r="D164" s="42"/>
      <c r="E164" s="42"/>
      <c r="F164" s="43"/>
      <c r="G164" s="43"/>
      <c r="H164" s="44"/>
      <c r="I164" s="45" t="str">
        <f>IFERROR(STOUT9[[#This Row],[Amount Paid by ESG-CV]]/STOUT9[[#This Row],[Total Amount]],"")</f>
        <v/>
      </c>
      <c r="J164" s="44"/>
      <c r="K164" s="26"/>
    </row>
    <row r="166" spans="1:11" ht="34.5" customHeight="1" x14ac:dyDescent="0.25">
      <c r="A166" s="131" t="s">
        <v>9</v>
      </c>
      <c r="B166" s="132"/>
      <c r="C166" s="133">
        <f>$C$1</f>
        <v>0</v>
      </c>
      <c r="D166" s="134"/>
      <c r="E166" s="135"/>
      <c r="F166" s="131" t="s">
        <v>12</v>
      </c>
      <c r="G166" s="143"/>
      <c r="H166" s="143"/>
      <c r="I166" s="143"/>
      <c r="J166" s="132"/>
      <c r="K166" s="15" t="s">
        <v>33</v>
      </c>
    </row>
    <row r="167" spans="1:11" ht="34.5" customHeight="1" x14ac:dyDescent="0.25">
      <c r="A167" s="131" t="s">
        <v>10</v>
      </c>
      <c r="B167" s="132"/>
      <c r="C167" s="133">
        <f>$C$2</f>
        <v>0</v>
      </c>
      <c r="D167" s="134"/>
      <c r="E167" s="135"/>
      <c r="F167" s="131" t="s">
        <v>13</v>
      </c>
      <c r="G167" s="132"/>
      <c r="H167" s="144">
        <f>$G$2</f>
        <v>0</v>
      </c>
      <c r="I167" s="145"/>
      <c r="J167" s="146"/>
      <c r="K167" s="138">
        <f>SUM(STOUT10[Amount Paid by ESG-CV])</f>
        <v>0</v>
      </c>
    </row>
    <row r="168" spans="1:11" ht="34.5" customHeight="1" x14ac:dyDescent="0.25">
      <c r="A168" s="136" t="s">
        <v>11</v>
      </c>
      <c r="B168" s="137"/>
      <c r="C168" s="133">
        <f>$C$3</f>
        <v>0</v>
      </c>
      <c r="D168" s="134"/>
      <c r="E168" s="135"/>
      <c r="F168" s="136" t="s">
        <v>14</v>
      </c>
      <c r="G168" s="137"/>
      <c r="H168" s="140">
        <f>$G$3</f>
        <v>0</v>
      </c>
      <c r="I168" s="141"/>
      <c r="J168" s="142"/>
      <c r="K168" s="139"/>
    </row>
    <row r="169" spans="1:11" ht="34.5" customHeight="1" x14ac:dyDescent="0.25">
      <c r="A169" s="5" t="s">
        <v>32</v>
      </c>
      <c r="B169" s="6" t="s">
        <v>20</v>
      </c>
      <c r="C169" s="6" t="s">
        <v>21</v>
      </c>
      <c r="D169" s="6" t="s">
        <v>22</v>
      </c>
      <c r="E169" s="6" t="s">
        <v>23</v>
      </c>
      <c r="F169" s="6" t="s">
        <v>24</v>
      </c>
      <c r="G169" s="6" t="s">
        <v>25</v>
      </c>
      <c r="H169" s="6" t="s">
        <v>26</v>
      </c>
      <c r="I169" s="7" t="s">
        <v>31</v>
      </c>
      <c r="J169" s="6" t="s">
        <v>27</v>
      </c>
      <c r="K169" s="8" t="s">
        <v>28</v>
      </c>
    </row>
    <row r="170" spans="1:11" ht="34.5" customHeight="1" x14ac:dyDescent="0.25">
      <c r="A170" s="3">
        <v>101</v>
      </c>
      <c r="B170" s="27" t="s">
        <v>6</v>
      </c>
      <c r="C170" s="42"/>
      <c r="D170" s="42"/>
      <c r="E170" s="42"/>
      <c r="F170" s="43"/>
      <c r="G170" s="43"/>
      <c r="H170" s="44"/>
      <c r="I170" s="45" t="str">
        <f>IFERROR(STOUT10[[#This Row],[Amount Paid by ESG-CV]]/STOUT10[[#This Row],[Total Amount]],"")</f>
        <v/>
      </c>
      <c r="J170" s="44"/>
      <c r="K170" s="26"/>
    </row>
    <row r="171" spans="1:11" ht="34.5" customHeight="1" x14ac:dyDescent="0.25">
      <c r="A171" s="3">
        <v>102</v>
      </c>
      <c r="B171" s="27" t="s">
        <v>6</v>
      </c>
      <c r="C171" s="42"/>
      <c r="D171" s="42"/>
      <c r="E171" s="42"/>
      <c r="F171" s="43"/>
      <c r="G171" s="43"/>
      <c r="H171" s="44"/>
      <c r="I171" s="45" t="str">
        <f>IFERROR(STOUT10[[#This Row],[Amount Paid by ESG-CV]]/STOUT10[[#This Row],[Total Amount]],"")</f>
        <v/>
      </c>
      <c r="J171" s="44"/>
      <c r="K171" s="26"/>
    </row>
    <row r="172" spans="1:11" ht="34.5" customHeight="1" x14ac:dyDescent="0.25">
      <c r="A172" s="3">
        <v>103</v>
      </c>
      <c r="B172" s="27" t="s">
        <v>6</v>
      </c>
      <c r="C172" s="42"/>
      <c r="D172" s="42"/>
      <c r="E172" s="42"/>
      <c r="F172" s="43"/>
      <c r="G172" s="43"/>
      <c r="H172" s="44"/>
      <c r="I172" s="45" t="str">
        <f>IFERROR(STOUT10[[#This Row],[Amount Paid by ESG-CV]]/STOUT10[[#This Row],[Total Amount]],"")</f>
        <v/>
      </c>
      <c r="J172" s="44"/>
      <c r="K172" s="26"/>
    </row>
    <row r="173" spans="1:11" ht="34.5" customHeight="1" x14ac:dyDescent="0.25">
      <c r="A173" s="3">
        <v>104</v>
      </c>
      <c r="B173" s="27" t="s">
        <v>6</v>
      </c>
      <c r="C173" s="42"/>
      <c r="D173" s="42"/>
      <c r="E173" s="42"/>
      <c r="F173" s="43"/>
      <c r="G173" s="43"/>
      <c r="H173" s="44"/>
      <c r="I173" s="45" t="str">
        <f>IFERROR(STOUT10[[#This Row],[Amount Paid by ESG-CV]]/STOUT10[[#This Row],[Total Amount]],"")</f>
        <v/>
      </c>
      <c r="J173" s="44"/>
      <c r="K173" s="26"/>
    </row>
    <row r="174" spans="1:11" ht="34.5" customHeight="1" x14ac:dyDescent="0.25">
      <c r="A174" s="3">
        <v>105</v>
      </c>
      <c r="B174" s="27" t="s">
        <v>6</v>
      </c>
      <c r="C174" s="42"/>
      <c r="D174" s="42"/>
      <c r="E174" s="42"/>
      <c r="F174" s="43"/>
      <c r="G174" s="43"/>
      <c r="H174" s="44"/>
      <c r="I174" s="45" t="str">
        <f>IFERROR(STOUT10[[#This Row],[Amount Paid by ESG-CV]]/STOUT10[[#This Row],[Total Amount]],"")</f>
        <v/>
      </c>
      <c r="J174" s="44"/>
      <c r="K174" s="26"/>
    </row>
    <row r="175" spans="1:11" ht="34.5" customHeight="1" x14ac:dyDescent="0.25">
      <c r="A175" s="3">
        <v>106</v>
      </c>
      <c r="B175" s="27" t="s">
        <v>6</v>
      </c>
      <c r="C175" s="42"/>
      <c r="D175" s="42"/>
      <c r="E175" s="42"/>
      <c r="F175" s="43"/>
      <c r="G175" s="43"/>
      <c r="H175" s="44"/>
      <c r="I175" s="45" t="str">
        <f>IFERROR(STOUT10[[#This Row],[Amount Paid by ESG-CV]]/STOUT10[[#This Row],[Total Amount]],"")</f>
        <v/>
      </c>
      <c r="J175" s="44"/>
      <c r="K175" s="26"/>
    </row>
    <row r="176" spans="1:11" ht="34.5" customHeight="1" x14ac:dyDescent="0.25">
      <c r="A176" s="3">
        <v>107</v>
      </c>
      <c r="B176" s="27" t="s">
        <v>6</v>
      </c>
      <c r="C176" s="42"/>
      <c r="D176" s="42"/>
      <c r="E176" s="42"/>
      <c r="F176" s="43"/>
      <c r="G176" s="43"/>
      <c r="H176" s="44"/>
      <c r="I176" s="45" t="str">
        <f>IFERROR(STOUT10[[#This Row],[Amount Paid by ESG-CV]]/STOUT10[[#This Row],[Total Amount]],"")</f>
        <v/>
      </c>
      <c r="J176" s="44"/>
      <c r="K176" s="26"/>
    </row>
    <row r="177" spans="1:11" ht="34.5" customHeight="1" x14ac:dyDescent="0.25">
      <c r="A177" s="3">
        <v>108</v>
      </c>
      <c r="B177" s="27" t="s">
        <v>6</v>
      </c>
      <c r="C177" s="42"/>
      <c r="D177" s="42"/>
      <c r="E177" s="42"/>
      <c r="F177" s="43"/>
      <c r="G177" s="43"/>
      <c r="H177" s="44"/>
      <c r="I177" s="45" t="str">
        <f>IFERROR(STOUT10[[#This Row],[Amount Paid by ESG-CV]]/STOUT10[[#This Row],[Total Amount]],"")</f>
        <v/>
      </c>
      <c r="J177" s="44"/>
      <c r="K177" s="26"/>
    </row>
    <row r="178" spans="1:11" ht="34.5" customHeight="1" x14ac:dyDescent="0.25">
      <c r="A178" s="3">
        <v>109</v>
      </c>
      <c r="B178" s="27" t="s">
        <v>6</v>
      </c>
      <c r="C178" s="42"/>
      <c r="D178" s="42"/>
      <c r="E178" s="42"/>
      <c r="F178" s="43"/>
      <c r="G178" s="43"/>
      <c r="H178" s="44"/>
      <c r="I178" s="45" t="str">
        <f>IFERROR(STOUT10[[#This Row],[Amount Paid by ESG-CV]]/STOUT10[[#This Row],[Total Amount]],"")</f>
        <v/>
      </c>
      <c r="J178" s="44"/>
      <c r="K178" s="26"/>
    </row>
    <row r="179" spans="1:11" ht="34.5" customHeight="1" x14ac:dyDescent="0.25">
      <c r="A179" s="3">
        <v>110</v>
      </c>
      <c r="B179" s="27" t="s">
        <v>6</v>
      </c>
      <c r="C179" s="42"/>
      <c r="D179" s="42"/>
      <c r="E179" s="42"/>
      <c r="F179" s="43"/>
      <c r="G179" s="43"/>
      <c r="H179" s="44"/>
      <c r="I179" s="45" t="str">
        <f>IFERROR(STOUT10[[#This Row],[Amount Paid by ESG-CV]]/STOUT10[[#This Row],[Total Amount]],"")</f>
        <v/>
      </c>
      <c r="J179" s="44"/>
      <c r="K179" s="26"/>
    </row>
    <row r="181" spans="1:11" ht="34.5" customHeight="1" x14ac:dyDescent="0.25">
      <c r="A181" s="131" t="s">
        <v>9</v>
      </c>
      <c r="B181" s="132"/>
      <c r="C181" s="133">
        <f>$C$1</f>
        <v>0</v>
      </c>
      <c r="D181" s="134"/>
      <c r="E181" s="135"/>
      <c r="F181" s="131" t="s">
        <v>12</v>
      </c>
      <c r="G181" s="143"/>
      <c r="H181" s="143"/>
      <c r="I181" s="143"/>
      <c r="J181" s="132"/>
      <c r="K181" s="15" t="s">
        <v>33</v>
      </c>
    </row>
    <row r="182" spans="1:11" ht="34.5" customHeight="1" x14ac:dyDescent="0.25">
      <c r="A182" s="131" t="s">
        <v>10</v>
      </c>
      <c r="B182" s="132"/>
      <c r="C182" s="133">
        <f>$C$2</f>
        <v>0</v>
      </c>
      <c r="D182" s="134"/>
      <c r="E182" s="135"/>
      <c r="F182" s="131" t="s">
        <v>13</v>
      </c>
      <c r="G182" s="132"/>
      <c r="H182" s="144">
        <f>$G$2</f>
        <v>0</v>
      </c>
      <c r="I182" s="145"/>
      <c r="J182" s="146"/>
      <c r="K182" s="138">
        <f>SUM(STOUT11[Amount Paid by ESG-CV])</f>
        <v>0</v>
      </c>
    </row>
    <row r="183" spans="1:11" ht="34.5" customHeight="1" x14ac:dyDescent="0.25">
      <c r="A183" s="136" t="s">
        <v>11</v>
      </c>
      <c r="B183" s="137"/>
      <c r="C183" s="133">
        <f>$C$3</f>
        <v>0</v>
      </c>
      <c r="D183" s="134"/>
      <c r="E183" s="135"/>
      <c r="F183" s="136" t="s">
        <v>14</v>
      </c>
      <c r="G183" s="137"/>
      <c r="H183" s="140">
        <f>$G$3</f>
        <v>0</v>
      </c>
      <c r="I183" s="141"/>
      <c r="J183" s="142"/>
      <c r="K183" s="139"/>
    </row>
    <row r="184" spans="1:11" ht="34.5" customHeight="1" x14ac:dyDescent="0.25">
      <c r="A184" s="5" t="s">
        <v>32</v>
      </c>
      <c r="B184" s="6" t="s">
        <v>20</v>
      </c>
      <c r="C184" s="6" t="s">
        <v>21</v>
      </c>
      <c r="D184" s="6" t="s">
        <v>22</v>
      </c>
      <c r="E184" s="6" t="s">
        <v>23</v>
      </c>
      <c r="F184" s="6" t="s">
        <v>24</v>
      </c>
      <c r="G184" s="6" t="s">
        <v>25</v>
      </c>
      <c r="H184" s="6" t="s">
        <v>26</v>
      </c>
      <c r="I184" s="7" t="s">
        <v>31</v>
      </c>
      <c r="J184" s="6" t="s">
        <v>27</v>
      </c>
      <c r="K184" s="8" t="s">
        <v>28</v>
      </c>
    </row>
    <row r="185" spans="1:11" ht="34.5" customHeight="1" x14ac:dyDescent="0.25">
      <c r="A185" s="3">
        <v>111</v>
      </c>
      <c r="B185" s="27" t="s">
        <v>6</v>
      </c>
      <c r="C185" s="42"/>
      <c r="D185" s="42"/>
      <c r="E185" s="42"/>
      <c r="F185" s="43"/>
      <c r="G185" s="43"/>
      <c r="H185" s="44"/>
      <c r="I185" s="45" t="str">
        <f>IFERROR(STOUT11[[#This Row],[Amount Paid by ESG-CV]]/STOUT11[[#This Row],[Total Amount]],"")</f>
        <v/>
      </c>
      <c r="J185" s="44"/>
      <c r="K185" s="26"/>
    </row>
    <row r="186" spans="1:11" ht="34.5" customHeight="1" x14ac:dyDescent="0.25">
      <c r="A186" s="3">
        <v>112</v>
      </c>
      <c r="B186" s="27" t="s">
        <v>6</v>
      </c>
      <c r="C186" s="42"/>
      <c r="D186" s="42"/>
      <c r="E186" s="42"/>
      <c r="F186" s="43"/>
      <c r="G186" s="43"/>
      <c r="H186" s="44"/>
      <c r="I186" s="45" t="str">
        <f>IFERROR(STOUT11[[#This Row],[Amount Paid by ESG-CV]]/STOUT11[[#This Row],[Total Amount]],"")</f>
        <v/>
      </c>
      <c r="J186" s="44"/>
      <c r="K186" s="26"/>
    </row>
    <row r="187" spans="1:11" ht="34.5" customHeight="1" x14ac:dyDescent="0.25">
      <c r="A187" s="3">
        <v>113</v>
      </c>
      <c r="B187" s="27" t="s">
        <v>6</v>
      </c>
      <c r="C187" s="42"/>
      <c r="D187" s="42"/>
      <c r="E187" s="42"/>
      <c r="F187" s="43"/>
      <c r="G187" s="43"/>
      <c r="H187" s="44"/>
      <c r="I187" s="45" t="str">
        <f>IFERROR(STOUT11[[#This Row],[Amount Paid by ESG-CV]]/STOUT11[[#This Row],[Total Amount]],"")</f>
        <v/>
      </c>
      <c r="J187" s="44"/>
      <c r="K187" s="26"/>
    </row>
    <row r="188" spans="1:11" ht="34.5" customHeight="1" x14ac:dyDescent="0.25">
      <c r="A188" s="3">
        <v>114</v>
      </c>
      <c r="B188" s="27" t="s">
        <v>6</v>
      </c>
      <c r="C188" s="42"/>
      <c r="D188" s="42"/>
      <c r="E188" s="42"/>
      <c r="F188" s="43"/>
      <c r="G188" s="43"/>
      <c r="H188" s="44"/>
      <c r="I188" s="45" t="str">
        <f>IFERROR(STOUT11[[#This Row],[Amount Paid by ESG-CV]]/STOUT11[[#This Row],[Total Amount]],"")</f>
        <v/>
      </c>
      <c r="J188" s="44"/>
      <c r="K188" s="26"/>
    </row>
    <row r="189" spans="1:11" ht="34.5" customHeight="1" x14ac:dyDescent="0.25">
      <c r="A189" s="3">
        <v>115</v>
      </c>
      <c r="B189" s="27" t="s">
        <v>6</v>
      </c>
      <c r="C189" s="42"/>
      <c r="D189" s="42"/>
      <c r="E189" s="42"/>
      <c r="F189" s="43"/>
      <c r="G189" s="43"/>
      <c r="H189" s="44"/>
      <c r="I189" s="45" t="str">
        <f>IFERROR(STOUT11[[#This Row],[Amount Paid by ESG-CV]]/STOUT11[[#This Row],[Total Amount]],"")</f>
        <v/>
      </c>
      <c r="J189" s="44"/>
      <c r="K189" s="26"/>
    </row>
    <row r="190" spans="1:11" ht="34.5" customHeight="1" x14ac:dyDescent="0.25">
      <c r="A190" s="3">
        <v>116</v>
      </c>
      <c r="B190" s="27" t="s">
        <v>6</v>
      </c>
      <c r="C190" s="42"/>
      <c r="D190" s="42"/>
      <c r="E190" s="42"/>
      <c r="F190" s="43"/>
      <c r="G190" s="43"/>
      <c r="H190" s="44"/>
      <c r="I190" s="45" t="str">
        <f>IFERROR(STOUT11[[#This Row],[Amount Paid by ESG-CV]]/STOUT11[[#This Row],[Total Amount]],"")</f>
        <v/>
      </c>
      <c r="J190" s="44"/>
      <c r="K190" s="26"/>
    </row>
    <row r="191" spans="1:11" ht="34.5" customHeight="1" x14ac:dyDescent="0.25">
      <c r="A191" s="3">
        <v>117</v>
      </c>
      <c r="B191" s="27" t="s">
        <v>6</v>
      </c>
      <c r="C191" s="42"/>
      <c r="D191" s="42"/>
      <c r="E191" s="42"/>
      <c r="F191" s="43"/>
      <c r="G191" s="43"/>
      <c r="H191" s="44"/>
      <c r="I191" s="45" t="str">
        <f>IFERROR(STOUT11[[#This Row],[Amount Paid by ESG-CV]]/STOUT11[[#This Row],[Total Amount]],"")</f>
        <v/>
      </c>
      <c r="J191" s="44"/>
      <c r="K191" s="26"/>
    </row>
    <row r="192" spans="1:11" ht="34.5" customHeight="1" x14ac:dyDescent="0.25">
      <c r="A192" s="3">
        <v>118</v>
      </c>
      <c r="B192" s="27" t="s">
        <v>6</v>
      </c>
      <c r="C192" s="42"/>
      <c r="D192" s="42"/>
      <c r="E192" s="42"/>
      <c r="F192" s="43"/>
      <c r="G192" s="43"/>
      <c r="H192" s="44"/>
      <c r="I192" s="45" t="str">
        <f>IFERROR(STOUT11[[#This Row],[Amount Paid by ESG-CV]]/STOUT11[[#This Row],[Total Amount]],"")</f>
        <v/>
      </c>
      <c r="J192" s="44"/>
      <c r="K192" s="26"/>
    </row>
    <row r="193" spans="1:11" ht="34.5" customHeight="1" x14ac:dyDescent="0.25">
      <c r="A193" s="3">
        <v>119</v>
      </c>
      <c r="B193" s="27" t="s">
        <v>6</v>
      </c>
      <c r="C193" s="42"/>
      <c r="D193" s="42"/>
      <c r="E193" s="42"/>
      <c r="F193" s="43"/>
      <c r="G193" s="43"/>
      <c r="H193" s="44"/>
      <c r="I193" s="45" t="str">
        <f>IFERROR(STOUT11[[#This Row],[Amount Paid by ESG-CV]]/STOUT11[[#This Row],[Total Amount]],"")</f>
        <v/>
      </c>
      <c r="J193" s="44"/>
      <c r="K193" s="26"/>
    </row>
    <row r="194" spans="1:11" ht="34.5" customHeight="1" x14ac:dyDescent="0.25">
      <c r="A194" s="3">
        <v>120</v>
      </c>
      <c r="B194" s="27" t="s">
        <v>6</v>
      </c>
      <c r="C194" s="42"/>
      <c r="D194" s="42"/>
      <c r="E194" s="42"/>
      <c r="F194" s="43"/>
      <c r="G194" s="43"/>
      <c r="H194" s="44"/>
      <c r="I194" s="45" t="str">
        <f>IFERROR(STOUT11[[#This Row],[Amount Paid by ESG-CV]]/STOUT11[[#This Row],[Total Amount]],"")</f>
        <v/>
      </c>
      <c r="J194" s="44"/>
      <c r="K194" s="26"/>
    </row>
    <row r="196" spans="1:11" ht="34.5" customHeight="1" x14ac:dyDescent="0.25">
      <c r="A196" s="131" t="s">
        <v>9</v>
      </c>
      <c r="B196" s="132"/>
      <c r="C196" s="133">
        <f>$C$1</f>
        <v>0</v>
      </c>
      <c r="D196" s="134"/>
      <c r="E196" s="135"/>
      <c r="F196" s="131" t="s">
        <v>12</v>
      </c>
      <c r="G196" s="143"/>
      <c r="H196" s="143"/>
      <c r="I196" s="143"/>
      <c r="J196" s="132"/>
      <c r="K196" s="15" t="s">
        <v>33</v>
      </c>
    </row>
    <row r="197" spans="1:11" ht="34.5" customHeight="1" x14ac:dyDescent="0.25">
      <c r="A197" s="131" t="s">
        <v>10</v>
      </c>
      <c r="B197" s="132"/>
      <c r="C197" s="133">
        <f>$C$2</f>
        <v>0</v>
      </c>
      <c r="D197" s="134"/>
      <c r="E197" s="135"/>
      <c r="F197" s="131" t="s">
        <v>13</v>
      </c>
      <c r="G197" s="132"/>
      <c r="H197" s="144">
        <f>$G$2</f>
        <v>0</v>
      </c>
      <c r="I197" s="145"/>
      <c r="J197" s="146"/>
      <c r="K197" s="138">
        <f>SUM(STOUT12[Amount Paid by ESG-CV])</f>
        <v>0</v>
      </c>
    </row>
    <row r="198" spans="1:11" ht="34.5" customHeight="1" x14ac:dyDescent="0.25">
      <c r="A198" s="136" t="s">
        <v>11</v>
      </c>
      <c r="B198" s="137"/>
      <c r="C198" s="133">
        <f>$C$3</f>
        <v>0</v>
      </c>
      <c r="D198" s="134"/>
      <c r="E198" s="135"/>
      <c r="F198" s="136" t="s">
        <v>14</v>
      </c>
      <c r="G198" s="137"/>
      <c r="H198" s="140">
        <f>$G$3</f>
        <v>0</v>
      </c>
      <c r="I198" s="141"/>
      <c r="J198" s="142"/>
      <c r="K198" s="139"/>
    </row>
    <row r="199" spans="1:11" ht="34.5" customHeight="1" x14ac:dyDescent="0.25">
      <c r="A199" s="5" t="s">
        <v>32</v>
      </c>
      <c r="B199" s="6" t="s">
        <v>20</v>
      </c>
      <c r="C199" s="6" t="s">
        <v>21</v>
      </c>
      <c r="D199" s="6" t="s">
        <v>22</v>
      </c>
      <c r="E199" s="6" t="s">
        <v>23</v>
      </c>
      <c r="F199" s="6" t="s">
        <v>24</v>
      </c>
      <c r="G199" s="6" t="s">
        <v>25</v>
      </c>
      <c r="H199" s="6" t="s">
        <v>26</v>
      </c>
      <c r="I199" s="7" t="s">
        <v>31</v>
      </c>
      <c r="J199" s="6" t="s">
        <v>27</v>
      </c>
      <c r="K199" s="8" t="s">
        <v>28</v>
      </c>
    </row>
    <row r="200" spans="1:11" ht="34.5" customHeight="1" x14ac:dyDescent="0.25">
      <c r="A200" s="3">
        <v>121</v>
      </c>
      <c r="B200" s="27" t="s">
        <v>6</v>
      </c>
      <c r="C200" s="42"/>
      <c r="D200" s="42"/>
      <c r="E200" s="42"/>
      <c r="F200" s="43"/>
      <c r="G200" s="43"/>
      <c r="H200" s="44"/>
      <c r="I200" s="45" t="str">
        <f>IFERROR(STOUT12[[#This Row],[Amount Paid by ESG-CV]]/STOUT12[[#This Row],[Total Amount]],"")</f>
        <v/>
      </c>
      <c r="J200" s="44"/>
      <c r="K200" s="26"/>
    </row>
    <row r="201" spans="1:11" ht="34.5" customHeight="1" x14ac:dyDescent="0.25">
      <c r="A201" s="3">
        <v>122</v>
      </c>
      <c r="B201" s="27" t="s">
        <v>6</v>
      </c>
      <c r="C201" s="42"/>
      <c r="D201" s="42"/>
      <c r="E201" s="42"/>
      <c r="F201" s="43"/>
      <c r="G201" s="43"/>
      <c r="H201" s="44"/>
      <c r="I201" s="45" t="str">
        <f>IFERROR(STOUT12[[#This Row],[Amount Paid by ESG-CV]]/STOUT12[[#This Row],[Total Amount]],"")</f>
        <v/>
      </c>
      <c r="J201" s="44"/>
      <c r="K201" s="26"/>
    </row>
    <row r="202" spans="1:11" ht="34.5" customHeight="1" x14ac:dyDescent="0.25">
      <c r="A202" s="3">
        <v>123</v>
      </c>
      <c r="B202" s="27" t="s">
        <v>6</v>
      </c>
      <c r="C202" s="42"/>
      <c r="D202" s="42"/>
      <c r="E202" s="42"/>
      <c r="F202" s="43"/>
      <c r="G202" s="43"/>
      <c r="H202" s="44"/>
      <c r="I202" s="45" t="str">
        <f>IFERROR(STOUT12[[#This Row],[Amount Paid by ESG-CV]]/STOUT12[[#This Row],[Total Amount]],"")</f>
        <v/>
      </c>
      <c r="J202" s="44"/>
      <c r="K202" s="26"/>
    </row>
    <row r="203" spans="1:11" ht="34.5" customHeight="1" x14ac:dyDescent="0.25">
      <c r="A203" s="3">
        <v>124</v>
      </c>
      <c r="B203" s="27" t="s">
        <v>6</v>
      </c>
      <c r="C203" s="42"/>
      <c r="D203" s="42"/>
      <c r="E203" s="42"/>
      <c r="F203" s="43"/>
      <c r="G203" s="43"/>
      <c r="H203" s="44"/>
      <c r="I203" s="45" t="str">
        <f>IFERROR(STOUT12[[#This Row],[Amount Paid by ESG-CV]]/STOUT12[[#This Row],[Total Amount]],"")</f>
        <v/>
      </c>
      <c r="J203" s="44"/>
      <c r="K203" s="26"/>
    </row>
    <row r="204" spans="1:11" ht="34.5" customHeight="1" x14ac:dyDescent="0.25">
      <c r="A204" s="3">
        <v>125</v>
      </c>
      <c r="B204" s="27" t="s">
        <v>6</v>
      </c>
      <c r="C204" s="42"/>
      <c r="D204" s="42"/>
      <c r="E204" s="42"/>
      <c r="F204" s="43"/>
      <c r="G204" s="43"/>
      <c r="H204" s="44"/>
      <c r="I204" s="45" t="str">
        <f>IFERROR(STOUT12[[#This Row],[Amount Paid by ESG-CV]]/STOUT12[[#This Row],[Total Amount]],"")</f>
        <v/>
      </c>
      <c r="J204" s="44"/>
      <c r="K204" s="26"/>
    </row>
    <row r="205" spans="1:11" ht="34.5" customHeight="1" x14ac:dyDescent="0.25">
      <c r="A205" s="3">
        <v>126</v>
      </c>
      <c r="B205" s="27" t="s">
        <v>6</v>
      </c>
      <c r="C205" s="42"/>
      <c r="D205" s="42"/>
      <c r="E205" s="42"/>
      <c r="F205" s="43"/>
      <c r="G205" s="43"/>
      <c r="H205" s="44"/>
      <c r="I205" s="45" t="str">
        <f>IFERROR(STOUT12[[#This Row],[Amount Paid by ESG-CV]]/STOUT12[[#This Row],[Total Amount]],"")</f>
        <v/>
      </c>
      <c r="J205" s="44"/>
      <c r="K205" s="26"/>
    </row>
    <row r="206" spans="1:11" ht="34.5" customHeight="1" x14ac:dyDescent="0.25">
      <c r="A206" s="3">
        <v>127</v>
      </c>
      <c r="B206" s="27" t="s">
        <v>6</v>
      </c>
      <c r="C206" s="42"/>
      <c r="D206" s="42"/>
      <c r="E206" s="42"/>
      <c r="F206" s="43"/>
      <c r="G206" s="43"/>
      <c r="H206" s="44"/>
      <c r="I206" s="45" t="str">
        <f>IFERROR(STOUT12[[#This Row],[Amount Paid by ESG-CV]]/STOUT12[[#This Row],[Total Amount]],"")</f>
        <v/>
      </c>
      <c r="J206" s="44"/>
      <c r="K206" s="26"/>
    </row>
    <row r="207" spans="1:11" ht="34.5" customHeight="1" x14ac:dyDescent="0.25">
      <c r="A207" s="3">
        <v>128</v>
      </c>
      <c r="B207" s="27" t="s">
        <v>6</v>
      </c>
      <c r="C207" s="42"/>
      <c r="D207" s="42"/>
      <c r="E207" s="42"/>
      <c r="F207" s="43"/>
      <c r="G207" s="43"/>
      <c r="H207" s="44"/>
      <c r="I207" s="45" t="str">
        <f>IFERROR(STOUT12[[#This Row],[Amount Paid by ESG-CV]]/STOUT12[[#This Row],[Total Amount]],"")</f>
        <v/>
      </c>
      <c r="J207" s="44"/>
      <c r="K207" s="26"/>
    </row>
    <row r="208" spans="1:11" ht="34.5" customHeight="1" x14ac:dyDescent="0.25">
      <c r="A208" s="3">
        <v>129</v>
      </c>
      <c r="B208" s="27" t="s">
        <v>6</v>
      </c>
      <c r="C208" s="42"/>
      <c r="D208" s="42"/>
      <c r="E208" s="42"/>
      <c r="F208" s="43"/>
      <c r="G208" s="43"/>
      <c r="H208" s="44"/>
      <c r="I208" s="45" t="str">
        <f>IFERROR(STOUT12[[#This Row],[Amount Paid by ESG-CV]]/STOUT12[[#This Row],[Total Amount]],"")</f>
        <v/>
      </c>
      <c r="J208" s="44"/>
      <c r="K208" s="26"/>
    </row>
    <row r="209" spans="1:11" ht="34.5" customHeight="1" x14ac:dyDescent="0.25">
      <c r="A209" s="3">
        <v>130</v>
      </c>
      <c r="B209" s="27" t="s">
        <v>6</v>
      </c>
      <c r="C209" s="42"/>
      <c r="D209" s="42"/>
      <c r="E209" s="42"/>
      <c r="F209" s="43"/>
      <c r="G209" s="43"/>
      <c r="H209" s="44"/>
      <c r="I209" s="45" t="str">
        <f>IFERROR(STOUT12[[#This Row],[Amount Paid by ESG-CV]]/STOUT12[[#This Row],[Total Amount]],"")</f>
        <v/>
      </c>
      <c r="J209" s="44"/>
      <c r="K209" s="26"/>
    </row>
    <row r="211" spans="1:11" ht="34.5" customHeight="1" x14ac:dyDescent="0.25">
      <c r="A211" s="131" t="s">
        <v>9</v>
      </c>
      <c r="B211" s="132"/>
      <c r="C211" s="133">
        <f>$C$1</f>
        <v>0</v>
      </c>
      <c r="D211" s="134"/>
      <c r="E211" s="135"/>
      <c r="F211" s="131" t="s">
        <v>12</v>
      </c>
      <c r="G211" s="143"/>
      <c r="H211" s="143"/>
      <c r="I211" s="143"/>
      <c r="J211" s="132"/>
      <c r="K211" s="15" t="s">
        <v>33</v>
      </c>
    </row>
    <row r="212" spans="1:11" ht="34.5" customHeight="1" x14ac:dyDescent="0.25">
      <c r="A212" s="131" t="s">
        <v>10</v>
      </c>
      <c r="B212" s="132"/>
      <c r="C212" s="133">
        <f>$C$2</f>
        <v>0</v>
      </c>
      <c r="D212" s="134"/>
      <c r="E212" s="135"/>
      <c r="F212" s="131" t="s">
        <v>13</v>
      </c>
      <c r="G212" s="132"/>
      <c r="H212" s="144">
        <f>$G$2</f>
        <v>0</v>
      </c>
      <c r="I212" s="145"/>
      <c r="J212" s="146"/>
      <c r="K212" s="138">
        <f>SUM(STOUT13[Amount Paid by ESG-CV])</f>
        <v>0</v>
      </c>
    </row>
    <row r="213" spans="1:11" ht="34.5" customHeight="1" x14ac:dyDescent="0.25">
      <c r="A213" s="136" t="s">
        <v>11</v>
      </c>
      <c r="B213" s="137"/>
      <c r="C213" s="133">
        <f>$C$3</f>
        <v>0</v>
      </c>
      <c r="D213" s="134"/>
      <c r="E213" s="135"/>
      <c r="F213" s="136" t="s">
        <v>14</v>
      </c>
      <c r="G213" s="137"/>
      <c r="H213" s="140">
        <f>$G$3</f>
        <v>0</v>
      </c>
      <c r="I213" s="141"/>
      <c r="J213" s="142"/>
      <c r="K213" s="139"/>
    </row>
    <row r="214" spans="1:11" ht="34.5" customHeight="1" x14ac:dyDescent="0.25">
      <c r="A214" s="5" t="s">
        <v>32</v>
      </c>
      <c r="B214" s="6" t="s">
        <v>20</v>
      </c>
      <c r="C214" s="6" t="s">
        <v>21</v>
      </c>
      <c r="D214" s="6" t="s">
        <v>22</v>
      </c>
      <c r="E214" s="6" t="s">
        <v>23</v>
      </c>
      <c r="F214" s="6" t="s">
        <v>24</v>
      </c>
      <c r="G214" s="6" t="s">
        <v>25</v>
      </c>
      <c r="H214" s="6" t="s">
        <v>26</v>
      </c>
      <c r="I214" s="7" t="s">
        <v>31</v>
      </c>
      <c r="J214" s="6" t="s">
        <v>27</v>
      </c>
      <c r="K214" s="8" t="s">
        <v>28</v>
      </c>
    </row>
    <row r="215" spans="1:11" ht="34.5" customHeight="1" x14ac:dyDescent="0.25">
      <c r="A215" s="3">
        <v>131</v>
      </c>
      <c r="B215" s="27" t="s">
        <v>6</v>
      </c>
      <c r="C215" s="42"/>
      <c r="D215" s="42"/>
      <c r="E215" s="42"/>
      <c r="F215" s="43"/>
      <c r="G215" s="43"/>
      <c r="H215" s="44"/>
      <c r="I215" s="45" t="str">
        <f>IFERROR(STOUT13[[#This Row],[Amount Paid by ESG-CV]]/STOUT13[[#This Row],[Total Amount]],"")</f>
        <v/>
      </c>
      <c r="J215" s="44"/>
      <c r="K215" s="26"/>
    </row>
    <row r="216" spans="1:11" ht="34.5" customHeight="1" x14ac:dyDescent="0.25">
      <c r="A216" s="3">
        <v>132</v>
      </c>
      <c r="B216" s="27" t="s">
        <v>6</v>
      </c>
      <c r="C216" s="42"/>
      <c r="D216" s="42"/>
      <c r="E216" s="42"/>
      <c r="F216" s="43"/>
      <c r="G216" s="43"/>
      <c r="H216" s="44"/>
      <c r="I216" s="45" t="str">
        <f>IFERROR(STOUT13[[#This Row],[Amount Paid by ESG-CV]]/STOUT13[[#This Row],[Total Amount]],"")</f>
        <v/>
      </c>
      <c r="J216" s="44"/>
      <c r="K216" s="26"/>
    </row>
    <row r="217" spans="1:11" ht="34.5" customHeight="1" x14ac:dyDescent="0.25">
      <c r="A217" s="3">
        <v>133</v>
      </c>
      <c r="B217" s="27" t="s">
        <v>6</v>
      </c>
      <c r="C217" s="42"/>
      <c r="D217" s="42"/>
      <c r="E217" s="42"/>
      <c r="F217" s="43"/>
      <c r="G217" s="43"/>
      <c r="H217" s="44"/>
      <c r="I217" s="45" t="str">
        <f>IFERROR(STOUT13[[#This Row],[Amount Paid by ESG-CV]]/STOUT13[[#This Row],[Total Amount]],"")</f>
        <v/>
      </c>
      <c r="J217" s="44"/>
      <c r="K217" s="26"/>
    </row>
    <row r="218" spans="1:11" ht="34.5" customHeight="1" x14ac:dyDescent="0.25">
      <c r="A218" s="3">
        <v>134</v>
      </c>
      <c r="B218" s="27" t="s">
        <v>6</v>
      </c>
      <c r="C218" s="42"/>
      <c r="D218" s="42"/>
      <c r="E218" s="42"/>
      <c r="F218" s="43"/>
      <c r="G218" s="43"/>
      <c r="H218" s="44"/>
      <c r="I218" s="45" t="str">
        <f>IFERROR(STOUT13[[#This Row],[Amount Paid by ESG-CV]]/STOUT13[[#This Row],[Total Amount]],"")</f>
        <v/>
      </c>
      <c r="J218" s="44"/>
      <c r="K218" s="26"/>
    </row>
    <row r="219" spans="1:11" ht="34.5" customHeight="1" x14ac:dyDescent="0.25">
      <c r="A219" s="3">
        <v>135</v>
      </c>
      <c r="B219" s="27" t="s">
        <v>6</v>
      </c>
      <c r="C219" s="42"/>
      <c r="D219" s="42"/>
      <c r="E219" s="42"/>
      <c r="F219" s="43"/>
      <c r="G219" s="43"/>
      <c r="H219" s="44"/>
      <c r="I219" s="45" t="str">
        <f>IFERROR(STOUT13[[#This Row],[Amount Paid by ESG-CV]]/STOUT13[[#This Row],[Total Amount]],"")</f>
        <v/>
      </c>
      <c r="J219" s="44"/>
      <c r="K219" s="26"/>
    </row>
    <row r="220" spans="1:11" ht="34.5" customHeight="1" x14ac:dyDescent="0.25">
      <c r="A220" s="3">
        <v>136</v>
      </c>
      <c r="B220" s="27" t="s">
        <v>6</v>
      </c>
      <c r="C220" s="42"/>
      <c r="D220" s="42"/>
      <c r="E220" s="42"/>
      <c r="F220" s="43"/>
      <c r="G220" s="43"/>
      <c r="H220" s="44"/>
      <c r="I220" s="45" t="str">
        <f>IFERROR(STOUT13[[#This Row],[Amount Paid by ESG-CV]]/STOUT13[[#This Row],[Total Amount]],"")</f>
        <v/>
      </c>
      <c r="J220" s="44"/>
      <c r="K220" s="26"/>
    </row>
    <row r="221" spans="1:11" ht="34.5" customHeight="1" x14ac:dyDescent="0.25">
      <c r="A221" s="3">
        <v>137</v>
      </c>
      <c r="B221" s="27" t="s">
        <v>6</v>
      </c>
      <c r="C221" s="42"/>
      <c r="D221" s="42"/>
      <c r="E221" s="42"/>
      <c r="F221" s="43"/>
      <c r="G221" s="43"/>
      <c r="H221" s="44"/>
      <c r="I221" s="45" t="str">
        <f>IFERROR(STOUT13[[#This Row],[Amount Paid by ESG-CV]]/STOUT13[[#This Row],[Total Amount]],"")</f>
        <v/>
      </c>
      <c r="J221" s="44"/>
      <c r="K221" s="26"/>
    </row>
    <row r="222" spans="1:11" ht="34.5" customHeight="1" x14ac:dyDescent="0.25">
      <c r="A222" s="3">
        <v>138</v>
      </c>
      <c r="B222" s="27" t="s">
        <v>6</v>
      </c>
      <c r="C222" s="42"/>
      <c r="D222" s="42"/>
      <c r="E222" s="42"/>
      <c r="F222" s="43"/>
      <c r="G222" s="43"/>
      <c r="H222" s="44"/>
      <c r="I222" s="45" t="str">
        <f>IFERROR(STOUT13[[#This Row],[Amount Paid by ESG-CV]]/STOUT13[[#This Row],[Total Amount]],"")</f>
        <v/>
      </c>
      <c r="J222" s="44"/>
      <c r="K222" s="26"/>
    </row>
    <row r="223" spans="1:11" ht="34.5" customHeight="1" x14ac:dyDescent="0.25">
      <c r="A223" s="3">
        <v>139</v>
      </c>
      <c r="B223" s="27" t="s">
        <v>6</v>
      </c>
      <c r="C223" s="42"/>
      <c r="D223" s="42"/>
      <c r="E223" s="42"/>
      <c r="F223" s="43"/>
      <c r="G223" s="43"/>
      <c r="H223" s="44"/>
      <c r="I223" s="45" t="str">
        <f>IFERROR(STOUT13[[#This Row],[Amount Paid by ESG-CV]]/STOUT13[[#This Row],[Total Amount]],"")</f>
        <v/>
      </c>
      <c r="J223" s="44"/>
      <c r="K223" s="26"/>
    </row>
    <row r="224" spans="1:11" ht="34.5" customHeight="1" x14ac:dyDescent="0.25">
      <c r="A224" s="3">
        <v>140</v>
      </c>
      <c r="B224" s="27" t="s">
        <v>6</v>
      </c>
      <c r="C224" s="42"/>
      <c r="D224" s="42"/>
      <c r="E224" s="42"/>
      <c r="F224" s="43"/>
      <c r="G224" s="43"/>
      <c r="H224" s="44"/>
      <c r="I224" s="45" t="str">
        <f>IFERROR(STOUT13[[#This Row],[Amount Paid by ESG-CV]]/STOUT13[[#This Row],[Total Amount]],"")</f>
        <v/>
      </c>
      <c r="J224" s="44"/>
      <c r="K224" s="26"/>
    </row>
    <row r="226" spans="1:11" ht="34.5" customHeight="1" x14ac:dyDescent="0.25">
      <c r="A226" s="131" t="s">
        <v>9</v>
      </c>
      <c r="B226" s="132"/>
      <c r="C226" s="133">
        <f>$C$1</f>
        <v>0</v>
      </c>
      <c r="D226" s="134"/>
      <c r="E226" s="135"/>
      <c r="F226" s="131" t="s">
        <v>12</v>
      </c>
      <c r="G226" s="143"/>
      <c r="H226" s="143"/>
      <c r="I226" s="143"/>
      <c r="J226" s="132"/>
      <c r="K226" s="15" t="s">
        <v>33</v>
      </c>
    </row>
    <row r="227" spans="1:11" ht="34.5" customHeight="1" x14ac:dyDescent="0.25">
      <c r="A227" s="131" t="s">
        <v>10</v>
      </c>
      <c r="B227" s="132"/>
      <c r="C227" s="133">
        <f>$C$2</f>
        <v>0</v>
      </c>
      <c r="D227" s="134"/>
      <c r="E227" s="135"/>
      <c r="F227" s="131" t="s">
        <v>13</v>
      </c>
      <c r="G227" s="132"/>
      <c r="H227" s="144">
        <f>$G$2</f>
        <v>0</v>
      </c>
      <c r="I227" s="145"/>
      <c r="J227" s="146"/>
      <c r="K227" s="138">
        <f>SUM(STOUT14[Amount Paid by ESG-CV])</f>
        <v>0</v>
      </c>
    </row>
    <row r="228" spans="1:11" ht="34.5" customHeight="1" x14ac:dyDescent="0.25">
      <c r="A228" s="136" t="s">
        <v>11</v>
      </c>
      <c r="B228" s="137"/>
      <c r="C228" s="133">
        <f>$C$3</f>
        <v>0</v>
      </c>
      <c r="D228" s="134"/>
      <c r="E228" s="135"/>
      <c r="F228" s="136" t="s">
        <v>14</v>
      </c>
      <c r="G228" s="137"/>
      <c r="H228" s="140">
        <f>$G$3</f>
        <v>0</v>
      </c>
      <c r="I228" s="141"/>
      <c r="J228" s="142"/>
      <c r="K228" s="139"/>
    </row>
    <row r="229" spans="1:11" ht="34.5" customHeight="1" x14ac:dyDescent="0.25">
      <c r="A229" s="5" t="s">
        <v>32</v>
      </c>
      <c r="B229" s="6" t="s">
        <v>20</v>
      </c>
      <c r="C229" s="6" t="s">
        <v>21</v>
      </c>
      <c r="D229" s="6" t="s">
        <v>22</v>
      </c>
      <c r="E229" s="6" t="s">
        <v>23</v>
      </c>
      <c r="F229" s="6" t="s">
        <v>24</v>
      </c>
      <c r="G229" s="6" t="s">
        <v>25</v>
      </c>
      <c r="H229" s="6" t="s">
        <v>26</v>
      </c>
      <c r="I229" s="7" t="s">
        <v>31</v>
      </c>
      <c r="J229" s="6" t="s">
        <v>27</v>
      </c>
      <c r="K229" s="8" t="s">
        <v>28</v>
      </c>
    </row>
    <row r="230" spans="1:11" ht="34.5" customHeight="1" x14ac:dyDescent="0.25">
      <c r="A230" s="3">
        <v>141</v>
      </c>
      <c r="B230" s="27" t="s">
        <v>6</v>
      </c>
      <c r="C230" s="42"/>
      <c r="D230" s="42"/>
      <c r="E230" s="42"/>
      <c r="F230" s="43"/>
      <c r="G230" s="43"/>
      <c r="H230" s="44"/>
      <c r="I230" s="45" t="str">
        <f>IFERROR(STOUT14[[#This Row],[Amount Paid by ESG-CV]]/STOUT14[[#This Row],[Total Amount]],"")</f>
        <v/>
      </c>
      <c r="J230" s="44"/>
      <c r="K230" s="26"/>
    </row>
    <row r="231" spans="1:11" ht="34.5" customHeight="1" x14ac:dyDescent="0.25">
      <c r="A231" s="3">
        <v>142</v>
      </c>
      <c r="B231" s="27" t="s">
        <v>6</v>
      </c>
      <c r="C231" s="42"/>
      <c r="D231" s="42"/>
      <c r="E231" s="42"/>
      <c r="F231" s="43"/>
      <c r="G231" s="43"/>
      <c r="H231" s="44"/>
      <c r="I231" s="45" t="str">
        <f>IFERROR(STOUT14[[#This Row],[Amount Paid by ESG-CV]]/STOUT14[[#This Row],[Total Amount]],"")</f>
        <v/>
      </c>
      <c r="J231" s="44"/>
      <c r="K231" s="26"/>
    </row>
    <row r="232" spans="1:11" ht="34.5" customHeight="1" x14ac:dyDescent="0.25">
      <c r="A232" s="3">
        <v>143</v>
      </c>
      <c r="B232" s="27" t="s">
        <v>6</v>
      </c>
      <c r="C232" s="42"/>
      <c r="D232" s="42"/>
      <c r="E232" s="42"/>
      <c r="F232" s="43"/>
      <c r="G232" s="43"/>
      <c r="H232" s="44"/>
      <c r="I232" s="45" t="str">
        <f>IFERROR(STOUT14[[#This Row],[Amount Paid by ESG-CV]]/STOUT14[[#This Row],[Total Amount]],"")</f>
        <v/>
      </c>
      <c r="J232" s="44"/>
      <c r="K232" s="26"/>
    </row>
    <row r="233" spans="1:11" ht="34.5" customHeight="1" x14ac:dyDescent="0.25">
      <c r="A233" s="3">
        <v>144</v>
      </c>
      <c r="B233" s="27" t="s">
        <v>6</v>
      </c>
      <c r="C233" s="42"/>
      <c r="D233" s="42"/>
      <c r="E233" s="42"/>
      <c r="F233" s="43"/>
      <c r="G233" s="43"/>
      <c r="H233" s="44"/>
      <c r="I233" s="45" t="str">
        <f>IFERROR(STOUT14[[#This Row],[Amount Paid by ESG-CV]]/STOUT14[[#This Row],[Total Amount]],"")</f>
        <v/>
      </c>
      <c r="J233" s="44"/>
      <c r="K233" s="26"/>
    </row>
    <row r="234" spans="1:11" ht="34.5" customHeight="1" x14ac:dyDescent="0.25">
      <c r="A234" s="3">
        <v>145</v>
      </c>
      <c r="B234" s="27" t="s">
        <v>6</v>
      </c>
      <c r="C234" s="42"/>
      <c r="D234" s="42"/>
      <c r="E234" s="42"/>
      <c r="F234" s="43"/>
      <c r="G234" s="43"/>
      <c r="H234" s="44"/>
      <c r="I234" s="45" t="str">
        <f>IFERROR(STOUT14[[#This Row],[Amount Paid by ESG-CV]]/STOUT14[[#This Row],[Total Amount]],"")</f>
        <v/>
      </c>
      <c r="J234" s="44"/>
      <c r="K234" s="26"/>
    </row>
    <row r="235" spans="1:11" ht="34.5" customHeight="1" x14ac:dyDescent="0.25">
      <c r="A235" s="3">
        <v>146</v>
      </c>
      <c r="B235" s="27" t="s">
        <v>6</v>
      </c>
      <c r="C235" s="42"/>
      <c r="D235" s="42"/>
      <c r="E235" s="42"/>
      <c r="F235" s="43"/>
      <c r="G235" s="43"/>
      <c r="H235" s="44"/>
      <c r="I235" s="45" t="str">
        <f>IFERROR(STOUT14[[#This Row],[Amount Paid by ESG-CV]]/STOUT14[[#This Row],[Total Amount]],"")</f>
        <v/>
      </c>
      <c r="J235" s="44"/>
      <c r="K235" s="26"/>
    </row>
    <row r="236" spans="1:11" ht="34.5" customHeight="1" x14ac:dyDescent="0.25">
      <c r="A236" s="3">
        <v>147</v>
      </c>
      <c r="B236" s="27" t="s">
        <v>6</v>
      </c>
      <c r="C236" s="42"/>
      <c r="D236" s="42"/>
      <c r="E236" s="42"/>
      <c r="F236" s="43"/>
      <c r="G236" s="43"/>
      <c r="H236" s="44"/>
      <c r="I236" s="45" t="str">
        <f>IFERROR(STOUT14[[#This Row],[Amount Paid by ESG-CV]]/STOUT14[[#This Row],[Total Amount]],"")</f>
        <v/>
      </c>
      <c r="J236" s="44"/>
      <c r="K236" s="26"/>
    </row>
    <row r="237" spans="1:11" ht="34.5" customHeight="1" x14ac:dyDescent="0.25">
      <c r="A237" s="3">
        <v>148</v>
      </c>
      <c r="B237" s="27" t="s">
        <v>6</v>
      </c>
      <c r="C237" s="42"/>
      <c r="D237" s="42"/>
      <c r="E237" s="42"/>
      <c r="F237" s="43"/>
      <c r="G237" s="43"/>
      <c r="H237" s="44"/>
      <c r="I237" s="45" t="str">
        <f>IFERROR(STOUT14[[#This Row],[Amount Paid by ESG-CV]]/STOUT14[[#This Row],[Total Amount]],"")</f>
        <v/>
      </c>
      <c r="J237" s="44"/>
      <c r="K237" s="26"/>
    </row>
    <row r="238" spans="1:11" ht="34.5" customHeight="1" x14ac:dyDescent="0.25">
      <c r="A238" s="3">
        <v>149</v>
      </c>
      <c r="B238" s="27" t="s">
        <v>6</v>
      </c>
      <c r="C238" s="42"/>
      <c r="D238" s="42"/>
      <c r="E238" s="42"/>
      <c r="F238" s="43"/>
      <c r="G238" s="43"/>
      <c r="H238" s="44"/>
      <c r="I238" s="45" t="str">
        <f>IFERROR(STOUT14[[#This Row],[Amount Paid by ESG-CV]]/STOUT14[[#This Row],[Total Amount]],"")</f>
        <v/>
      </c>
      <c r="J238" s="44"/>
      <c r="K238" s="26"/>
    </row>
    <row r="239" spans="1:11" ht="34.5" customHeight="1" x14ac:dyDescent="0.25">
      <c r="A239" s="3">
        <v>150</v>
      </c>
      <c r="B239" s="27" t="s">
        <v>6</v>
      </c>
      <c r="C239" s="42"/>
      <c r="D239" s="42"/>
      <c r="E239" s="42"/>
      <c r="F239" s="43"/>
      <c r="G239" s="43"/>
      <c r="H239" s="44"/>
      <c r="I239" s="45" t="str">
        <f>IFERROR(STOUT14[[#This Row],[Amount Paid by ESG-CV]]/STOUT14[[#This Row],[Total Amount]],"")</f>
        <v/>
      </c>
      <c r="J239" s="44"/>
      <c r="K239" s="26"/>
    </row>
    <row r="241" spans="1:11" ht="34.5" customHeight="1" x14ac:dyDescent="0.25">
      <c r="A241" s="131" t="s">
        <v>9</v>
      </c>
      <c r="B241" s="132"/>
      <c r="C241" s="133">
        <f>$C$1</f>
        <v>0</v>
      </c>
      <c r="D241" s="134"/>
      <c r="E241" s="135"/>
      <c r="F241" s="131" t="s">
        <v>12</v>
      </c>
      <c r="G241" s="143"/>
      <c r="H241" s="143"/>
      <c r="I241" s="143"/>
      <c r="J241" s="132"/>
      <c r="K241" s="15" t="s">
        <v>33</v>
      </c>
    </row>
    <row r="242" spans="1:11" ht="34.5" customHeight="1" x14ac:dyDescent="0.25">
      <c r="A242" s="131" t="s">
        <v>10</v>
      </c>
      <c r="B242" s="132"/>
      <c r="C242" s="133">
        <f>$C$2</f>
        <v>0</v>
      </c>
      <c r="D242" s="134"/>
      <c r="E242" s="135"/>
      <c r="F242" s="131" t="s">
        <v>13</v>
      </c>
      <c r="G242" s="132"/>
      <c r="H242" s="144">
        <f>$G$2</f>
        <v>0</v>
      </c>
      <c r="I242" s="145"/>
      <c r="J242" s="146"/>
      <c r="K242" s="138">
        <f>SUM(STOUT15[Amount Paid by ESG-CV])</f>
        <v>0</v>
      </c>
    </row>
    <row r="243" spans="1:11" ht="34.5" customHeight="1" x14ac:dyDescent="0.25">
      <c r="A243" s="136" t="s">
        <v>11</v>
      </c>
      <c r="B243" s="137"/>
      <c r="C243" s="133">
        <f>$C$3</f>
        <v>0</v>
      </c>
      <c r="D243" s="134"/>
      <c r="E243" s="135"/>
      <c r="F243" s="136" t="s">
        <v>14</v>
      </c>
      <c r="G243" s="137"/>
      <c r="H243" s="140">
        <f>$G$3</f>
        <v>0</v>
      </c>
      <c r="I243" s="141"/>
      <c r="J243" s="142"/>
      <c r="K243" s="139"/>
    </row>
    <row r="244" spans="1:11" ht="34.5" customHeight="1" x14ac:dyDescent="0.25">
      <c r="A244" s="5" t="s">
        <v>32</v>
      </c>
      <c r="B244" s="6" t="s">
        <v>20</v>
      </c>
      <c r="C244" s="6" t="s">
        <v>21</v>
      </c>
      <c r="D244" s="6" t="s">
        <v>22</v>
      </c>
      <c r="E244" s="6" t="s">
        <v>23</v>
      </c>
      <c r="F244" s="6" t="s">
        <v>24</v>
      </c>
      <c r="G244" s="6" t="s">
        <v>25</v>
      </c>
      <c r="H244" s="6" t="s">
        <v>26</v>
      </c>
      <c r="I244" s="7" t="s">
        <v>31</v>
      </c>
      <c r="J244" s="6" t="s">
        <v>27</v>
      </c>
      <c r="K244" s="8" t="s">
        <v>28</v>
      </c>
    </row>
    <row r="245" spans="1:11" ht="34.5" customHeight="1" x14ac:dyDescent="0.25">
      <c r="A245" s="3">
        <v>151</v>
      </c>
      <c r="B245" s="27" t="s">
        <v>6</v>
      </c>
      <c r="C245" s="42"/>
      <c r="D245" s="42"/>
      <c r="E245" s="42"/>
      <c r="F245" s="43"/>
      <c r="G245" s="43"/>
      <c r="H245" s="44"/>
      <c r="I245" s="45" t="str">
        <f>IFERROR(STOUT15[[#This Row],[Amount Paid by ESG-CV]]/STOUT15[[#This Row],[Total Amount]],"")</f>
        <v/>
      </c>
      <c r="J245" s="44"/>
      <c r="K245" s="26"/>
    </row>
    <row r="246" spans="1:11" ht="34.5" customHeight="1" x14ac:dyDescent="0.25">
      <c r="A246" s="3">
        <v>152</v>
      </c>
      <c r="B246" s="27" t="s">
        <v>6</v>
      </c>
      <c r="C246" s="42"/>
      <c r="D246" s="42"/>
      <c r="E246" s="42"/>
      <c r="F246" s="43"/>
      <c r="G246" s="43"/>
      <c r="H246" s="44"/>
      <c r="I246" s="45" t="str">
        <f>IFERROR(STOUT15[[#This Row],[Amount Paid by ESG-CV]]/STOUT15[[#This Row],[Total Amount]],"")</f>
        <v/>
      </c>
      <c r="J246" s="44"/>
      <c r="K246" s="26"/>
    </row>
    <row r="247" spans="1:11" ht="34.5" customHeight="1" x14ac:dyDescent="0.25">
      <c r="A247" s="3">
        <v>153</v>
      </c>
      <c r="B247" s="27" t="s">
        <v>6</v>
      </c>
      <c r="C247" s="42"/>
      <c r="D247" s="42"/>
      <c r="E247" s="42"/>
      <c r="F247" s="43"/>
      <c r="G247" s="43"/>
      <c r="H247" s="44"/>
      <c r="I247" s="45" t="str">
        <f>IFERROR(STOUT15[[#This Row],[Amount Paid by ESG-CV]]/STOUT15[[#This Row],[Total Amount]],"")</f>
        <v/>
      </c>
      <c r="J247" s="44"/>
      <c r="K247" s="26"/>
    </row>
    <row r="248" spans="1:11" ht="34.5" customHeight="1" x14ac:dyDescent="0.25">
      <c r="A248" s="3">
        <v>154</v>
      </c>
      <c r="B248" s="27" t="s">
        <v>6</v>
      </c>
      <c r="C248" s="42"/>
      <c r="D248" s="42"/>
      <c r="E248" s="42"/>
      <c r="F248" s="43"/>
      <c r="G248" s="43"/>
      <c r="H248" s="44"/>
      <c r="I248" s="45" t="str">
        <f>IFERROR(STOUT15[[#This Row],[Amount Paid by ESG-CV]]/STOUT15[[#This Row],[Total Amount]],"")</f>
        <v/>
      </c>
      <c r="J248" s="44"/>
      <c r="K248" s="26"/>
    </row>
    <row r="249" spans="1:11" ht="34.5" customHeight="1" x14ac:dyDescent="0.25">
      <c r="A249" s="3">
        <v>155</v>
      </c>
      <c r="B249" s="27" t="s">
        <v>6</v>
      </c>
      <c r="C249" s="42"/>
      <c r="D249" s="42"/>
      <c r="E249" s="42"/>
      <c r="F249" s="43"/>
      <c r="G249" s="43"/>
      <c r="H249" s="44"/>
      <c r="I249" s="45" t="str">
        <f>IFERROR(STOUT15[[#This Row],[Amount Paid by ESG-CV]]/STOUT15[[#This Row],[Total Amount]],"")</f>
        <v/>
      </c>
      <c r="J249" s="44"/>
      <c r="K249" s="26"/>
    </row>
    <row r="250" spans="1:11" ht="34.5" customHeight="1" x14ac:dyDescent="0.25">
      <c r="A250" s="3">
        <v>156</v>
      </c>
      <c r="B250" s="27" t="s">
        <v>6</v>
      </c>
      <c r="C250" s="42"/>
      <c r="D250" s="42"/>
      <c r="E250" s="42"/>
      <c r="F250" s="43"/>
      <c r="G250" s="43"/>
      <c r="H250" s="44"/>
      <c r="I250" s="45" t="str">
        <f>IFERROR(STOUT15[[#This Row],[Amount Paid by ESG-CV]]/STOUT15[[#This Row],[Total Amount]],"")</f>
        <v/>
      </c>
      <c r="J250" s="44"/>
      <c r="K250" s="26"/>
    </row>
    <row r="251" spans="1:11" ht="34.5" customHeight="1" x14ac:dyDescent="0.25">
      <c r="A251" s="3">
        <v>157</v>
      </c>
      <c r="B251" s="27" t="s">
        <v>6</v>
      </c>
      <c r="C251" s="42"/>
      <c r="D251" s="42"/>
      <c r="E251" s="42"/>
      <c r="F251" s="43"/>
      <c r="G251" s="43"/>
      <c r="H251" s="44"/>
      <c r="I251" s="45" t="str">
        <f>IFERROR(STOUT15[[#This Row],[Amount Paid by ESG-CV]]/STOUT15[[#This Row],[Total Amount]],"")</f>
        <v/>
      </c>
      <c r="J251" s="44"/>
      <c r="K251" s="26"/>
    </row>
    <row r="252" spans="1:11" ht="34.5" customHeight="1" x14ac:dyDescent="0.25">
      <c r="A252" s="3">
        <v>158</v>
      </c>
      <c r="B252" s="27" t="s">
        <v>6</v>
      </c>
      <c r="C252" s="42"/>
      <c r="D252" s="42"/>
      <c r="E252" s="42"/>
      <c r="F252" s="43"/>
      <c r="G252" s="43"/>
      <c r="H252" s="44"/>
      <c r="I252" s="45" t="str">
        <f>IFERROR(STOUT15[[#This Row],[Amount Paid by ESG-CV]]/STOUT15[[#This Row],[Total Amount]],"")</f>
        <v/>
      </c>
      <c r="J252" s="44"/>
      <c r="K252" s="26"/>
    </row>
    <row r="253" spans="1:11" ht="34.5" customHeight="1" x14ac:dyDescent="0.25">
      <c r="A253" s="3">
        <v>159</v>
      </c>
      <c r="B253" s="27" t="s">
        <v>6</v>
      </c>
      <c r="C253" s="42"/>
      <c r="D253" s="42"/>
      <c r="E253" s="42"/>
      <c r="F253" s="43"/>
      <c r="G253" s="43"/>
      <c r="H253" s="44"/>
      <c r="I253" s="45" t="str">
        <f>IFERROR(STOUT15[[#This Row],[Amount Paid by ESG-CV]]/STOUT15[[#This Row],[Total Amount]],"")</f>
        <v/>
      </c>
      <c r="J253" s="44"/>
      <c r="K253" s="26"/>
    </row>
    <row r="254" spans="1:11" ht="34.5" customHeight="1" x14ac:dyDescent="0.25">
      <c r="A254" s="3">
        <v>160</v>
      </c>
      <c r="B254" s="27" t="s">
        <v>6</v>
      </c>
      <c r="C254" s="42"/>
      <c r="D254" s="42"/>
      <c r="E254" s="42"/>
      <c r="F254" s="43"/>
      <c r="G254" s="43"/>
      <c r="H254" s="44"/>
      <c r="I254" s="45" t="str">
        <f>IFERROR(STOUT15[[#This Row],[Amount Paid by ESG-CV]]/STOUT15[[#This Row],[Total Amount]],"")</f>
        <v/>
      </c>
      <c r="J254" s="44"/>
      <c r="K254" s="26"/>
    </row>
    <row r="256" spans="1:11" ht="34.5" customHeight="1" x14ac:dyDescent="0.25">
      <c r="A256" s="131" t="s">
        <v>9</v>
      </c>
      <c r="B256" s="132"/>
      <c r="C256" s="133">
        <f>$C$1</f>
        <v>0</v>
      </c>
      <c r="D256" s="134"/>
      <c r="E256" s="135"/>
      <c r="F256" s="131" t="s">
        <v>12</v>
      </c>
      <c r="G256" s="143"/>
      <c r="H256" s="143"/>
      <c r="I256" s="143"/>
      <c r="J256" s="132"/>
      <c r="K256" s="15" t="s">
        <v>33</v>
      </c>
    </row>
    <row r="257" spans="1:11" ht="34.5" customHeight="1" x14ac:dyDescent="0.25">
      <c r="A257" s="131" t="s">
        <v>10</v>
      </c>
      <c r="B257" s="132"/>
      <c r="C257" s="133">
        <f>$C$2</f>
        <v>0</v>
      </c>
      <c r="D257" s="134"/>
      <c r="E257" s="135"/>
      <c r="F257" s="131" t="s">
        <v>13</v>
      </c>
      <c r="G257" s="132"/>
      <c r="H257" s="144">
        <f>$G$2</f>
        <v>0</v>
      </c>
      <c r="I257" s="145"/>
      <c r="J257" s="146"/>
      <c r="K257" s="138">
        <f>SUM(STOUT16[Amount Paid by ESG-CV])</f>
        <v>0</v>
      </c>
    </row>
    <row r="258" spans="1:11" ht="34.5" customHeight="1" x14ac:dyDescent="0.25">
      <c r="A258" s="136" t="s">
        <v>11</v>
      </c>
      <c r="B258" s="137"/>
      <c r="C258" s="133">
        <f>$C$3</f>
        <v>0</v>
      </c>
      <c r="D258" s="134"/>
      <c r="E258" s="135"/>
      <c r="F258" s="136" t="s">
        <v>14</v>
      </c>
      <c r="G258" s="137"/>
      <c r="H258" s="140">
        <f>$G$3</f>
        <v>0</v>
      </c>
      <c r="I258" s="141"/>
      <c r="J258" s="142"/>
      <c r="K258" s="139"/>
    </row>
    <row r="259" spans="1:11" ht="34.5" customHeight="1" x14ac:dyDescent="0.25">
      <c r="A259" s="5" t="s">
        <v>32</v>
      </c>
      <c r="B259" s="6" t="s">
        <v>20</v>
      </c>
      <c r="C259" s="6" t="s">
        <v>21</v>
      </c>
      <c r="D259" s="6" t="s">
        <v>22</v>
      </c>
      <c r="E259" s="6" t="s">
        <v>23</v>
      </c>
      <c r="F259" s="6" t="s">
        <v>24</v>
      </c>
      <c r="G259" s="6" t="s">
        <v>25</v>
      </c>
      <c r="H259" s="6" t="s">
        <v>26</v>
      </c>
      <c r="I259" s="7" t="s">
        <v>31</v>
      </c>
      <c r="J259" s="6" t="s">
        <v>27</v>
      </c>
      <c r="K259" s="8" t="s">
        <v>28</v>
      </c>
    </row>
    <row r="260" spans="1:11" ht="34.5" customHeight="1" x14ac:dyDescent="0.25">
      <c r="A260" s="3">
        <v>161</v>
      </c>
      <c r="B260" s="27" t="s">
        <v>6</v>
      </c>
      <c r="C260" s="42"/>
      <c r="D260" s="42"/>
      <c r="E260" s="42"/>
      <c r="F260" s="43"/>
      <c r="G260" s="43"/>
      <c r="H260" s="44"/>
      <c r="I260" s="45" t="str">
        <f>IFERROR(STOUT16[[#This Row],[Amount Paid by ESG-CV]]/STOUT16[[#This Row],[Total Amount]],"")</f>
        <v/>
      </c>
      <c r="J260" s="44"/>
      <c r="K260" s="26"/>
    </row>
    <row r="261" spans="1:11" ht="34.5" customHeight="1" x14ac:dyDescent="0.25">
      <c r="A261" s="3">
        <v>162</v>
      </c>
      <c r="B261" s="27" t="s">
        <v>6</v>
      </c>
      <c r="C261" s="42"/>
      <c r="D261" s="42"/>
      <c r="E261" s="42"/>
      <c r="F261" s="43"/>
      <c r="G261" s="43"/>
      <c r="H261" s="44"/>
      <c r="I261" s="45" t="str">
        <f>IFERROR(STOUT16[[#This Row],[Amount Paid by ESG-CV]]/STOUT16[[#This Row],[Total Amount]],"")</f>
        <v/>
      </c>
      <c r="J261" s="44"/>
      <c r="K261" s="26"/>
    </row>
    <row r="262" spans="1:11" ht="34.5" customHeight="1" x14ac:dyDescent="0.25">
      <c r="A262" s="3">
        <v>163</v>
      </c>
      <c r="B262" s="27" t="s">
        <v>6</v>
      </c>
      <c r="C262" s="42"/>
      <c r="D262" s="42"/>
      <c r="E262" s="42"/>
      <c r="F262" s="43"/>
      <c r="G262" s="43"/>
      <c r="H262" s="44"/>
      <c r="I262" s="45" t="str">
        <f>IFERROR(STOUT16[[#This Row],[Amount Paid by ESG-CV]]/STOUT16[[#This Row],[Total Amount]],"")</f>
        <v/>
      </c>
      <c r="J262" s="44"/>
      <c r="K262" s="26"/>
    </row>
    <row r="263" spans="1:11" ht="34.5" customHeight="1" x14ac:dyDescent="0.25">
      <c r="A263" s="3">
        <v>164</v>
      </c>
      <c r="B263" s="27" t="s">
        <v>6</v>
      </c>
      <c r="C263" s="42"/>
      <c r="D263" s="42"/>
      <c r="E263" s="42"/>
      <c r="F263" s="43"/>
      <c r="G263" s="43"/>
      <c r="H263" s="44"/>
      <c r="I263" s="45" t="str">
        <f>IFERROR(STOUT16[[#This Row],[Amount Paid by ESG-CV]]/STOUT16[[#This Row],[Total Amount]],"")</f>
        <v/>
      </c>
      <c r="J263" s="44"/>
      <c r="K263" s="26"/>
    </row>
    <row r="264" spans="1:11" ht="34.5" customHeight="1" x14ac:dyDescent="0.25">
      <c r="A264" s="3">
        <v>165</v>
      </c>
      <c r="B264" s="27" t="s">
        <v>6</v>
      </c>
      <c r="C264" s="42"/>
      <c r="D264" s="42"/>
      <c r="E264" s="42"/>
      <c r="F264" s="43"/>
      <c r="G264" s="43"/>
      <c r="H264" s="44"/>
      <c r="I264" s="45" t="str">
        <f>IFERROR(STOUT16[[#This Row],[Amount Paid by ESG-CV]]/STOUT16[[#This Row],[Total Amount]],"")</f>
        <v/>
      </c>
      <c r="J264" s="44"/>
      <c r="K264" s="26"/>
    </row>
    <row r="265" spans="1:11" ht="34.5" customHeight="1" x14ac:dyDescent="0.25">
      <c r="A265" s="3">
        <v>166</v>
      </c>
      <c r="B265" s="27" t="s">
        <v>6</v>
      </c>
      <c r="C265" s="42"/>
      <c r="D265" s="42"/>
      <c r="E265" s="42"/>
      <c r="F265" s="43"/>
      <c r="G265" s="43"/>
      <c r="H265" s="44"/>
      <c r="I265" s="45" t="str">
        <f>IFERROR(STOUT16[[#This Row],[Amount Paid by ESG-CV]]/STOUT16[[#This Row],[Total Amount]],"")</f>
        <v/>
      </c>
      <c r="J265" s="44"/>
      <c r="K265" s="26"/>
    </row>
    <row r="266" spans="1:11" ht="34.5" customHeight="1" x14ac:dyDescent="0.25">
      <c r="A266" s="3">
        <v>167</v>
      </c>
      <c r="B266" s="27" t="s">
        <v>6</v>
      </c>
      <c r="C266" s="42"/>
      <c r="D266" s="42"/>
      <c r="E266" s="42"/>
      <c r="F266" s="43"/>
      <c r="G266" s="43"/>
      <c r="H266" s="44"/>
      <c r="I266" s="45" t="str">
        <f>IFERROR(STOUT16[[#This Row],[Amount Paid by ESG-CV]]/STOUT16[[#This Row],[Total Amount]],"")</f>
        <v/>
      </c>
      <c r="J266" s="44"/>
      <c r="K266" s="26"/>
    </row>
    <row r="267" spans="1:11" ht="34.5" customHeight="1" x14ac:dyDescent="0.25">
      <c r="A267" s="3">
        <v>168</v>
      </c>
      <c r="B267" s="27" t="s">
        <v>6</v>
      </c>
      <c r="C267" s="42"/>
      <c r="D267" s="42"/>
      <c r="E267" s="42"/>
      <c r="F267" s="43"/>
      <c r="G267" s="43"/>
      <c r="H267" s="44"/>
      <c r="I267" s="45" t="str">
        <f>IFERROR(STOUT16[[#This Row],[Amount Paid by ESG-CV]]/STOUT16[[#This Row],[Total Amount]],"")</f>
        <v/>
      </c>
      <c r="J267" s="44"/>
      <c r="K267" s="26"/>
    </row>
    <row r="268" spans="1:11" ht="34.5" customHeight="1" x14ac:dyDescent="0.25">
      <c r="A268" s="3">
        <v>169</v>
      </c>
      <c r="B268" s="27" t="s">
        <v>6</v>
      </c>
      <c r="C268" s="42"/>
      <c r="D268" s="42"/>
      <c r="E268" s="42"/>
      <c r="F268" s="43"/>
      <c r="G268" s="43"/>
      <c r="H268" s="44"/>
      <c r="I268" s="45" t="str">
        <f>IFERROR(STOUT16[[#This Row],[Amount Paid by ESG-CV]]/STOUT16[[#This Row],[Total Amount]],"")</f>
        <v/>
      </c>
      <c r="J268" s="44"/>
      <c r="K268" s="26"/>
    </row>
    <row r="269" spans="1:11" ht="34.5" customHeight="1" x14ac:dyDescent="0.25">
      <c r="A269" s="3">
        <v>170</v>
      </c>
      <c r="B269" s="27" t="s">
        <v>6</v>
      </c>
      <c r="C269" s="42"/>
      <c r="D269" s="42"/>
      <c r="E269" s="42"/>
      <c r="F269" s="43"/>
      <c r="G269" s="43"/>
      <c r="H269" s="44"/>
      <c r="I269" s="45" t="str">
        <f>IFERROR(STOUT16[[#This Row],[Amount Paid by ESG-CV]]/STOUT16[[#This Row],[Total Amount]],"")</f>
        <v/>
      </c>
      <c r="J269" s="44"/>
      <c r="K269" s="26"/>
    </row>
    <row r="271" spans="1:11" ht="34.5" customHeight="1" x14ac:dyDescent="0.25">
      <c r="A271" s="131" t="s">
        <v>9</v>
      </c>
      <c r="B271" s="132"/>
      <c r="C271" s="133">
        <f>$C$1</f>
        <v>0</v>
      </c>
      <c r="D271" s="134"/>
      <c r="E271" s="135"/>
      <c r="F271" s="131" t="s">
        <v>12</v>
      </c>
      <c r="G271" s="143"/>
      <c r="H271" s="143"/>
      <c r="I271" s="143"/>
      <c r="J271" s="132"/>
      <c r="K271" s="15" t="s">
        <v>33</v>
      </c>
    </row>
    <row r="272" spans="1:11" ht="34.5" customHeight="1" x14ac:dyDescent="0.25">
      <c r="A272" s="131" t="s">
        <v>10</v>
      </c>
      <c r="B272" s="132"/>
      <c r="C272" s="133">
        <f>$C$2</f>
        <v>0</v>
      </c>
      <c r="D272" s="134"/>
      <c r="E272" s="135"/>
      <c r="F272" s="131" t="s">
        <v>13</v>
      </c>
      <c r="G272" s="132"/>
      <c r="H272" s="144">
        <f>$G$2</f>
        <v>0</v>
      </c>
      <c r="I272" s="145"/>
      <c r="J272" s="146"/>
      <c r="K272" s="138">
        <f>SUM(STOUT17[Amount Paid by ESG-CV])</f>
        <v>0</v>
      </c>
    </row>
    <row r="273" spans="1:11" ht="34.5" customHeight="1" x14ac:dyDescent="0.25">
      <c r="A273" s="136" t="s">
        <v>11</v>
      </c>
      <c r="B273" s="137"/>
      <c r="C273" s="133">
        <f>$C$3</f>
        <v>0</v>
      </c>
      <c r="D273" s="134"/>
      <c r="E273" s="135"/>
      <c r="F273" s="136" t="s">
        <v>14</v>
      </c>
      <c r="G273" s="137"/>
      <c r="H273" s="140">
        <f>$G$3</f>
        <v>0</v>
      </c>
      <c r="I273" s="141"/>
      <c r="J273" s="142"/>
      <c r="K273" s="139"/>
    </row>
    <row r="274" spans="1:11" ht="34.5" customHeight="1" x14ac:dyDescent="0.25">
      <c r="A274" s="5" t="s">
        <v>32</v>
      </c>
      <c r="B274" s="6" t="s">
        <v>20</v>
      </c>
      <c r="C274" s="6" t="s">
        <v>21</v>
      </c>
      <c r="D274" s="6" t="s">
        <v>22</v>
      </c>
      <c r="E274" s="6" t="s">
        <v>23</v>
      </c>
      <c r="F274" s="6" t="s">
        <v>24</v>
      </c>
      <c r="G274" s="6" t="s">
        <v>25</v>
      </c>
      <c r="H274" s="6" t="s">
        <v>26</v>
      </c>
      <c r="I274" s="7" t="s">
        <v>31</v>
      </c>
      <c r="J274" s="6" t="s">
        <v>27</v>
      </c>
      <c r="K274" s="8" t="s">
        <v>28</v>
      </c>
    </row>
    <row r="275" spans="1:11" ht="34.5" customHeight="1" x14ac:dyDescent="0.25">
      <c r="A275" s="3">
        <v>171</v>
      </c>
      <c r="B275" s="27" t="s">
        <v>6</v>
      </c>
      <c r="C275" s="42"/>
      <c r="D275" s="42"/>
      <c r="E275" s="42"/>
      <c r="F275" s="43"/>
      <c r="G275" s="43"/>
      <c r="H275" s="44"/>
      <c r="I275" s="45" t="str">
        <f>IFERROR(STOUT17[[#This Row],[Amount Paid by ESG-CV]]/STOUT17[[#This Row],[Total Amount]],"")</f>
        <v/>
      </c>
      <c r="J275" s="44"/>
      <c r="K275" s="26"/>
    </row>
    <row r="276" spans="1:11" ht="34.5" customHeight="1" x14ac:dyDescent="0.25">
      <c r="A276" s="3">
        <v>172</v>
      </c>
      <c r="B276" s="27" t="s">
        <v>6</v>
      </c>
      <c r="C276" s="42"/>
      <c r="D276" s="42"/>
      <c r="E276" s="42"/>
      <c r="F276" s="43"/>
      <c r="G276" s="43"/>
      <c r="H276" s="44"/>
      <c r="I276" s="45" t="str">
        <f>IFERROR(STOUT17[[#This Row],[Amount Paid by ESG-CV]]/STOUT17[[#This Row],[Total Amount]],"")</f>
        <v/>
      </c>
      <c r="J276" s="44"/>
      <c r="K276" s="26"/>
    </row>
    <row r="277" spans="1:11" ht="34.5" customHeight="1" x14ac:dyDescent="0.25">
      <c r="A277" s="3">
        <v>173</v>
      </c>
      <c r="B277" s="27" t="s">
        <v>6</v>
      </c>
      <c r="C277" s="42"/>
      <c r="D277" s="42"/>
      <c r="E277" s="42"/>
      <c r="F277" s="43"/>
      <c r="G277" s="43"/>
      <c r="H277" s="44"/>
      <c r="I277" s="45" t="str">
        <f>IFERROR(STOUT17[[#This Row],[Amount Paid by ESG-CV]]/STOUT17[[#This Row],[Total Amount]],"")</f>
        <v/>
      </c>
      <c r="J277" s="44"/>
      <c r="K277" s="26"/>
    </row>
    <row r="278" spans="1:11" ht="34.5" customHeight="1" x14ac:dyDescent="0.25">
      <c r="A278" s="3">
        <v>174</v>
      </c>
      <c r="B278" s="27" t="s">
        <v>6</v>
      </c>
      <c r="C278" s="42"/>
      <c r="D278" s="42"/>
      <c r="E278" s="42"/>
      <c r="F278" s="43"/>
      <c r="G278" s="43"/>
      <c r="H278" s="44"/>
      <c r="I278" s="45" t="str">
        <f>IFERROR(STOUT17[[#This Row],[Amount Paid by ESG-CV]]/STOUT17[[#This Row],[Total Amount]],"")</f>
        <v/>
      </c>
      <c r="J278" s="44"/>
      <c r="K278" s="26"/>
    </row>
    <row r="279" spans="1:11" ht="34.5" customHeight="1" x14ac:dyDescent="0.25">
      <c r="A279" s="3">
        <v>175</v>
      </c>
      <c r="B279" s="27" t="s">
        <v>6</v>
      </c>
      <c r="C279" s="42"/>
      <c r="D279" s="42"/>
      <c r="E279" s="42"/>
      <c r="F279" s="43"/>
      <c r="G279" s="43"/>
      <c r="H279" s="44"/>
      <c r="I279" s="45" t="str">
        <f>IFERROR(STOUT17[[#This Row],[Amount Paid by ESG-CV]]/STOUT17[[#This Row],[Total Amount]],"")</f>
        <v/>
      </c>
      <c r="J279" s="44"/>
      <c r="K279" s="26"/>
    </row>
    <row r="280" spans="1:11" ht="34.5" customHeight="1" x14ac:dyDescent="0.25">
      <c r="A280" s="3">
        <v>176</v>
      </c>
      <c r="B280" s="27" t="s">
        <v>6</v>
      </c>
      <c r="C280" s="42"/>
      <c r="D280" s="42"/>
      <c r="E280" s="42"/>
      <c r="F280" s="43"/>
      <c r="G280" s="43"/>
      <c r="H280" s="44"/>
      <c r="I280" s="45" t="str">
        <f>IFERROR(STOUT17[[#This Row],[Amount Paid by ESG-CV]]/STOUT17[[#This Row],[Total Amount]],"")</f>
        <v/>
      </c>
      <c r="J280" s="44"/>
      <c r="K280" s="26"/>
    </row>
    <row r="281" spans="1:11" ht="34.5" customHeight="1" x14ac:dyDescent="0.25">
      <c r="A281" s="3">
        <v>177</v>
      </c>
      <c r="B281" s="27" t="s">
        <v>6</v>
      </c>
      <c r="C281" s="42"/>
      <c r="D281" s="42"/>
      <c r="E281" s="42"/>
      <c r="F281" s="43"/>
      <c r="G281" s="43"/>
      <c r="H281" s="44"/>
      <c r="I281" s="45" t="str">
        <f>IFERROR(STOUT17[[#This Row],[Amount Paid by ESG-CV]]/STOUT17[[#This Row],[Total Amount]],"")</f>
        <v/>
      </c>
      <c r="J281" s="44"/>
      <c r="K281" s="26"/>
    </row>
    <row r="282" spans="1:11" ht="34.5" customHeight="1" x14ac:dyDescent="0.25">
      <c r="A282" s="3">
        <v>178</v>
      </c>
      <c r="B282" s="27" t="s">
        <v>6</v>
      </c>
      <c r="C282" s="42"/>
      <c r="D282" s="42"/>
      <c r="E282" s="42"/>
      <c r="F282" s="43"/>
      <c r="G282" s="43"/>
      <c r="H282" s="44"/>
      <c r="I282" s="45" t="str">
        <f>IFERROR(STOUT17[[#This Row],[Amount Paid by ESG-CV]]/STOUT17[[#This Row],[Total Amount]],"")</f>
        <v/>
      </c>
      <c r="J282" s="44"/>
      <c r="K282" s="26"/>
    </row>
    <row r="283" spans="1:11" ht="34.5" customHeight="1" x14ac:dyDescent="0.25">
      <c r="A283" s="3">
        <v>179</v>
      </c>
      <c r="B283" s="27" t="s">
        <v>6</v>
      </c>
      <c r="C283" s="42"/>
      <c r="D283" s="42"/>
      <c r="E283" s="42"/>
      <c r="F283" s="43"/>
      <c r="G283" s="43"/>
      <c r="H283" s="44"/>
      <c r="I283" s="45" t="str">
        <f>IFERROR(STOUT17[[#This Row],[Amount Paid by ESG-CV]]/STOUT17[[#This Row],[Total Amount]],"")</f>
        <v/>
      </c>
      <c r="J283" s="44"/>
      <c r="K283" s="26"/>
    </row>
    <row r="284" spans="1:11" ht="34.5" customHeight="1" x14ac:dyDescent="0.25">
      <c r="A284" s="3">
        <v>180</v>
      </c>
      <c r="B284" s="27" t="s">
        <v>6</v>
      </c>
      <c r="C284" s="42"/>
      <c r="D284" s="42"/>
      <c r="E284" s="42"/>
      <c r="F284" s="43"/>
      <c r="G284" s="43"/>
      <c r="H284" s="44"/>
      <c r="I284" s="45" t="str">
        <f>IFERROR(STOUT17[[#This Row],[Amount Paid by ESG-CV]]/STOUT17[[#This Row],[Total Amount]],"")</f>
        <v/>
      </c>
      <c r="J284" s="44"/>
      <c r="K284" s="26"/>
    </row>
    <row r="286" spans="1:11" ht="34.5" customHeight="1" x14ac:dyDescent="0.25">
      <c r="A286" s="131" t="s">
        <v>9</v>
      </c>
      <c r="B286" s="132"/>
      <c r="C286" s="133">
        <f>$C$1</f>
        <v>0</v>
      </c>
      <c r="D286" s="134"/>
      <c r="E286" s="135"/>
      <c r="F286" s="131" t="s">
        <v>12</v>
      </c>
      <c r="G286" s="143"/>
      <c r="H286" s="143"/>
      <c r="I286" s="143"/>
      <c r="J286" s="132"/>
      <c r="K286" s="15" t="s">
        <v>33</v>
      </c>
    </row>
    <row r="287" spans="1:11" ht="34.5" customHeight="1" x14ac:dyDescent="0.25">
      <c r="A287" s="131" t="s">
        <v>10</v>
      </c>
      <c r="B287" s="132"/>
      <c r="C287" s="133">
        <f>$C$2</f>
        <v>0</v>
      </c>
      <c r="D287" s="134"/>
      <c r="E287" s="135"/>
      <c r="F287" s="131" t="s">
        <v>13</v>
      </c>
      <c r="G287" s="132"/>
      <c r="H287" s="144">
        <f>$G$2</f>
        <v>0</v>
      </c>
      <c r="I287" s="145"/>
      <c r="J287" s="146"/>
      <c r="K287" s="138">
        <f>SUM(STOUT18[Amount Paid by ESG-CV])</f>
        <v>0</v>
      </c>
    </row>
    <row r="288" spans="1:11" ht="34.5" customHeight="1" x14ac:dyDescent="0.25">
      <c r="A288" s="136" t="s">
        <v>11</v>
      </c>
      <c r="B288" s="137"/>
      <c r="C288" s="133">
        <f>$C$3</f>
        <v>0</v>
      </c>
      <c r="D288" s="134"/>
      <c r="E288" s="135"/>
      <c r="F288" s="136" t="s">
        <v>14</v>
      </c>
      <c r="G288" s="137"/>
      <c r="H288" s="140">
        <f>$G$3</f>
        <v>0</v>
      </c>
      <c r="I288" s="141"/>
      <c r="J288" s="142"/>
      <c r="K288" s="139"/>
    </row>
    <row r="289" spans="1:11" ht="34.5" customHeight="1" x14ac:dyDescent="0.25">
      <c r="A289" s="5" t="s">
        <v>32</v>
      </c>
      <c r="B289" s="6" t="s">
        <v>20</v>
      </c>
      <c r="C289" s="6" t="s">
        <v>21</v>
      </c>
      <c r="D289" s="6" t="s">
        <v>22</v>
      </c>
      <c r="E289" s="6" t="s">
        <v>23</v>
      </c>
      <c r="F289" s="6" t="s">
        <v>24</v>
      </c>
      <c r="G289" s="6" t="s">
        <v>25</v>
      </c>
      <c r="H289" s="6" t="s">
        <v>26</v>
      </c>
      <c r="I289" s="7" t="s">
        <v>31</v>
      </c>
      <c r="J289" s="6" t="s">
        <v>27</v>
      </c>
      <c r="K289" s="8" t="s">
        <v>28</v>
      </c>
    </row>
    <row r="290" spans="1:11" ht="34.5" customHeight="1" x14ac:dyDescent="0.25">
      <c r="A290" s="3">
        <v>181</v>
      </c>
      <c r="B290" s="27" t="s">
        <v>6</v>
      </c>
      <c r="C290" s="42"/>
      <c r="D290" s="42"/>
      <c r="E290" s="42"/>
      <c r="F290" s="43"/>
      <c r="G290" s="43"/>
      <c r="H290" s="44"/>
      <c r="I290" s="45" t="str">
        <f>IFERROR(STOUT18[[#This Row],[Amount Paid by ESG-CV]]/STOUT18[[#This Row],[Total Amount]],"")</f>
        <v/>
      </c>
      <c r="J290" s="44"/>
      <c r="K290" s="26"/>
    </row>
    <row r="291" spans="1:11" ht="34.5" customHeight="1" x14ac:dyDescent="0.25">
      <c r="A291" s="3">
        <v>182</v>
      </c>
      <c r="B291" s="27" t="s">
        <v>6</v>
      </c>
      <c r="C291" s="42"/>
      <c r="D291" s="42"/>
      <c r="E291" s="42"/>
      <c r="F291" s="43"/>
      <c r="G291" s="43"/>
      <c r="H291" s="44"/>
      <c r="I291" s="45" t="str">
        <f>IFERROR(STOUT18[[#This Row],[Amount Paid by ESG-CV]]/STOUT18[[#This Row],[Total Amount]],"")</f>
        <v/>
      </c>
      <c r="J291" s="44"/>
      <c r="K291" s="26"/>
    </row>
    <row r="292" spans="1:11" ht="34.5" customHeight="1" x14ac:dyDescent="0.25">
      <c r="A292" s="3">
        <v>183</v>
      </c>
      <c r="B292" s="27" t="s">
        <v>6</v>
      </c>
      <c r="C292" s="42"/>
      <c r="D292" s="42"/>
      <c r="E292" s="42"/>
      <c r="F292" s="43"/>
      <c r="G292" s="43"/>
      <c r="H292" s="44"/>
      <c r="I292" s="45" t="str">
        <f>IFERROR(STOUT18[[#This Row],[Amount Paid by ESG-CV]]/STOUT18[[#This Row],[Total Amount]],"")</f>
        <v/>
      </c>
      <c r="J292" s="44"/>
      <c r="K292" s="26"/>
    </row>
    <row r="293" spans="1:11" ht="34.5" customHeight="1" x14ac:dyDescent="0.25">
      <c r="A293" s="3">
        <v>184</v>
      </c>
      <c r="B293" s="27" t="s">
        <v>6</v>
      </c>
      <c r="C293" s="42"/>
      <c r="D293" s="42"/>
      <c r="E293" s="42"/>
      <c r="F293" s="43"/>
      <c r="G293" s="43"/>
      <c r="H293" s="44"/>
      <c r="I293" s="45" t="str">
        <f>IFERROR(STOUT18[[#This Row],[Amount Paid by ESG-CV]]/STOUT18[[#This Row],[Total Amount]],"")</f>
        <v/>
      </c>
      <c r="J293" s="44"/>
      <c r="K293" s="26"/>
    </row>
    <row r="294" spans="1:11" ht="34.5" customHeight="1" x14ac:dyDescent="0.25">
      <c r="A294" s="3">
        <v>185</v>
      </c>
      <c r="B294" s="27" t="s">
        <v>6</v>
      </c>
      <c r="C294" s="42"/>
      <c r="D294" s="42"/>
      <c r="E294" s="42"/>
      <c r="F294" s="43"/>
      <c r="G294" s="43"/>
      <c r="H294" s="44"/>
      <c r="I294" s="45" t="str">
        <f>IFERROR(STOUT18[[#This Row],[Amount Paid by ESG-CV]]/STOUT18[[#This Row],[Total Amount]],"")</f>
        <v/>
      </c>
      <c r="J294" s="44"/>
      <c r="K294" s="26"/>
    </row>
    <row r="295" spans="1:11" ht="34.5" customHeight="1" x14ac:dyDescent="0.25">
      <c r="A295" s="3">
        <v>186</v>
      </c>
      <c r="B295" s="27" t="s">
        <v>6</v>
      </c>
      <c r="C295" s="42"/>
      <c r="D295" s="42"/>
      <c r="E295" s="42"/>
      <c r="F295" s="43"/>
      <c r="G295" s="43"/>
      <c r="H295" s="44"/>
      <c r="I295" s="45" t="str">
        <f>IFERROR(STOUT18[[#This Row],[Amount Paid by ESG-CV]]/STOUT18[[#This Row],[Total Amount]],"")</f>
        <v/>
      </c>
      <c r="J295" s="44"/>
      <c r="K295" s="26"/>
    </row>
    <row r="296" spans="1:11" ht="34.5" customHeight="1" x14ac:dyDescent="0.25">
      <c r="A296" s="3">
        <v>187</v>
      </c>
      <c r="B296" s="27" t="s">
        <v>6</v>
      </c>
      <c r="C296" s="42"/>
      <c r="D296" s="42"/>
      <c r="E296" s="42"/>
      <c r="F296" s="43"/>
      <c r="G296" s="43"/>
      <c r="H296" s="44"/>
      <c r="I296" s="45" t="str">
        <f>IFERROR(STOUT18[[#This Row],[Amount Paid by ESG-CV]]/STOUT18[[#This Row],[Total Amount]],"")</f>
        <v/>
      </c>
      <c r="J296" s="44"/>
      <c r="K296" s="26"/>
    </row>
    <row r="297" spans="1:11" ht="34.5" customHeight="1" x14ac:dyDescent="0.25">
      <c r="A297" s="3">
        <v>188</v>
      </c>
      <c r="B297" s="27" t="s">
        <v>6</v>
      </c>
      <c r="C297" s="42"/>
      <c r="D297" s="42"/>
      <c r="E297" s="42"/>
      <c r="F297" s="43"/>
      <c r="G297" s="43"/>
      <c r="H297" s="44"/>
      <c r="I297" s="45" t="str">
        <f>IFERROR(STOUT18[[#This Row],[Amount Paid by ESG-CV]]/STOUT18[[#This Row],[Total Amount]],"")</f>
        <v/>
      </c>
      <c r="J297" s="44"/>
      <c r="K297" s="26"/>
    </row>
    <row r="298" spans="1:11" ht="34.5" customHeight="1" x14ac:dyDescent="0.25">
      <c r="A298" s="3">
        <v>189</v>
      </c>
      <c r="B298" s="27" t="s">
        <v>6</v>
      </c>
      <c r="C298" s="42"/>
      <c r="D298" s="42"/>
      <c r="E298" s="42"/>
      <c r="F298" s="43"/>
      <c r="G298" s="43"/>
      <c r="H298" s="44"/>
      <c r="I298" s="45" t="str">
        <f>IFERROR(STOUT18[[#This Row],[Amount Paid by ESG-CV]]/STOUT18[[#This Row],[Total Amount]],"")</f>
        <v/>
      </c>
      <c r="J298" s="44"/>
      <c r="K298" s="26"/>
    </row>
    <row r="299" spans="1:11" ht="34.5" customHeight="1" x14ac:dyDescent="0.25">
      <c r="A299" s="3">
        <v>190</v>
      </c>
      <c r="B299" s="27" t="s">
        <v>6</v>
      </c>
      <c r="C299" s="42"/>
      <c r="D299" s="42"/>
      <c r="E299" s="42"/>
      <c r="F299" s="43"/>
      <c r="G299" s="43"/>
      <c r="H299" s="44"/>
      <c r="I299" s="45" t="str">
        <f>IFERROR(STOUT18[[#This Row],[Amount Paid by ESG-CV]]/STOUT18[[#This Row],[Total Amount]],"")</f>
        <v/>
      </c>
      <c r="J299" s="44"/>
      <c r="K299" s="26"/>
    </row>
    <row r="301" spans="1:11" ht="34.5" customHeight="1" x14ac:dyDescent="0.25">
      <c r="A301" s="131" t="s">
        <v>9</v>
      </c>
      <c r="B301" s="132"/>
      <c r="C301" s="133">
        <f>$C$1</f>
        <v>0</v>
      </c>
      <c r="D301" s="134"/>
      <c r="E301" s="135"/>
      <c r="F301" s="131" t="s">
        <v>12</v>
      </c>
      <c r="G301" s="143"/>
      <c r="H301" s="143"/>
      <c r="I301" s="143"/>
      <c r="J301" s="132"/>
      <c r="K301" s="15" t="s">
        <v>33</v>
      </c>
    </row>
    <row r="302" spans="1:11" ht="34.5" customHeight="1" x14ac:dyDescent="0.25">
      <c r="A302" s="131" t="s">
        <v>10</v>
      </c>
      <c r="B302" s="132"/>
      <c r="C302" s="133">
        <f>$C$2</f>
        <v>0</v>
      </c>
      <c r="D302" s="134"/>
      <c r="E302" s="135"/>
      <c r="F302" s="131" t="s">
        <v>13</v>
      </c>
      <c r="G302" s="132"/>
      <c r="H302" s="144">
        <f>$G$2</f>
        <v>0</v>
      </c>
      <c r="I302" s="145"/>
      <c r="J302" s="146"/>
      <c r="K302" s="138">
        <f>SUM(STOUT19[Amount Paid by ESG-CV])</f>
        <v>0</v>
      </c>
    </row>
    <row r="303" spans="1:11" ht="34.5" customHeight="1" x14ac:dyDescent="0.25">
      <c r="A303" s="136" t="s">
        <v>11</v>
      </c>
      <c r="B303" s="137"/>
      <c r="C303" s="133">
        <f>$C$3</f>
        <v>0</v>
      </c>
      <c r="D303" s="134"/>
      <c r="E303" s="135"/>
      <c r="F303" s="136" t="s">
        <v>14</v>
      </c>
      <c r="G303" s="137"/>
      <c r="H303" s="140">
        <f>$G$3</f>
        <v>0</v>
      </c>
      <c r="I303" s="141"/>
      <c r="J303" s="142"/>
      <c r="K303" s="139"/>
    </row>
    <row r="304" spans="1:11" ht="34.5" customHeight="1" x14ac:dyDescent="0.25">
      <c r="A304" s="5" t="s">
        <v>32</v>
      </c>
      <c r="B304" s="6" t="s">
        <v>20</v>
      </c>
      <c r="C304" s="6" t="s">
        <v>21</v>
      </c>
      <c r="D304" s="6" t="s">
        <v>22</v>
      </c>
      <c r="E304" s="6" t="s">
        <v>23</v>
      </c>
      <c r="F304" s="6" t="s">
        <v>24</v>
      </c>
      <c r="G304" s="6" t="s">
        <v>25</v>
      </c>
      <c r="H304" s="6" t="s">
        <v>26</v>
      </c>
      <c r="I304" s="7" t="s">
        <v>31</v>
      </c>
      <c r="J304" s="6" t="s">
        <v>27</v>
      </c>
      <c r="K304" s="8" t="s">
        <v>28</v>
      </c>
    </row>
    <row r="305" spans="1:11" ht="34.5" customHeight="1" x14ac:dyDescent="0.25">
      <c r="A305" s="3">
        <v>191</v>
      </c>
      <c r="B305" s="27" t="s">
        <v>6</v>
      </c>
      <c r="C305" s="42"/>
      <c r="D305" s="42"/>
      <c r="E305" s="42"/>
      <c r="F305" s="43"/>
      <c r="G305" s="43"/>
      <c r="H305" s="44"/>
      <c r="I305" s="45" t="str">
        <f>IFERROR(STOUT19[[#This Row],[Amount Paid by ESG-CV]]/STOUT19[[#This Row],[Total Amount]],"")</f>
        <v/>
      </c>
      <c r="J305" s="44"/>
      <c r="K305" s="26"/>
    </row>
    <row r="306" spans="1:11" ht="34.5" customHeight="1" x14ac:dyDescent="0.25">
      <c r="A306" s="3">
        <v>192</v>
      </c>
      <c r="B306" s="27" t="s">
        <v>6</v>
      </c>
      <c r="C306" s="42"/>
      <c r="D306" s="42"/>
      <c r="E306" s="42"/>
      <c r="F306" s="43"/>
      <c r="G306" s="43"/>
      <c r="H306" s="44"/>
      <c r="I306" s="45" t="str">
        <f>IFERROR(STOUT19[[#This Row],[Amount Paid by ESG-CV]]/STOUT19[[#This Row],[Total Amount]],"")</f>
        <v/>
      </c>
      <c r="J306" s="44"/>
      <c r="K306" s="26"/>
    </row>
    <row r="307" spans="1:11" ht="34.5" customHeight="1" x14ac:dyDescent="0.25">
      <c r="A307" s="3">
        <v>193</v>
      </c>
      <c r="B307" s="27" t="s">
        <v>6</v>
      </c>
      <c r="C307" s="42"/>
      <c r="D307" s="42"/>
      <c r="E307" s="42"/>
      <c r="F307" s="43"/>
      <c r="G307" s="43"/>
      <c r="H307" s="44"/>
      <c r="I307" s="45" t="str">
        <f>IFERROR(STOUT19[[#This Row],[Amount Paid by ESG-CV]]/STOUT19[[#This Row],[Total Amount]],"")</f>
        <v/>
      </c>
      <c r="J307" s="44"/>
      <c r="K307" s="26"/>
    </row>
    <row r="308" spans="1:11" ht="34.5" customHeight="1" x14ac:dyDescent="0.25">
      <c r="A308" s="3">
        <v>194</v>
      </c>
      <c r="B308" s="27" t="s">
        <v>6</v>
      </c>
      <c r="C308" s="42"/>
      <c r="D308" s="42"/>
      <c r="E308" s="42"/>
      <c r="F308" s="43"/>
      <c r="G308" s="43"/>
      <c r="H308" s="44"/>
      <c r="I308" s="45" t="str">
        <f>IFERROR(STOUT19[[#This Row],[Amount Paid by ESG-CV]]/STOUT19[[#This Row],[Total Amount]],"")</f>
        <v/>
      </c>
      <c r="J308" s="44"/>
      <c r="K308" s="26"/>
    </row>
    <row r="309" spans="1:11" ht="34.5" customHeight="1" x14ac:dyDescent="0.25">
      <c r="A309" s="3">
        <v>195</v>
      </c>
      <c r="B309" s="27" t="s">
        <v>6</v>
      </c>
      <c r="C309" s="42"/>
      <c r="D309" s="42"/>
      <c r="E309" s="42"/>
      <c r="F309" s="43"/>
      <c r="G309" s="43"/>
      <c r="H309" s="44"/>
      <c r="I309" s="45" t="str">
        <f>IFERROR(STOUT19[[#This Row],[Amount Paid by ESG-CV]]/STOUT19[[#This Row],[Total Amount]],"")</f>
        <v/>
      </c>
      <c r="J309" s="44"/>
      <c r="K309" s="26"/>
    </row>
    <row r="310" spans="1:11" ht="34.5" customHeight="1" x14ac:dyDescent="0.25">
      <c r="A310" s="3">
        <v>196</v>
      </c>
      <c r="B310" s="27" t="s">
        <v>6</v>
      </c>
      <c r="C310" s="42"/>
      <c r="D310" s="42"/>
      <c r="E310" s="42"/>
      <c r="F310" s="43"/>
      <c r="G310" s="43"/>
      <c r="H310" s="44"/>
      <c r="I310" s="45" t="str">
        <f>IFERROR(STOUT19[[#This Row],[Amount Paid by ESG-CV]]/STOUT19[[#This Row],[Total Amount]],"")</f>
        <v/>
      </c>
      <c r="J310" s="44"/>
      <c r="K310" s="26"/>
    </row>
    <row r="311" spans="1:11" ht="34.5" customHeight="1" x14ac:dyDescent="0.25">
      <c r="A311" s="3">
        <v>197</v>
      </c>
      <c r="B311" s="27" t="s">
        <v>6</v>
      </c>
      <c r="C311" s="42"/>
      <c r="D311" s="42"/>
      <c r="E311" s="42"/>
      <c r="F311" s="43"/>
      <c r="G311" s="43"/>
      <c r="H311" s="44"/>
      <c r="I311" s="45" t="str">
        <f>IFERROR(STOUT19[[#This Row],[Amount Paid by ESG-CV]]/STOUT19[[#This Row],[Total Amount]],"")</f>
        <v/>
      </c>
      <c r="J311" s="44"/>
      <c r="K311" s="26"/>
    </row>
    <row r="312" spans="1:11" ht="34.5" customHeight="1" x14ac:dyDescent="0.25">
      <c r="A312" s="3">
        <v>198</v>
      </c>
      <c r="B312" s="27" t="s">
        <v>6</v>
      </c>
      <c r="C312" s="42"/>
      <c r="D312" s="42"/>
      <c r="E312" s="42"/>
      <c r="F312" s="43"/>
      <c r="G312" s="43"/>
      <c r="H312" s="44"/>
      <c r="I312" s="45" t="str">
        <f>IFERROR(STOUT19[[#This Row],[Amount Paid by ESG-CV]]/STOUT19[[#This Row],[Total Amount]],"")</f>
        <v/>
      </c>
      <c r="J312" s="44"/>
      <c r="K312" s="26"/>
    </row>
    <row r="313" spans="1:11" ht="34.5" customHeight="1" x14ac:dyDescent="0.25">
      <c r="A313" s="3">
        <v>199</v>
      </c>
      <c r="B313" s="27" t="s">
        <v>6</v>
      </c>
      <c r="C313" s="42"/>
      <c r="D313" s="42"/>
      <c r="E313" s="42"/>
      <c r="F313" s="43"/>
      <c r="G313" s="43"/>
      <c r="H313" s="44"/>
      <c r="I313" s="45" t="str">
        <f>IFERROR(STOUT19[[#This Row],[Amount Paid by ESG-CV]]/STOUT19[[#This Row],[Total Amount]],"")</f>
        <v/>
      </c>
      <c r="J313" s="44"/>
      <c r="K313" s="26"/>
    </row>
    <row r="314" spans="1:11" ht="34.5" customHeight="1" x14ac:dyDescent="0.25">
      <c r="A314" s="3">
        <v>200</v>
      </c>
      <c r="B314" s="27" t="s">
        <v>6</v>
      </c>
      <c r="C314" s="42"/>
      <c r="D314" s="42"/>
      <c r="E314" s="42"/>
      <c r="F314" s="43"/>
      <c r="G314" s="43"/>
      <c r="H314" s="44"/>
      <c r="I314" s="45" t="str">
        <f>IFERROR(STOUT19[[#This Row],[Amount Paid by ESG-CV]]/STOUT19[[#This Row],[Total Amount]],"")</f>
        <v/>
      </c>
      <c r="J314" s="44"/>
      <c r="K314" s="26"/>
    </row>
  </sheetData>
  <sheetProtection algorithmName="SHA-512" hashValue="I9x1stKWOteAuVCOYlF2/xpLJhxSV8leIe8EGla8ut9FetwxYl1bT0906Mr9mk02MYfsoLffbZQiPQ3Uc0vBuQ==" saltValue="u36giCEHd75M1OE9o0nEvQ==" spinCount="100000" sheet="1" selectLockedCells="1"/>
  <mergeCells count="266">
    <mergeCell ref="A17:B17"/>
    <mergeCell ref="C17:E17"/>
    <mergeCell ref="F17:G17"/>
    <mergeCell ref="A18:B18"/>
    <mergeCell ref="C18:E18"/>
    <mergeCell ref="F18:G18"/>
    <mergeCell ref="H17:J17"/>
    <mergeCell ref="K17:K18"/>
    <mergeCell ref="H18:J18"/>
    <mergeCell ref="A8:K8"/>
    <mergeCell ref="A16:B16"/>
    <mergeCell ref="C16:E16"/>
    <mergeCell ref="A9:K15"/>
    <mergeCell ref="F16:J16"/>
    <mergeCell ref="G7:J7"/>
    <mergeCell ref="E7:F7"/>
    <mergeCell ref="A7:D7"/>
    <mergeCell ref="G4:J4"/>
    <mergeCell ref="G5:J5"/>
    <mergeCell ref="G6:J6"/>
    <mergeCell ref="E4:F4"/>
    <mergeCell ref="E5:F5"/>
    <mergeCell ref="E6:F6"/>
    <mergeCell ref="A6:D6"/>
    <mergeCell ref="A5:D5"/>
    <mergeCell ref="A4:D4"/>
    <mergeCell ref="A1:B1"/>
    <mergeCell ref="C1:D1"/>
    <mergeCell ref="A2:B2"/>
    <mergeCell ref="C2:D2"/>
    <mergeCell ref="E2:F2"/>
    <mergeCell ref="A3:B3"/>
    <mergeCell ref="C3:D3"/>
    <mergeCell ref="E3:F3"/>
    <mergeCell ref="G3:J3"/>
    <mergeCell ref="G2:J2"/>
    <mergeCell ref="E1:J1"/>
    <mergeCell ref="K2:K3"/>
    <mergeCell ref="A303:B303"/>
    <mergeCell ref="C303:E303"/>
    <mergeCell ref="F303:G303"/>
    <mergeCell ref="A301:B301"/>
    <mergeCell ref="C301:E301"/>
    <mergeCell ref="A302:B302"/>
    <mergeCell ref="C302:E302"/>
    <mergeCell ref="F302:G302"/>
    <mergeCell ref="F301:J301"/>
    <mergeCell ref="H302:J302"/>
    <mergeCell ref="K302:K303"/>
    <mergeCell ref="H303:J303"/>
    <mergeCell ref="A288:B288"/>
    <mergeCell ref="C288:E288"/>
    <mergeCell ref="F288:G288"/>
    <mergeCell ref="A286:B286"/>
    <mergeCell ref="C286:E286"/>
    <mergeCell ref="A287:B287"/>
    <mergeCell ref="C287:E287"/>
    <mergeCell ref="F287:G287"/>
    <mergeCell ref="F286:J286"/>
    <mergeCell ref="H287:J287"/>
    <mergeCell ref="K287:K288"/>
    <mergeCell ref="H288:J288"/>
    <mergeCell ref="A273:B273"/>
    <mergeCell ref="C273:E273"/>
    <mergeCell ref="F273:G273"/>
    <mergeCell ref="A271:B271"/>
    <mergeCell ref="C271:E271"/>
    <mergeCell ref="A272:B272"/>
    <mergeCell ref="C272:E272"/>
    <mergeCell ref="F272:G272"/>
    <mergeCell ref="F271:J271"/>
    <mergeCell ref="H272:J272"/>
    <mergeCell ref="K272:K273"/>
    <mergeCell ref="H273:J273"/>
    <mergeCell ref="A258:B258"/>
    <mergeCell ref="C258:E258"/>
    <mergeCell ref="F258:G258"/>
    <mergeCell ref="A256:B256"/>
    <mergeCell ref="C256:E256"/>
    <mergeCell ref="A257:B257"/>
    <mergeCell ref="C257:E257"/>
    <mergeCell ref="F257:G257"/>
    <mergeCell ref="F256:J256"/>
    <mergeCell ref="H257:J257"/>
    <mergeCell ref="K257:K258"/>
    <mergeCell ref="H258:J258"/>
    <mergeCell ref="K242:K243"/>
    <mergeCell ref="H243:J243"/>
    <mergeCell ref="A228:B228"/>
    <mergeCell ref="C228:E228"/>
    <mergeCell ref="F228:G228"/>
    <mergeCell ref="A226:B226"/>
    <mergeCell ref="C226:E226"/>
    <mergeCell ref="A227:B227"/>
    <mergeCell ref="C227:E227"/>
    <mergeCell ref="F227:G227"/>
    <mergeCell ref="F226:J226"/>
    <mergeCell ref="H227:J227"/>
    <mergeCell ref="K227:K228"/>
    <mergeCell ref="H228:J228"/>
    <mergeCell ref="A243:B243"/>
    <mergeCell ref="C243:E243"/>
    <mergeCell ref="F243:G243"/>
    <mergeCell ref="A241:B241"/>
    <mergeCell ref="C241:E241"/>
    <mergeCell ref="A242:B242"/>
    <mergeCell ref="C242:E242"/>
    <mergeCell ref="F242:G242"/>
    <mergeCell ref="F241:J241"/>
    <mergeCell ref="H242:J242"/>
    <mergeCell ref="K212:K213"/>
    <mergeCell ref="H213:J213"/>
    <mergeCell ref="A198:B198"/>
    <mergeCell ref="C198:E198"/>
    <mergeCell ref="F198:G198"/>
    <mergeCell ref="A196:B196"/>
    <mergeCell ref="C196:E196"/>
    <mergeCell ref="A197:B197"/>
    <mergeCell ref="C197:E197"/>
    <mergeCell ref="F197:G197"/>
    <mergeCell ref="F196:J196"/>
    <mergeCell ref="H197:J197"/>
    <mergeCell ref="K197:K198"/>
    <mergeCell ref="H198:J198"/>
    <mergeCell ref="A213:B213"/>
    <mergeCell ref="C213:E213"/>
    <mergeCell ref="F213:G213"/>
    <mergeCell ref="A211:B211"/>
    <mergeCell ref="C211:E211"/>
    <mergeCell ref="A212:B212"/>
    <mergeCell ref="C212:E212"/>
    <mergeCell ref="F212:G212"/>
    <mergeCell ref="F211:J211"/>
    <mergeCell ref="H212:J212"/>
    <mergeCell ref="K182:K183"/>
    <mergeCell ref="H183:J183"/>
    <mergeCell ref="A168:B168"/>
    <mergeCell ref="C168:E168"/>
    <mergeCell ref="F168:G168"/>
    <mergeCell ref="A166:B166"/>
    <mergeCell ref="C166:E166"/>
    <mergeCell ref="A167:B167"/>
    <mergeCell ref="C167:E167"/>
    <mergeCell ref="F167:G167"/>
    <mergeCell ref="F166:J166"/>
    <mergeCell ref="H167:J167"/>
    <mergeCell ref="K167:K168"/>
    <mergeCell ref="H168:J168"/>
    <mergeCell ref="A183:B183"/>
    <mergeCell ref="C183:E183"/>
    <mergeCell ref="F183:G183"/>
    <mergeCell ref="A181:B181"/>
    <mergeCell ref="C181:E181"/>
    <mergeCell ref="A182:B182"/>
    <mergeCell ref="C182:E182"/>
    <mergeCell ref="F182:G182"/>
    <mergeCell ref="F181:J181"/>
    <mergeCell ref="H182:J182"/>
    <mergeCell ref="K152:K153"/>
    <mergeCell ref="H153:J153"/>
    <mergeCell ref="A138:B138"/>
    <mergeCell ref="C138:E138"/>
    <mergeCell ref="F138:G138"/>
    <mergeCell ref="A136:B136"/>
    <mergeCell ref="C136:E136"/>
    <mergeCell ref="A137:B137"/>
    <mergeCell ref="C137:E137"/>
    <mergeCell ref="F137:G137"/>
    <mergeCell ref="F136:J136"/>
    <mergeCell ref="H137:J137"/>
    <mergeCell ref="K137:K138"/>
    <mergeCell ref="H138:J138"/>
    <mergeCell ref="A153:B153"/>
    <mergeCell ref="C153:E153"/>
    <mergeCell ref="F153:G153"/>
    <mergeCell ref="A151:B151"/>
    <mergeCell ref="C151:E151"/>
    <mergeCell ref="A152:B152"/>
    <mergeCell ref="C152:E152"/>
    <mergeCell ref="F152:G152"/>
    <mergeCell ref="F151:J151"/>
    <mergeCell ref="H152:J152"/>
    <mergeCell ref="K122:K123"/>
    <mergeCell ref="H123:J123"/>
    <mergeCell ref="A108:B108"/>
    <mergeCell ref="C108:E108"/>
    <mergeCell ref="F108:G108"/>
    <mergeCell ref="A106:B106"/>
    <mergeCell ref="C106:E106"/>
    <mergeCell ref="A107:B107"/>
    <mergeCell ref="C107:E107"/>
    <mergeCell ref="F107:G107"/>
    <mergeCell ref="F106:J106"/>
    <mergeCell ref="H107:J107"/>
    <mergeCell ref="K107:K108"/>
    <mergeCell ref="H108:J108"/>
    <mergeCell ref="A123:B123"/>
    <mergeCell ref="C123:E123"/>
    <mergeCell ref="F123:G123"/>
    <mergeCell ref="A121:B121"/>
    <mergeCell ref="C121:E121"/>
    <mergeCell ref="A122:B122"/>
    <mergeCell ref="C122:E122"/>
    <mergeCell ref="F122:G122"/>
    <mergeCell ref="F121:J121"/>
    <mergeCell ref="H122:J122"/>
    <mergeCell ref="K92:K93"/>
    <mergeCell ref="H93:J93"/>
    <mergeCell ref="A78:B78"/>
    <mergeCell ref="C78:E78"/>
    <mergeCell ref="F78:G78"/>
    <mergeCell ref="A76:B76"/>
    <mergeCell ref="C76:E76"/>
    <mergeCell ref="A77:B77"/>
    <mergeCell ref="C77:E77"/>
    <mergeCell ref="F77:G77"/>
    <mergeCell ref="F76:J76"/>
    <mergeCell ref="H77:J77"/>
    <mergeCell ref="K77:K78"/>
    <mergeCell ref="H78:J78"/>
    <mergeCell ref="A93:B93"/>
    <mergeCell ref="C93:E93"/>
    <mergeCell ref="F93:G93"/>
    <mergeCell ref="A91:B91"/>
    <mergeCell ref="C91:E91"/>
    <mergeCell ref="A92:B92"/>
    <mergeCell ref="C92:E92"/>
    <mergeCell ref="F92:G92"/>
    <mergeCell ref="F91:J91"/>
    <mergeCell ref="H92:J92"/>
    <mergeCell ref="K62:K63"/>
    <mergeCell ref="H63:J63"/>
    <mergeCell ref="A48:B48"/>
    <mergeCell ref="C48:E48"/>
    <mergeCell ref="F48:G48"/>
    <mergeCell ref="A46:B46"/>
    <mergeCell ref="C46:E46"/>
    <mergeCell ref="A47:B47"/>
    <mergeCell ref="C47:E47"/>
    <mergeCell ref="F47:G47"/>
    <mergeCell ref="F46:J46"/>
    <mergeCell ref="H47:J47"/>
    <mergeCell ref="K47:K48"/>
    <mergeCell ref="H48:J48"/>
    <mergeCell ref="A63:B63"/>
    <mergeCell ref="C63:E63"/>
    <mergeCell ref="F63:G63"/>
    <mergeCell ref="A61:B61"/>
    <mergeCell ref="C61:E61"/>
    <mergeCell ref="A62:B62"/>
    <mergeCell ref="C62:E62"/>
    <mergeCell ref="F62:G62"/>
    <mergeCell ref="F61:J61"/>
    <mergeCell ref="H62:J62"/>
    <mergeCell ref="K32:K33"/>
    <mergeCell ref="H33:J33"/>
    <mergeCell ref="A33:B33"/>
    <mergeCell ref="C33:E33"/>
    <mergeCell ref="F33:G33"/>
    <mergeCell ref="A31:B31"/>
    <mergeCell ref="C31:E31"/>
    <mergeCell ref="A32:B32"/>
    <mergeCell ref="C32:E32"/>
    <mergeCell ref="F32:G32"/>
    <mergeCell ref="F31:J31"/>
    <mergeCell ref="H32:J32"/>
  </mergeCells>
  <conditionalFormatting sqref="D20:D29">
    <cfRule type="cellIs" dxfId="233" priority="59" operator="lessThan">
      <formula>C20</formula>
    </cfRule>
  </conditionalFormatting>
  <conditionalFormatting sqref="I20:I29">
    <cfRule type="cellIs" dxfId="232" priority="58" operator="greaterThan">
      <formula>1</formula>
    </cfRule>
  </conditionalFormatting>
  <conditionalFormatting sqref="D35:D44">
    <cfRule type="cellIs" dxfId="231" priority="56" operator="lessThan">
      <formula>C35</formula>
    </cfRule>
  </conditionalFormatting>
  <conditionalFormatting sqref="I35:I44">
    <cfRule type="cellIs" dxfId="230" priority="55" operator="greaterThan">
      <formula>1</formula>
    </cfRule>
  </conditionalFormatting>
  <conditionalFormatting sqref="D50:D59">
    <cfRule type="cellIs" dxfId="229" priority="53" operator="lessThan">
      <formula>C50</formula>
    </cfRule>
  </conditionalFormatting>
  <conditionalFormatting sqref="I50:I59">
    <cfRule type="cellIs" dxfId="228" priority="52" operator="greaterThan">
      <formula>1</formula>
    </cfRule>
  </conditionalFormatting>
  <conditionalFormatting sqref="D65:D74">
    <cfRule type="cellIs" dxfId="227" priority="50" operator="lessThan">
      <formula>C65</formula>
    </cfRule>
  </conditionalFormatting>
  <conditionalFormatting sqref="I65:I74">
    <cfRule type="cellIs" dxfId="226" priority="49" operator="greaterThan">
      <formula>1</formula>
    </cfRule>
  </conditionalFormatting>
  <conditionalFormatting sqref="D80:D89">
    <cfRule type="cellIs" dxfId="225" priority="47" operator="lessThan">
      <formula>C80</formula>
    </cfRule>
  </conditionalFormatting>
  <conditionalFormatting sqref="I80:I89">
    <cfRule type="cellIs" dxfId="224" priority="46" operator="greaterThan">
      <formula>1</formula>
    </cfRule>
  </conditionalFormatting>
  <conditionalFormatting sqref="D95:D104">
    <cfRule type="cellIs" dxfId="223" priority="44" operator="lessThan">
      <formula>C95</formula>
    </cfRule>
  </conditionalFormatting>
  <conditionalFormatting sqref="I95:I104">
    <cfRule type="cellIs" dxfId="222" priority="43" operator="greaterThan">
      <formula>1</formula>
    </cfRule>
  </conditionalFormatting>
  <conditionalFormatting sqref="D110:D119">
    <cfRule type="cellIs" dxfId="221" priority="41" operator="lessThan">
      <formula>C110</formula>
    </cfRule>
  </conditionalFormatting>
  <conditionalFormatting sqref="I110:I119">
    <cfRule type="cellIs" dxfId="220" priority="40" operator="greaterThan">
      <formula>1</formula>
    </cfRule>
  </conditionalFormatting>
  <conditionalFormatting sqref="D125:D134">
    <cfRule type="cellIs" dxfId="219" priority="38" operator="lessThan">
      <formula>C125</formula>
    </cfRule>
  </conditionalFormatting>
  <conditionalFormatting sqref="I125:I134">
    <cfRule type="cellIs" dxfId="218" priority="37" operator="greaterThan">
      <formula>1</formula>
    </cfRule>
  </conditionalFormatting>
  <conditionalFormatting sqref="D140:D149">
    <cfRule type="cellIs" dxfId="217" priority="35" operator="lessThan">
      <formula>C140</formula>
    </cfRule>
  </conditionalFormatting>
  <conditionalFormatting sqref="I140:I149">
    <cfRule type="cellIs" dxfId="216" priority="34" operator="greaterThan">
      <formula>1</formula>
    </cfRule>
  </conditionalFormatting>
  <conditionalFormatting sqref="D155:D164">
    <cfRule type="cellIs" dxfId="215" priority="32" operator="lessThan">
      <formula>C155</formula>
    </cfRule>
  </conditionalFormatting>
  <conditionalFormatting sqref="I155:I164">
    <cfRule type="cellIs" dxfId="214" priority="31" operator="greaterThan">
      <formula>1</formula>
    </cfRule>
  </conditionalFormatting>
  <conditionalFormatting sqref="I305:I314">
    <cfRule type="cellIs" dxfId="213" priority="1" operator="greaterThan">
      <formula>1</formula>
    </cfRule>
  </conditionalFormatting>
  <conditionalFormatting sqref="D170:D179">
    <cfRule type="cellIs" dxfId="212" priority="29" operator="lessThan">
      <formula>C170</formula>
    </cfRule>
  </conditionalFormatting>
  <conditionalFormatting sqref="I170:I179">
    <cfRule type="cellIs" dxfId="211" priority="28" operator="greaterThan">
      <formula>1</formula>
    </cfRule>
  </conditionalFormatting>
  <conditionalFormatting sqref="D185:D194">
    <cfRule type="cellIs" dxfId="210" priority="26" operator="lessThan">
      <formula>C185</formula>
    </cfRule>
  </conditionalFormatting>
  <conditionalFormatting sqref="I185:I194">
    <cfRule type="cellIs" dxfId="209" priority="25" operator="greaterThan">
      <formula>1</formula>
    </cfRule>
  </conditionalFormatting>
  <conditionalFormatting sqref="D200:D209">
    <cfRule type="cellIs" dxfId="208" priority="23" operator="lessThan">
      <formula>C200</formula>
    </cfRule>
  </conditionalFormatting>
  <conditionalFormatting sqref="I200:I209">
    <cfRule type="cellIs" dxfId="207" priority="22" operator="greaterThan">
      <formula>1</formula>
    </cfRule>
  </conditionalFormatting>
  <conditionalFormatting sqref="D215:D224">
    <cfRule type="cellIs" dxfId="206" priority="20" operator="lessThan">
      <formula>C215</formula>
    </cfRule>
  </conditionalFormatting>
  <conditionalFormatting sqref="I215:I224">
    <cfRule type="cellIs" dxfId="205" priority="19" operator="greaterThan">
      <formula>1</formula>
    </cfRule>
  </conditionalFormatting>
  <conditionalFormatting sqref="D230:D239">
    <cfRule type="cellIs" dxfId="204" priority="17" operator="lessThan">
      <formula>C230</formula>
    </cfRule>
  </conditionalFormatting>
  <conditionalFormatting sqref="I230:I239">
    <cfRule type="cellIs" dxfId="203" priority="16" operator="greaterThan">
      <formula>1</formula>
    </cfRule>
  </conditionalFormatting>
  <conditionalFormatting sqref="D245:D254">
    <cfRule type="cellIs" dxfId="202" priority="14" operator="lessThan">
      <formula>C245</formula>
    </cfRule>
  </conditionalFormatting>
  <conditionalFormatting sqref="I245:I254">
    <cfRule type="cellIs" dxfId="201" priority="13" operator="greaterThan">
      <formula>1</formula>
    </cfRule>
  </conditionalFormatting>
  <conditionalFormatting sqref="D260:D269">
    <cfRule type="cellIs" dxfId="200" priority="11" operator="lessThan">
      <formula>C260</formula>
    </cfRule>
  </conditionalFormatting>
  <conditionalFormatting sqref="I260:I269">
    <cfRule type="cellIs" dxfId="199" priority="10" operator="greaterThan">
      <formula>1</formula>
    </cfRule>
  </conditionalFormatting>
  <conditionalFormatting sqref="D275:D284">
    <cfRule type="cellIs" dxfId="198" priority="8" operator="lessThan">
      <formula>C275</formula>
    </cfRule>
  </conditionalFormatting>
  <conditionalFormatting sqref="I275:I284">
    <cfRule type="cellIs" dxfId="197" priority="7" operator="greaterThan">
      <formula>1</formula>
    </cfRule>
  </conditionalFormatting>
  <conditionalFormatting sqref="D290:D299">
    <cfRule type="cellIs" dxfId="196" priority="5" operator="lessThan">
      <formula>C290</formula>
    </cfRule>
  </conditionalFormatting>
  <conditionalFormatting sqref="I290:I299">
    <cfRule type="cellIs" dxfId="195" priority="4" operator="greaterThan">
      <formula>1</formula>
    </cfRule>
  </conditionalFormatting>
  <conditionalFormatting sqref="D305:D314">
    <cfRule type="cellIs" dxfId="194" priority="2" operator="lessThan">
      <formula>C305</formula>
    </cfRule>
  </conditionalFormatting>
  <pageMargins left="0.7" right="0.7" top="0.75" bottom="0.75" header="0.3" footer="0.3"/>
  <pageSetup orientation="landscape" r:id="rId1"/>
  <headerFooter>
    <oddHeader>&amp;CStreet Outreach Expense Detail - Page &amp;P&amp;RCV-212
Updated 5/3/2022</oddHeader>
    <oddFooter>&amp;CCoronavirus Emergency Solutions Grant Program
CV-212 Expense Detail Form</oddFooter>
  </headerFooter>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extLst>
    <ext xmlns:x14="http://schemas.microsoft.com/office/spreadsheetml/2009/9/main" uri="{78C0D931-6437-407d-A8EE-F0AAD7539E65}">
      <x14:conditionalFormattings>
        <x14:conditionalFormatting xmlns:xm="http://schemas.microsoft.com/office/excel/2006/main">
          <x14:cfRule type="cellIs" priority="276" operator="notBetween" id="{7ED7E74E-D3D2-495E-B2FE-DCA13FB3F7B0}">
            <xm:f>'Request Summary'!#REF!</xm:f>
            <xm:f>'Request Summary'!#REF!</xm:f>
            <x14:dxf>
              <font>
                <u/>
              </font>
            </x14:dxf>
          </x14:cfRule>
          <xm:sqref>C20:E29 C35:E44 C50:E59 C65:E74 C80:E89 C95:E104 C110:E119 C125:E134 C140:E149 C155:E164 C170:E179 C185:E194 C200:E209 C215:E224 C230:E239 C245:E254 C260:E269 C275:E284 C290:E299 C305:E314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'Request Summary'!$A$8:$A$15</xm:f>
          </x14:formula1>
          <xm:sqref>B290:B299</xm:sqref>
        </x14:dataValidation>
        <x14:dataValidation type="list" allowBlank="1" showInputMessage="1" showErrorMessage="1">
          <x14:formula1>
            <xm:f>'Request Summary'!$A$8:$A$15</xm:f>
          </x14:formula1>
          <xm:sqref>B20:B29</xm:sqref>
        </x14:dataValidation>
        <x14:dataValidation type="list" allowBlank="1" showInputMessage="1" showErrorMessage="1">
          <x14:formula1>
            <xm:f>'Request Summary'!$A$8:$A$15</xm:f>
          </x14:formula1>
          <xm:sqref>B35:B44</xm:sqref>
        </x14:dataValidation>
        <x14:dataValidation type="list" allowBlank="1" showInputMessage="1" showErrorMessage="1">
          <x14:formula1>
            <xm:f>'Request Summary'!$A$8:$A$15</xm:f>
          </x14:formula1>
          <xm:sqref>B50:B59</xm:sqref>
        </x14:dataValidation>
        <x14:dataValidation type="list" allowBlank="1" showInputMessage="1" showErrorMessage="1">
          <x14:formula1>
            <xm:f>'Request Summary'!$A$8:$A$15</xm:f>
          </x14:formula1>
          <xm:sqref>B65:B74</xm:sqref>
        </x14:dataValidation>
        <x14:dataValidation type="list" allowBlank="1" showInputMessage="1" showErrorMessage="1">
          <x14:formula1>
            <xm:f>'Request Summary'!$A$8:$A$15</xm:f>
          </x14:formula1>
          <xm:sqref>B80:B89</xm:sqref>
        </x14:dataValidation>
        <x14:dataValidation type="list" allowBlank="1" showInputMessage="1" showErrorMessage="1">
          <x14:formula1>
            <xm:f>'Request Summary'!$A$8:$A$15</xm:f>
          </x14:formula1>
          <xm:sqref>B95:B104</xm:sqref>
        </x14:dataValidation>
        <x14:dataValidation type="list" allowBlank="1" showInputMessage="1" showErrorMessage="1">
          <x14:formula1>
            <xm:f>'Request Summary'!$A$8:$A$15</xm:f>
          </x14:formula1>
          <xm:sqref>B110:B119</xm:sqref>
        </x14:dataValidation>
        <x14:dataValidation type="list" allowBlank="1" showInputMessage="1" showErrorMessage="1">
          <x14:formula1>
            <xm:f>'Request Summary'!$A$8:$A$15</xm:f>
          </x14:formula1>
          <xm:sqref>B125:B134</xm:sqref>
        </x14:dataValidation>
        <x14:dataValidation type="list" allowBlank="1" showInputMessage="1" showErrorMessage="1">
          <x14:formula1>
            <xm:f>'Request Summary'!$A$8:$A$15</xm:f>
          </x14:formula1>
          <xm:sqref>B140:B149</xm:sqref>
        </x14:dataValidation>
        <x14:dataValidation type="list" allowBlank="1" showInputMessage="1" showErrorMessage="1">
          <x14:formula1>
            <xm:f>'Request Summary'!$A$8:$A$15</xm:f>
          </x14:formula1>
          <xm:sqref>B155:B164</xm:sqref>
        </x14:dataValidation>
        <x14:dataValidation type="list" allowBlank="1" showInputMessage="1" showErrorMessage="1">
          <x14:formula1>
            <xm:f>'Request Summary'!$A$8:$A$15</xm:f>
          </x14:formula1>
          <xm:sqref>B170:B179</xm:sqref>
        </x14:dataValidation>
        <x14:dataValidation type="list" allowBlank="1" showInputMessage="1" showErrorMessage="1">
          <x14:formula1>
            <xm:f>'Request Summary'!$A$8:$A$15</xm:f>
          </x14:formula1>
          <xm:sqref>B185:B194</xm:sqref>
        </x14:dataValidation>
        <x14:dataValidation type="list" allowBlank="1" showInputMessage="1" showErrorMessage="1">
          <x14:formula1>
            <xm:f>'Request Summary'!$A$8:$A$15</xm:f>
          </x14:formula1>
          <xm:sqref>B200:B209</xm:sqref>
        </x14:dataValidation>
        <x14:dataValidation type="list" allowBlank="1" showInputMessage="1" showErrorMessage="1">
          <x14:formula1>
            <xm:f>'Request Summary'!$A$8:$A$15</xm:f>
          </x14:formula1>
          <xm:sqref>B215:B224</xm:sqref>
        </x14:dataValidation>
        <x14:dataValidation type="list" allowBlank="1" showInputMessage="1" showErrorMessage="1">
          <x14:formula1>
            <xm:f>'Request Summary'!$A$8:$A$15</xm:f>
          </x14:formula1>
          <xm:sqref>B230:B239</xm:sqref>
        </x14:dataValidation>
        <x14:dataValidation type="list" allowBlank="1" showInputMessage="1" showErrorMessage="1">
          <x14:formula1>
            <xm:f>'Request Summary'!$A$8:$A$15</xm:f>
          </x14:formula1>
          <xm:sqref>B245:B254</xm:sqref>
        </x14:dataValidation>
        <x14:dataValidation type="list" allowBlank="1" showInputMessage="1" showErrorMessage="1">
          <x14:formula1>
            <xm:f>'Request Summary'!$A$8:$A$15</xm:f>
          </x14:formula1>
          <xm:sqref>B260:B269</xm:sqref>
        </x14:dataValidation>
        <x14:dataValidation type="list" allowBlank="1" showInputMessage="1" showErrorMessage="1">
          <x14:formula1>
            <xm:f>'Request Summary'!$A$8:$A$15</xm:f>
          </x14:formula1>
          <xm:sqref>B275:B284</xm:sqref>
        </x14:dataValidation>
        <x14:dataValidation type="list" allowBlank="1" showInputMessage="1" showErrorMessage="1">
          <x14:formula1>
            <xm:f>'Request Summary'!$A$8:$A$15</xm:f>
          </x14:formula1>
          <xm:sqref>B305:B314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showGridLines="0" view="pageLayout" topLeftCell="A16" zoomScaleNormal="100" workbookViewId="0">
      <selection activeCell="B20" sqref="B20"/>
    </sheetView>
  </sheetViews>
  <sheetFormatPr defaultRowHeight="34.5" customHeight="1" x14ac:dyDescent="0.25"/>
  <cols>
    <col min="1" max="1" width="4.7109375" customWidth="1"/>
    <col min="2" max="2" width="14.140625" customWidth="1"/>
    <col min="3" max="5" width="9.42578125" customWidth="1"/>
    <col min="6" max="7" width="11.140625" customWidth="1"/>
    <col min="8" max="8" width="10.28515625" customWidth="1"/>
    <col min="9" max="9" width="5.42578125" customWidth="1"/>
    <col min="10" max="10" width="10.28515625" customWidth="1"/>
    <col min="11" max="11" width="26.140625" bestFit="1" customWidth="1"/>
  </cols>
  <sheetData>
    <row r="1" spans="1:11" ht="34.5" customHeight="1" x14ac:dyDescent="0.25">
      <c r="A1" s="171" t="s">
        <v>9</v>
      </c>
      <c r="B1" s="171"/>
      <c r="C1" s="172">
        <f>'Request Summary'!B1</f>
        <v>0</v>
      </c>
      <c r="D1" s="172"/>
      <c r="E1" s="161" t="s">
        <v>12</v>
      </c>
      <c r="F1" s="162"/>
      <c r="G1" s="162"/>
      <c r="H1" s="162"/>
      <c r="I1" s="162"/>
      <c r="J1" s="163"/>
      <c r="K1" s="23" t="s">
        <v>47</v>
      </c>
    </row>
    <row r="2" spans="1:11" ht="34.5" customHeight="1" x14ac:dyDescent="0.25">
      <c r="A2" s="171" t="s">
        <v>10</v>
      </c>
      <c r="B2" s="171"/>
      <c r="C2" s="173">
        <f>'Request Summary'!B2</f>
        <v>0</v>
      </c>
      <c r="D2" s="173"/>
      <c r="E2" s="161" t="s">
        <v>13</v>
      </c>
      <c r="F2" s="163"/>
      <c r="G2" s="166">
        <f>MIN(STAND0[Incurred Period Start Date],STAND1[Incurred Period Start Date],STAND2[Incurred Period Start Date],STAND3[Incurred Period Start Date],STAND4[Incurred Period Start Date],STAND5[Incurred Period Start Date],STAND6[Incurred Period Start Date],STAND7[Incurred Period Start Date],STAND8[Incurred Period Start Date],STAND9[Incurred Period Start Date],STAND10[Incurred Period Start Date],STAND11[Incurred Period Start Date],STAND12[Incurred Period Start Date],STAND13[Incurred Period Start Date],STAND14[Incurred Period Start Date],STAND15[Incurred Period Start Date],STAND16[Incurred Period Start Date],STAND17[Incurred Period Start Date],STAND18[Incurred Period Start Date],STAND19[Incurred Period Start Date])</f>
        <v>0</v>
      </c>
      <c r="H2" s="167"/>
      <c r="I2" s="167"/>
      <c r="J2" s="168"/>
      <c r="K2" s="176">
        <f>SUM(E4:F7,K4:K6)</f>
        <v>0</v>
      </c>
    </row>
    <row r="3" spans="1:11" ht="34.5" customHeight="1" x14ac:dyDescent="0.25">
      <c r="A3" s="171" t="s">
        <v>11</v>
      </c>
      <c r="B3" s="171"/>
      <c r="C3" s="173">
        <f>'Request Summary'!D1</f>
        <v>0</v>
      </c>
      <c r="D3" s="173"/>
      <c r="E3" s="161" t="s">
        <v>14</v>
      </c>
      <c r="F3" s="163"/>
      <c r="G3" s="166">
        <f>MAX(STAND0[Incurred Period End Date],STAND1[Incurred Period End Date],STAND2[Incurred Period End Date],STAND3[Incurred Period End Date],STAND4[Incurred Period End Date],STAND5[Incurred Period End Date],STAND6[Incurred Period End Date],STAND7[Incurred Period End Date],STAND8[Incurred Period End Date],STAND9[Incurred Period End Date],STAND10[Incurred Period End Date],STAND11[Incurred Period End Date],STAND12[Incurred Period End Date],STAND13[Incurred Period End Date],STAND14[Incurred Period End Date],STAND15[Incurred Period End Date],STAND16[Incurred Period End Date],STAND17[Incurred Period End Date],STAND18[Incurred Period End Date],STAND19[Incurred Period End Date])</f>
        <v>0</v>
      </c>
      <c r="H3" s="167"/>
      <c r="I3" s="167"/>
      <c r="J3" s="168"/>
      <c r="K3" s="191"/>
    </row>
    <row r="4" spans="1:11" ht="34.5" customHeight="1" x14ac:dyDescent="0.25">
      <c r="A4" s="188" t="s">
        <v>7</v>
      </c>
      <c r="B4" s="189"/>
      <c r="C4" s="189"/>
      <c r="D4" s="190"/>
      <c r="E4" s="174">
        <f>SUM(SUMIF(STAND0[Expense Type],'Request Summary'!A17,STAND0[Amount Paid by ESG-CV]),SUMIF(STAND1[Expense Type],'Request Summary'!A17,STAND1[Amount Paid by ESG-CV]),SUMIF(STAND2[Expense Type],'Request Summary'!A17,STAND2[Amount Paid by ESG-CV]),SUMIF(STAND3[Expense Type],'Request Summary'!A17,STAND3[Amount Paid by ESG-CV]),SUMIF(STAND4[Expense Type],'Request Summary'!A17,STAND4[Amount Paid by ESG-CV]),SUMIF(STAND5[Expense Type],'Request Summary'!A17,STAND5[Amount Paid by ESG-CV]),SUMIF(STAND6[Expense Type],'Request Summary'!A17,STAND6[Amount Paid by ESG-CV]),SUMIF(STAND7[Expense Type],'Request Summary'!A17,STAND7[Amount Paid by ESG-CV]),SUMIF(STAND8[Expense Type],'Request Summary'!A17,STAND8[Amount Paid by ESG-CV]),SUMIF(STAND9[Expense Type],'Request Summary'!A17,STAND9[Amount Paid by ESG-CV]),SUMIF(STAND10[Expense Type],'Request Summary'!A17,STAND10[Amount Paid by ESG-CV]),SUMIF(STAND11[Expense Type],'Request Summary'!A17,STAND11[Amount Paid by ESG-CV]),SUMIF(STAND12[Expense Type],'Request Summary'!A17,STAND12[Amount Paid by ESG-CV]),SUMIF(STAND13[Expense Type],'Request Summary'!A17,STAND13[Amount Paid by ESG-CV]),SUMIF(STAND14[Expense Type],'Request Summary'!A17,STAND14[Amount Paid by ESG-CV]),SUMIF(STAND15[Expense Type],'Request Summary'!A17,STAND15[Amount Paid by ESG-CV]),SUMIF(STAND16[Expense Type],'Request Summary'!A17,STAND16[Amount Paid by ESG-CV]),SUMIF(STAND17[Expense Type],'Request Summary'!A17,STAND17[Amount Paid by ESG-CV]),SUMIF(STAND18[Expense Type],'Request Summary'!A17,STAND18[Amount Paid by ESG-CV]),SUMIF(STAND19[Expense Type],'Request Summary'!A17,STAND19[Amount Paid by ESG-CV]))</f>
        <v>0</v>
      </c>
      <c r="F4" s="175"/>
      <c r="G4" s="187" t="s">
        <v>0</v>
      </c>
      <c r="H4" s="187"/>
      <c r="I4" s="187"/>
      <c r="J4" s="195"/>
      <c r="K4" s="12">
        <f>SUM(SUMIF(STAND0[Expense Type],'Request Summary'!A21,STAND0[Amount Paid by ESG-CV]),SUMIF(STAND1[Expense Type],'Request Summary'!A21,STAND1[Amount Paid by ESG-CV]),SUMIF(STAND2[Expense Type],'Request Summary'!A21,STAND2[Amount Paid by ESG-CV]),SUMIF(STAND3[Expense Type],'Request Summary'!A21,STAND3[Amount Paid by ESG-CV]),SUMIF(STAND4[Expense Type],'Request Summary'!A21,STAND4[Amount Paid by ESG-CV]),SUMIF(STAND5[Expense Type],'Request Summary'!A21,STAND5[Amount Paid by ESG-CV]),SUMIF(STAND6[Expense Type],'Request Summary'!A21,STAND6[Amount Paid by ESG-CV]),SUMIF(STAND7[Expense Type],'Request Summary'!A21,STAND7[Amount Paid by ESG-CV]),SUMIF(STAND8[Expense Type],'Request Summary'!A21,STAND8[Amount Paid by ESG-CV]),SUMIF(STAND9[Expense Type],'Request Summary'!A21,STAND9[Amount Paid by ESG-CV]),SUMIF(STAND10[Expense Type],'Request Summary'!A21,STAND10[Amount Paid by ESG-CV]),SUMIF(STAND11[Expense Type],'Request Summary'!A21,STAND11[Amount Paid by ESG-CV]),SUMIF(STAND12[Expense Type],'Request Summary'!A21,STAND12[Amount Paid by ESG-CV]),SUMIF(STAND13[Expense Type],'Request Summary'!A21,STAND13[Amount Paid by ESG-CV]),SUMIF(STAND14[Expense Type],'Request Summary'!A21,STAND14[Amount Paid by ESG-CV]),SUMIF(STAND15[Expense Type],'Request Summary'!A21,STAND15[Amount Paid by ESG-CV]),SUMIF(STAND16[Expense Type],'Request Summary'!A21,STAND16[Amount Paid by ESG-CV]),SUMIF(STAND17[Expense Type],'Request Summary'!A21,STAND17[Amount Paid by ESG-CV]),SUMIF(STAND18[Expense Type],'Request Summary'!A21,STAND18[Amount Paid by ESG-CV]),SUMIF(STAND19[Expense Type],'Request Summary'!A21,STAND19[Amount Paid by ESG-CV]))</f>
        <v>0</v>
      </c>
    </row>
    <row r="5" spans="1:11" ht="34.5" customHeight="1" x14ac:dyDescent="0.25">
      <c r="A5" s="188" t="s">
        <v>6</v>
      </c>
      <c r="B5" s="189"/>
      <c r="C5" s="189"/>
      <c r="D5" s="190"/>
      <c r="E5" s="174">
        <f>SUM(SUMIF(STAND0[Expense Type],'Request Summary'!A18,STAND0[Amount Paid by ESG-CV]),SUMIF(STAND1[Expense Type],'Request Summary'!A18,STAND1[Amount Paid by ESG-CV]),SUMIF(STAND2[Expense Type],'Request Summary'!A18,STAND2[Amount Paid by ESG-CV]),SUMIF(STAND3[Expense Type],'Request Summary'!A18,STAND3[Amount Paid by ESG-CV]),SUMIF(STAND4[Expense Type],'Request Summary'!A18,STAND4[Amount Paid by ESG-CV]),SUMIF(STAND5[Expense Type],'Request Summary'!A18,STAND5[Amount Paid by ESG-CV]),SUMIF(STAND6[Expense Type],'Request Summary'!A18,STAND6[Amount Paid by ESG-CV]),SUMIF(STAND7[Expense Type],'Request Summary'!A18,STAND7[Amount Paid by ESG-CV]),SUMIF(STAND8[Expense Type],'Request Summary'!A18,STAND8[Amount Paid by ESG-CV]),SUMIF(STAND9[Expense Type],'Request Summary'!A18,STAND9[Amount Paid by ESG-CV]),SUMIF(STAND10[Expense Type],'Request Summary'!A18,STAND10[Amount Paid by ESG-CV]),SUMIF(STAND11[Expense Type],'Request Summary'!A18,STAND11[Amount Paid by ESG-CV]),SUMIF(STAND12[Expense Type],'Request Summary'!A18,STAND12[Amount Paid by ESG-CV]),SUMIF(STAND13[Expense Type],'Request Summary'!A18,STAND13[Amount Paid by ESG-CV]),SUMIF(STAND14[Expense Type],'Request Summary'!A18,STAND14[Amount Paid by ESG-CV]),SUMIF(STAND15[Expense Type],'Request Summary'!A18,STAND15[Amount Paid by ESG-CV]),SUMIF(STAND16[Expense Type],'Request Summary'!A18,STAND16[Amount Paid by ESG-CV]),SUMIF(STAND17[Expense Type],'Request Summary'!A18,STAND17[Amount Paid by ESG-CV]),SUMIF(STAND18[Expense Type],'Request Summary'!A18,STAND18[Amount Paid by ESG-CV]),SUMIF(STAND19[Expense Type],'Request Summary'!A18,STAND19[Amount Paid by ESG-CV]))</f>
        <v>0</v>
      </c>
      <c r="F5" s="175"/>
      <c r="G5" s="187" t="s">
        <v>8</v>
      </c>
      <c r="H5" s="187"/>
      <c r="I5" s="187"/>
      <c r="J5" s="195"/>
      <c r="K5" s="12">
        <f>SUM(SUMIF(STAND0[Expense Type],'Request Summary'!A22,STAND0[Amount Paid by ESG-CV]),SUMIF(STAND1[Expense Type],'Request Summary'!A22,STAND1[Amount Paid by ESG-CV]),SUMIF(STAND2[Expense Type],'Request Summary'!A22,STAND2[Amount Paid by ESG-CV]),SUMIF(STAND3[Expense Type],'Request Summary'!A22,STAND3[Amount Paid by ESG-CV]),SUMIF(STAND4[Expense Type],'Request Summary'!A22,STAND4[Amount Paid by ESG-CV]),SUMIF(STAND5[Expense Type],'Request Summary'!A22,STAND5[Amount Paid by ESG-CV]),SUMIF(STAND6[Expense Type],'Request Summary'!A22,STAND6[Amount Paid by ESG-CV]),SUMIF(STAND7[Expense Type],'Request Summary'!A22,STAND7[Amount Paid by ESG-CV]),SUMIF(STAND8[Expense Type],'Request Summary'!A22,STAND8[Amount Paid by ESG-CV]),SUMIF(STAND9[Expense Type],'Request Summary'!A22,STAND9[Amount Paid by ESG-CV]),SUMIF(STAND10[Expense Type],'Request Summary'!A22,STAND10[Amount Paid by ESG-CV]),SUMIF(STAND11[Expense Type],'Request Summary'!A22,STAND11[Amount Paid by ESG-CV]),SUMIF(STAND12[Expense Type],'Request Summary'!A22,STAND12[Amount Paid by ESG-CV]),SUMIF(STAND13[Expense Type],'Request Summary'!A22,STAND13[Amount Paid by ESG-CV]),SUMIF(STAND14[Expense Type],'Request Summary'!A22,STAND14[Amount Paid by ESG-CV]),SUMIF(STAND15[Expense Type],'Request Summary'!A22,STAND15[Amount Paid by ESG-CV]),SUMIF(STAND16[Expense Type],'Request Summary'!A22,STAND16[Amount Paid by ESG-CV]),SUMIF(STAND17[Expense Type],'Request Summary'!A22,STAND17[Amount Paid by ESG-CV]),SUMIF(STAND18[Expense Type],'Request Summary'!A22,STAND18[Amount Paid by ESG-CV]),SUMIF(STAND19[Expense Type],'Request Summary'!A22,STAND19[Amount Paid by ESG-CV]))</f>
        <v>0</v>
      </c>
    </row>
    <row r="6" spans="1:11" ht="34.5" customHeight="1" x14ac:dyDescent="0.25">
      <c r="A6" s="188" t="s">
        <v>2</v>
      </c>
      <c r="B6" s="189"/>
      <c r="C6" s="189"/>
      <c r="D6" s="190"/>
      <c r="E6" s="174">
        <f>SUM(SUMIF(STAND0[Expense Type],'Request Summary'!A19,STAND0[Amount Paid by ESG-CV]),SUMIF(STAND1[Expense Type],'Request Summary'!A19,STAND1[Amount Paid by ESG-CV]),SUMIF(STAND2[Expense Type],'Request Summary'!A19,STAND2[Amount Paid by ESG-CV]),SUMIF(STAND3[Expense Type],'Request Summary'!A19,STAND3[Amount Paid by ESG-CV]),SUMIF(STAND4[Expense Type],'Request Summary'!A19,STAND4[Amount Paid by ESG-CV]),SUMIF(STAND5[Expense Type],'Request Summary'!A19,STAND5[Amount Paid by ESG-CV]),SUMIF(STAND6[Expense Type],'Request Summary'!A19,STAND6[Amount Paid by ESG-CV]),SUMIF(STAND7[Expense Type],'Request Summary'!A19,STAND7[Amount Paid by ESG-CV]),SUMIF(STAND8[Expense Type],'Request Summary'!A19,STAND8[Amount Paid by ESG-CV]),SUMIF(STAND9[Expense Type],'Request Summary'!A19,STAND9[Amount Paid by ESG-CV]),SUMIF(STAND10[Expense Type],'Request Summary'!A19,STAND10[Amount Paid by ESG-CV]),SUMIF(STAND11[Expense Type],'Request Summary'!A19,STAND11[Amount Paid by ESG-CV]),SUMIF(STAND12[Expense Type],'Request Summary'!A19,STAND12[Amount Paid by ESG-CV]),SUMIF(STAND13[Expense Type],'Request Summary'!A19,STAND13[Amount Paid by ESG-CV]),SUMIF(STAND14[Expense Type],'Request Summary'!A19,STAND14[Amount Paid by ESG-CV]),SUMIF(STAND15[Expense Type],'Request Summary'!A19,STAND15[Amount Paid by ESG-CV]),SUMIF(STAND16[Expense Type],'Request Summary'!A19,STAND16[Amount Paid by ESG-CV]),SUMIF(STAND17[Expense Type],'Request Summary'!A19,STAND17[Amount Paid by ESG-CV]),SUMIF(STAND18[Expense Type],'Request Summary'!A19,STAND18[Amount Paid by ESG-CV]),SUMIF(STAND19[Expense Type],'Request Summary'!A19,STAND19[Amount Paid by ESG-CV]))</f>
        <v>0</v>
      </c>
      <c r="F6" s="175"/>
      <c r="G6" s="187" t="s">
        <v>19</v>
      </c>
      <c r="H6" s="187"/>
      <c r="I6" s="187"/>
      <c r="J6" s="195"/>
      <c r="K6" s="12">
        <f>SUM(SUMIF(STAND0[Expense Type],'Request Summary'!A23,STAND0[Amount Paid by ESG-CV]),SUMIF(STAND1[Expense Type],'Request Summary'!A23,STAND1[Amount Paid by ESG-CV]),SUMIF(STAND2[Expense Type],'Request Summary'!A23,STAND2[Amount Paid by ESG-CV]),SUMIF(STAND3[Expense Type],'Request Summary'!A23,STAND3[Amount Paid by ESG-CV]),SUMIF(STAND4[Expense Type],'Request Summary'!A23,STAND4[Amount Paid by ESG-CV]),SUMIF(STAND5[Expense Type],'Request Summary'!A23,STAND5[Amount Paid by ESG-CV]),SUMIF(STAND6[Expense Type],'Request Summary'!A23,STAND6[Amount Paid by ESG-CV]),SUMIF(STAND7[Expense Type],'Request Summary'!A23,STAND7[Amount Paid by ESG-CV]),SUMIF(STAND8[Expense Type],'Request Summary'!A23,STAND8[Amount Paid by ESG-CV]),SUMIF(STAND9[Expense Type],'Request Summary'!A23,STAND9[Amount Paid by ESG-CV]),SUMIF(STAND10[Expense Type],'Request Summary'!A23,STAND10[Amount Paid by ESG-CV]),SUMIF(STAND11[Expense Type],'Request Summary'!A23,STAND11[Amount Paid by ESG-CV]),SUMIF(STAND12[Expense Type],'Request Summary'!A23,STAND12[Amount Paid by ESG-CV]),SUMIF(STAND13[Expense Type],'Request Summary'!A23,STAND13[Amount Paid by ESG-CV]),SUMIF(STAND14[Expense Type],'Request Summary'!A23,STAND14[Amount Paid by ESG-CV]),SUMIF(STAND15[Expense Type],'Request Summary'!A23,STAND15[Amount Paid by ESG-CV]),SUMIF(STAND16[Expense Type],'Request Summary'!A23,STAND16[Amount Paid by ESG-CV]),SUMIF(STAND17[Expense Type],'Request Summary'!A23,STAND17[Amount Paid by ESG-CV]),SUMIF(STAND18[Expense Type],'Request Summary'!A23,STAND18[Amount Paid by ESG-CV]),SUMIF(STAND19[Expense Type],'Request Summary'!A23,STAND19[Amount Paid by ESG-CV]))</f>
        <v>0</v>
      </c>
    </row>
    <row r="7" spans="1:11" ht="34.5" customHeight="1" x14ac:dyDescent="0.25">
      <c r="A7" s="188" t="s">
        <v>4</v>
      </c>
      <c r="B7" s="189"/>
      <c r="C7" s="189"/>
      <c r="D7" s="190"/>
      <c r="E7" s="174">
        <f>SUM(SUMIF(STAND0[Expense Type],'Request Summary'!A20,STAND0[Amount Paid by ESG-CV]),SUMIF(STAND1[Expense Type],'Request Summary'!A20,STAND1[Amount Paid by ESG-CV]),SUMIF(STAND2[Expense Type],'Request Summary'!A20,STAND2[Amount Paid by ESG-CV]),SUMIF(STAND3[Expense Type],'Request Summary'!A20,STAND3[Amount Paid by ESG-CV]),SUMIF(STAND4[Expense Type],'Request Summary'!A20,STAND4[Amount Paid by ESG-CV]),SUMIF(STAND5[Expense Type],'Request Summary'!A20,STAND5[Amount Paid by ESG-CV]),SUMIF(STAND6[Expense Type],'Request Summary'!A20,STAND6[Amount Paid by ESG-CV]),SUMIF(STAND7[Expense Type],'Request Summary'!A20,STAND7[Amount Paid by ESG-CV]),SUMIF(STAND8[Expense Type],'Request Summary'!A20,STAND8[Amount Paid by ESG-CV]),SUMIF(STAND9[Expense Type],'Request Summary'!A20,STAND9[Amount Paid by ESG-CV]),SUMIF(STAND10[Expense Type],'Request Summary'!A20,STAND10[Amount Paid by ESG-CV]),SUMIF(STAND11[Expense Type],'Request Summary'!A20,STAND11[Amount Paid by ESG-CV]),SUMIF(STAND12[Expense Type],'Request Summary'!A20,STAND12[Amount Paid by ESG-CV]),SUMIF(STAND13[Expense Type],'Request Summary'!A20,STAND13[Amount Paid by ESG-CV]),SUMIF(STAND14[Expense Type],'Request Summary'!A20,STAND14[Amount Paid by ESG-CV]),SUMIF(STAND15[Expense Type],'Request Summary'!A20,STAND15[Amount Paid by ESG-CV]),SUMIF(STAND16[Expense Type],'Request Summary'!A20,STAND16[Amount Paid by ESG-CV]),SUMIF(STAND17[Expense Type],'Request Summary'!A20,STAND17[Amount Paid by ESG-CV]),SUMIF(STAND18[Expense Type],'Request Summary'!A20,STAND18[Amount Paid by ESG-CV]),SUMIF(STAND19[Expense Type],'Request Summary'!A20,STAND19[Amount Paid by ESG-CV]))</f>
        <v>0</v>
      </c>
      <c r="F7" s="175"/>
      <c r="G7" s="192"/>
      <c r="H7" s="193"/>
      <c r="I7" s="193"/>
      <c r="J7" s="193"/>
      <c r="K7" s="194"/>
    </row>
    <row r="8" spans="1:11" ht="34.5" customHeight="1" x14ac:dyDescent="0.25">
      <c r="A8" s="156" t="s">
        <v>16</v>
      </c>
      <c r="B8" s="157"/>
      <c r="C8" s="157"/>
      <c r="D8" s="157"/>
      <c r="E8" s="157"/>
      <c r="F8" s="157"/>
      <c r="G8" s="157"/>
      <c r="H8" s="157"/>
      <c r="I8" s="157"/>
      <c r="J8" s="157"/>
      <c r="K8" s="158"/>
    </row>
    <row r="9" spans="1:11" ht="34.5" customHeight="1" x14ac:dyDescent="0.25">
      <c r="A9" s="178" t="s">
        <v>57</v>
      </c>
      <c r="B9" s="179"/>
      <c r="C9" s="179"/>
      <c r="D9" s="179"/>
      <c r="E9" s="179"/>
      <c r="F9" s="179"/>
      <c r="G9" s="179"/>
      <c r="H9" s="179"/>
      <c r="I9" s="179"/>
      <c r="J9" s="179"/>
      <c r="K9" s="180"/>
    </row>
    <row r="10" spans="1:11" ht="34.5" customHeight="1" x14ac:dyDescent="0.25">
      <c r="A10" s="181"/>
      <c r="B10" s="182"/>
      <c r="C10" s="182"/>
      <c r="D10" s="182"/>
      <c r="E10" s="182"/>
      <c r="F10" s="182"/>
      <c r="G10" s="182"/>
      <c r="H10" s="182"/>
      <c r="I10" s="182"/>
      <c r="J10" s="182"/>
      <c r="K10" s="183"/>
    </row>
    <row r="11" spans="1:11" ht="34.5" customHeight="1" x14ac:dyDescent="0.25">
      <c r="A11" s="181"/>
      <c r="B11" s="182"/>
      <c r="C11" s="182"/>
      <c r="D11" s="182"/>
      <c r="E11" s="182"/>
      <c r="F11" s="182"/>
      <c r="G11" s="182"/>
      <c r="H11" s="182"/>
      <c r="I11" s="182"/>
      <c r="J11" s="182"/>
      <c r="K11" s="183"/>
    </row>
    <row r="12" spans="1:11" ht="34.5" customHeight="1" x14ac:dyDescent="0.25">
      <c r="A12" s="181"/>
      <c r="B12" s="182"/>
      <c r="C12" s="182"/>
      <c r="D12" s="182"/>
      <c r="E12" s="182"/>
      <c r="F12" s="182"/>
      <c r="G12" s="182"/>
      <c r="H12" s="182"/>
      <c r="I12" s="182"/>
      <c r="J12" s="182"/>
      <c r="K12" s="183"/>
    </row>
    <row r="13" spans="1:11" ht="34.5" customHeight="1" x14ac:dyDescent="0.25">
      <c r="A13" s="181"/>
      <c r="B13" s="182"/>
      <c r="C13" s="182"/>
      <c r="D13" s="182"/>
      <c r="E13" s="182"/>
      <c r="F13" s="182"/>
      <c r="G13" s="182"/>
      <c r="H13" s="182"/>
      <c r="I13" s="182"/>
      <c r="J13" s="182"/>
      <c r="K13" s="183"/>
    </row>
    <row r="14" spans="1:11" ht="34.5" customHeight="1" x14ac:dyDescent="0.25">
      <c r="A14" s="181"/>
      <c r="B14" s="182"/>
      <c r="C14" s="182"/>
      <c r="D14" s="182"/>
      <c r="E14" s="182"/>
      <c r="F14" s="182"/>
      <c r="G14" s="182"/>
      <c r="H14" s="182"/>
      <c r="I14" s="182"/>
      <c r="J14" s="182"/>
      <c r="K14" s="183"/>
    </row>
    <row r="15" spans="1:11" ht="34.5" customHeight="1" x14ac:dyDescent="0.25">
      <c r="A15" s="184"/>
      <c r="B15" s="185"/>
      <c r="C15" s="185"/>
      <c r="D15" s="185"/>
      <c r="E15" s="185"/>
      <c r="F15" s="185"/>
      <c r="G15" s="185"/>
      <c r="H15" s="185"/>
      <c r="I15" s="185"/>
      <c r="J15" s="185"/>
      <c r="K15" s="186"/>
    </row>
    <row r="16" spans="1:11" ht="34.5" customHeight="1" x14ac:dyDescent="0.25">
      <c r="A16" s="131" t="s">
        <v>9</v>
      </c>
      <c r="B16" s="132"/>
      <c r="C16" s="133">
        <f>$C$1</f>
        <v>0</v>
      </c>
      <c r="D16" s="134"/>
      <c r="E16" s="135"/>
      <c r="F16" s="131" t="s">
        <v>12</v>
      </c>
      <c r="G16" s="143"/>
      <c r="H16" s="143"/>
      <c r="I16" s="143"/>
      <c r="J16" s="132"/>
      <c r="K16" s="15" t="s">
        <v>33</v>
      </c>
    </row>
    <row r="17" spans="1:11" ht="34.5" customHeight="1" x14ac:dyDescent="0.25">
      <c r="A17" s="131" t="s">
        <v>10</v>
      </c>
      <c r="B17" s="132"/>
      <c r="C17" s="133">
        <f>$C$2</f>
        <v>0</v>
      </c>
      <c r="D17" s="134"/>
      <c r="E17" s="135"/>
      <c r="F17" s="131" t="s">
        <v>13</v>
      </c>
      <c r="G17" s="132"/>
      <c r="H17" s="144">
        <f>$G$2</f>
        <v>0</v>
      </c>
      <c r="I17" s="145"/>
      <c r="J17" s="146"/>
      <c r="K17" s="138">
        <f>SUM(STAND0[Amount Paid by ESG-CV])</f>
        <v>0</v>
      </c>
    </row>
    <row r="18" spans="1:11" ht="34.5" customHeight="1" x14ac:dyDescent="0.25">
      <c r="A18" s="136" t="s">
        <v>11</v>
      </c>
      <c r="B18" s="137"/>
      <c r="C18" s="133">
        <f>$C$3</f>
        <v>0</v>
      </c>
      <c r="D18" s="134"/>
      <c r="E18" s="135"/>
      <c r="F18" s="136" t="s">
        <v>14</v>
      </c>
      <c r="G18" s="137"/>
      <c r="H18" s="140">
        <f>$G$3</f>
        <v>0</v>
      </c>
      <c r="I18" s="141"/>
      <c r="J18" s="142"/>
      <c r="K18" s="139"/>
    </row>
    <row r="19" spans="1:11" ht="34.5" customHeight="1" x14ac:dyDescent="0.25">
      <c r="A19" s="5" t="s">
        <v>32</v>
      </c>
      <c r="B19" s="6" t="s">
        <v>20</v>
      </c>
      <c r="C19" s="6" t="s">
        <v>21</v>
      </c>
      <c r="D19" s="6" t="s">
        <v>22</v>
      </c>
      <c r="E19" s="6" t="s">
        <v>23</v>
      </c>
      <c r="F19" s="6" t="s">
        <v>24</v>
      </c>
      <c r="G19" s="6" t="s">
        <v>25</v>
      </c>
      <c r="H19" s="6" t="s">
        <v>26</v>
      </c>
      <c r="I19" s="7" t="s">
        <v>31</v>
      </c>
      <c r="J19" s="6" t="s">
        <v>27</v>
      </c>
      <c r="K19" s="8" t="s">
        <v>28</v>
      </c>
    </row>
    <row r="20" spans="1:11" ht="34.5" customHeight="1" x14ac:dyDescent="0.25">
      <c r="A20" s="3">
        <v>1</v>
      </c>
      <c r="B20" s="27" t="s">
        <v>7</v>
      </c>
      <c r="C20" s="42"/>
      <c r="D20" s="42"/>
      <c r="E20" s="42"/>
      <c r="F20" s="43"/>
      <c r="G20" s="43"/>
      <c r="H20" s="44"/>
      <c r="I20" s="45" t="str">
        <f>IFERROR(STAND0[[#This Row],[Amount Paid by ESG-CV]]/STAND0[[#This Row],[Total Amount]],"")</f>
        <v/>
      </c>
      <c r="J20" s="44"/>
      <c r="K20" s="26"/>
    </row>
    <row r="21" spans="1:11" ht="34.5" customHeight="1" x14ac:dyDescent="0.25">
      <c r="A21" s="3">
        <v>2</v>
      </c>
      <c r="B21" s="27" t="s">
        <v>7</v>
      </c>
      <c r="C21" s="42"/>
      <c r="D21" s="42"/>
      <c r="E21" s="42"/>
      <c r="F21" s="43"/>
      <c r="G21" s="43"/>
      <c r="H21" s="44"/>
      <c r="I21" s="45" t="str">
        <f>IFERROR(STAND0[[#This Row],[Amount Paid by ESG-CV]]/STAND0[[#This Row],[Total Amount]],"")</f>
        <v/>
      </c>
      <c r="J21" s="44"/>
      <c r="K21" s="26"/>
    </row>
    <row r="22" spans="1:11" ht="34.5" customHeight="1" x14ac:dyDescent="0.25">
      <c r="A22" s="3">
        <v>3</v>
      </c>
      <c r="B22" s="27" t="s">
        <v>7</v>
      </c>
      <c r="C22" s="42"/>
      <c r="D22" s="42"/>
      <c r="E22" s="42"/>
      <c r="F22" s="43"/>
      <c r="G22" s="43"/>
      <c r="H22" s="44"/>
      <c r="I22" s="45" t="str">
        <f>IFERROR(STAND0[[#This Row],[Amount Paid by ESG-CV]]/STAND0[[#This Row],[Total Amount]],"")</f>
        <v/>
      </c>
      <c r="J22" s="44"/>
      <c r="K22" s="26"/>
    </row>
    <row r="23" spans="1:11" ht="34.5" customHeight="1" x14ac:dyDescent="0.25">
      <c r="A23" s="3">
        <v>4</v>
      </c>
      <c r="B23" s="27" t="s">
        <v>7</v>
      </c>
      <c r="C23" s="42"/>
      <c r="D23" s="42"/>
      <c r="E23" s="42"/>
      <c r="F23" s="43"/>
      <c r="G23" s="43"/>
      <c r="H23" s="44"/>
      <c r="I23" s="45" t="str">
        <f>IFERROR(STAND0[[#This Row],[Amount Paid by ESG-CV]]/STAND0[[#This Row],[Total Amount]],"")</f>
        <v/>
      </c>
      <c r="J23" s="44"/>
      <c r="K23" s="26"/>
    </row>
    <row r="24" spans="1:11" ht="34.5" customHeight="1" x14ac:dyDescent="0.25">
      <c r="A24" s="3">
        <v>5</v>
      </c>
      <c r="B24" s="27" t="s">
        <v>7</v>
      </c>
      <c r="C24" s="42"/>
      <c r="D24" s="42"/>
      <c r="E24" s="42"/>
      <c r="F24" s="43"/>
      <c r="G24" s="43"/>
      <c r="H24" s="44"/>
      <c r="I24" s="45" t="str">
        <f>IFERROR(STAND0[[#This Row],[Amount Paid by ESG-CV]]/STAND0[[#This Row],[Total Amount]],"")</f>
        <v/>
      </c>
      <c r="J24" s="44"/>
      <c r="K24" s="26"/>
    </row>
    <row r="25" spans="1:11" ht="34.5" customHeight="1" x14ac:dyDescent="0.25">
      <c r="A25" s="3">
        <v>6</v>
      </c>
      <c r="B25" s="27" t="s">
        <v>7</v>
      </c>
      <c r="C25" s="42"/>
      <c r="D25" s="42"/>
      <c r="E25" s="42"/>
      <c r="F25" s="43"/>
      <c r="G25" s="43"/>
      <c r="H25" s="44"/>
      <c r="I25" s="45" t="str">
        <f>IFERROR(STAND0[[#This Row],[Amount Paid by ESG-CV]]/STAND0[[#This Row],[Total Amount]],"")</f>
        <v/>
      </c>
      <c r="J25" s="44"/>
      <c r="K25" s="26"/>
    </row>
    <row r="26" spans="1:11" ht="34.5" customHeight="1" x14ac:dyDescent="0.25">
      <c r="A26" s="3">
        <v>7</v>
      </c>
      <c r="B26" s="27" t="s">
        <v>7</v>
      </c>
      <c r="C26" s="42"/>
      <c r="D26" s="42"/>
      <c r="E26" s="42"/>
      <c r="F26" s="43"/>
      <c r="G26" s="43"/>
      <c r="H26" s="44"/>
      <c r="I26" s="45" t="str">
        <f>IFERROR(STAND0[[#This Row],[Amount Paid by ESG-CV]]/STAND0[[#This Row],[Total Amount]],"")</f>
        <v/>
      </c>
      <c r="J26" s="44"/>
      <c r="K26" s="26"/>
    </row>
    <row r="27" spans="1:11" ht="34.5" customHeight="1" x14ac:dyDescent="0.25">
      <c r="A27" s="3">
        <v>8</v>
      </c>
      <c r="B27" s="27" t="s">
        <v>7</v>
      </c>
      <c r="C27" s="42"/>
      <c r="D27" s="42"/>
      <c r="E27" s="42"/>
      <c r="F27" s="43"/>
      <c r="G27" s="43"/>
      <c r="H27" s="44"/>
      <c r="I27" s="45" t="str">
        <f>IFERROR(STAND0[[#This Row],[Amount Paid by ESG-CV]]/STAND0[[#This Row],[Total Amount]],"")</f>
        <v/>
      </c>
      <c r="J27" s="44"/>
      <c r="K27" s="26"/>
    </row>
    <row r="28" spans="1:11" ht="34.5" customHeight="1" x14ac:dyDescent="0.25">
      <c r="A28" s="3">
        <v>9</v>
      </c>
      <c r="B28" s="27" t="s">
        <v>7</v>
      </c>
      <c r="C28" s="42"/>
      <c r="D28" s="42"/>
      <c r="E28" s="42"/>
      <c r="F28" s="43"/>
      <c r="G28" s="43"/>
      <c r="H28" s="44"/>
      <c r="I28" s="45" t="str">
        <f>IFERROR(STAND0[[#This Row],[Amount Paid by ESG-CV]]/STAND0[[#This Row],[Total Amount]],"")</f>
        <v/>
      </c>
      <c r="J28" s="44"/>
      <c r="K28" s="26"/>
    </row>
    <row r="29" spans="1:11" ht="34.5" customHeight="1" x14ac:dyDescent="0.25">
      <c r="A29" s="4">
        <v>10</v>
      </c>
      <c r="B29" s="27" t="s">
        <v>7</v>
      </c>
      <c r="C29" s="42"/>
      <c r="D29" s="42"/>
      <c r="E29" s="42"/>
      <c r="F29" s="43"/>
      <c r="G29" s="43"/>
      <c r="H29" s="44"/>
      <c r="I29" s="45" t="str">
        <f>IFERROR(STAND0[[#This Row],[Amount Paid by ESG-CV]]/STAND0[[#This Row],[Total Amount]],"")</f>
        <v/>
      </c>
      <c r="J29" s="44"/>
      <c r="K29" s="26"/>
    </row>
    <row r="31" spans="1:11" ht="34.5" customHeight="1" x14ac:dyDescent="0.25">
      <c r="A31" s="131" t="s">
        <v>9</v>
      </c>
      <c r="B31" s="132"/>
      <c r="C31" s="133">
        <f>$C$1</f>
        <v>0</v>
      </c>
      <c r="D31" s="134"/>
      <c r="E31" s="135"/>
      <c r="F31" s="131" t="s">
        <v>12</v>
      </c>
      <c r="G31" s="143"/>
      <c r="H31" s="143"/>
      <c r="I31" s="143"/>
      <c r="J31" s="132"/>
      <c r="K31" s="15" t="s">
        <v>33</v>
      </c>
    </row>
    <row r="32" spans="1:11" ht="34.5" customHeight="1" x14ac:dyDescent="0.25">
      <c r="A32" s="131" t="s">
        <v>10</v>
      </c>
      <c r="B32" s="132"/>
      <c r="C32" s="133">
        <f>$C$2</f>
        <v>0</v>
      </c>
      <c r="D32" s="134"/>
      <c r="E32" s="135"/>
      <c r="F32" s="131" t="s">
        <v>13</v>
      </c>
      <c r="G32" s="132"/>
      <c r="H32" s="144">
        <f>$G$2</f>
        <v>0</v>
      </c>
      <c r="I32" s="145"/>
      <c r="J32" s="146"/>
      <c r="K32" s="138">
        <f>SUM(STAND1[Amount Paid by ESG-CV])</f>
        <v>0</v>
      </c>
    </row>
    <row r="33" spans="1:11" ht="34.5" customHeight="1" x14ac:dyDescent="0.25">
      <c r="A33" s="136" t="s">
        <v>11</v>
      </c>
      <c r="B33" s="137"/>
      <c r="C33" s="133">
        <f>$C$3</f>
        <v>0</v>
      </c>
      <c r="D33" s="134"/>
      <c r="E33" s="135"/>
      <c r="F33" s="136" t="s">
        <v>14</v>
      </c>
      <c r="G33" s="137"/>
      <c r="H33" s="140">
        <f>$G$3</f>
        <v>0</v>
      </c>
      <c r="I33" s="141"/>
      <c r="J33" s="142"/>
      <c r="K33" s="139"/>
    </row>
    <row r="34" spans="1:11" ht="34.5" customHeight="1" x14ac:dyDescent="0.25">
      <c r="A34" s="5" t="s">
        <v>32</v>
      </c>
      <c r="B34" s="6" t="s">
        <v>20</v>
      </c>
      <c r="C34" s="6" t="s">
        <v>21</v>
      </c>
      <c r="D34" s="6" t="s">
        <v>22</v>
      </c>
      <c r="E34" s="6" t="s">
        <v>23</v>
      </c>
      <c r="F34" s="6" t="s">
        <v>24</v>
      </c>
      <c r="G34" s="6" t="s">
        <v>25</v>
      </c>
      <c r="H34" s="6" t="s">
        <v>26</v>
      </c>
      <c r="I34" s="7" t="s">
        <v>31</v>
      </c>
      <c r="J34" s="6" t="s">
        <v>27</v>
      </c>
      <c r="K34" s="8" t="s">
        <v>28</v>
      </c>
    </row>
    <row r="35" spans="1:11" ht="34.5" customHeight="1" x14ac:dyDescent="0.25">
      <c r="A35" s="3">
        <v>11</v>
      </c>
      <c r="B35" s="27" t="s">
        <v>7</v>
      </c>
      <c r="C35" s="42"/>
      <c r="D35" s="42"/>
      <c r="E35" s="42"/>
      <c r="F35" s="43"/>
      <c r="G35" s="43"/>
      <c r="H35" s="44"/>
      <c r="I35" s="45" t="str">
        <f>IFERROR(STAND1[[#This Row],[Amount Paid by ESG-CV]]/STAND1[[#This Row],[Total Amount]],"")</f>
        <v/>
      </c>
      <c r="J35" s="44"/>
      <c r="K35" s="26"/>
    </row>
    <row r="36" spans="1:11" ht="34.5" customHeight="1" x14ac:dyDescent="0.25">
      <c r="A36" s="3">
        <v>12</v>
      </c>
      <c r="B36" s="27" t="s">
        <v>7</v>
      </c>
      <c r="C36" s="42"/>
      <c r="D36" s="42"/>
      <c r="E36" s="42"/>
      <c r="F36" s="43"/>
      <c r="G36" s="43"/>
      <c r="H36" s="44"/>
      <c r="I36" s="45" t="str">
        <f>IFERROR(STAND1[[#This Row],[Amount Paid by ESG-CV]]/STAND1[[#This Row],[Total Amount]],"")</f>
        <v/>
      </c>
      <c r="J36" s="44"/>
      <c r="K36" s="26"/>
    </row>
    <row r="37" spans="1:11" ht="34.5" customHeight="1" x14ac:dyDescent="0.25">
      <c r="A37" s="3">
        <v>13</v>
      </c>
      <c r="B37" s="27" t="s">
        <v>7</v>
      </c>
      <c r="C37" s="42"/>
      <c r="D37" s="42"/>
      <c r="E37" s="42"/>
      <c r="F37" s="43"/>
      <c r="G37" s="43"/>
      <c r="H37" s="44"/>
      <c r="I37" s="45" t="str">
        <f>IFERROR(STAND1[[#This Row],[Amount Paid by ESG-CV]]/STAND1[[#This Row],[Total Amount]],"")</f>
        <v/>
      </c>
      <c r="J37" s="44"/>
      <c r="K37" s="26"/>
    </row>
    <row r="38" spans="1:11" ht="34.5" customHeight="1" x14ac:dyDescent="0.25">
      <c r="A38" s="3">
        <v>14</v>
      </c>
      <c r="B38" s="27" t="s">
        <v>7</v>
      </c>
      <c r="C38" s="42"/>
      <c r="D38" s="42"/>
      <c r="E38" s="42"/>
      <c r="F38" s="43"/>
      <c r="G38" s="43"/>
      <c r="H38" s="44"/>
      <c r="I38" s="45" t="str">
        <f>IFERROR(STAND1[[#This Row],[Amount Paid by ESG-CV]]/STAND1[[#This Row],[Total Amount]],"")</f>
        <v/>
      </c>
      <c r="J38" s="44"/>
      <c r="K38" s="26"/>
    </row>
    <row r="39" spans="1:11" ht="34.5" customHeight="1" x14ac:dyDescent="0.25">
      <c r="A39" s="3">
        <v>15</v>
      </c>
      <c r="B39" s="27" t="s">
        <v>7</v>
      </c>
      <c r="C39" s="42"/>
      <c r="D39" s="42"/>
      <c r="E39" s="42"/>
      <c r="F39" s="43"/>
      <c r="G39" s="43"/>
      <c r="H39" s="44"/>
      <c r="I39" s="45" t="str">
        <f>IFERROR(STAND1[[#This Row],[Amount Paid by ESG-CV]]/STAND1[[#This Row],[Total Amount]],"")</f>
        <v/>
      </c>
      <c r="J39" s="44"/>
      <c r="K39" s="26"/>
    </row>
    <row r="40" spans="1:11" ht="34.5" customHeight="1" x14ac:dyDescent="0.25">
      <c r="A40" s="3">
        <v>16</v>
      </c>
      <c r="B40" s="27" t="s">
        <v>7</v>
      </c>
      <c r="C40" s="42"/>
      <c r="D40" s="42"/>
      <c r="E40" s="42"/>
      <c r="F40" s="43"/>
      <c r="G40" s="43"/>
      <c r="H40" s="44"/>
      <c r="I40" s="45" t="str">
        <f>IFERROR(STAND1[[#This Row],[Amount Paid by ESG-CV]]/STAND1[[#This Row],[Total Amount]],"")</f>
        <v/>
      </c>
      <c r="J40" s="44"/>
      <c r="K40" s="26"/>
    </row>
    <row r="41" spans="1:11" ht="34.5" customHeight="1" x14ac:dyDescent="0.25">
      <c r="A41" s="3">
        <v>17</v>
      </c>
      <c r="B41" s="27" t="s">
        <v>7</v>
      </c>
      <c r="C41" s="42"/>
      <c r="D41" s="42"/>
      <c r="E41" s="42"/>
      <c r="F41" s="43"/>
      <c r="G41" s="43"/>
      <c r="H41" s="44"/>
      <c r="I41" s="45" t="str">
        <f>IFERROR(STAND1[[#This Row],[Amount Paid by ESG-CV]]/STAND1[[#This Row],[Total Amount]],"")</f>
        <v/>
      </c>
      <c r="J41" s="44"/>
      <c r="K41" s="26"/>
    </row>
    <row r="42" spans="1:11" ht="34.5" customHeight="1" x14ac:dyDescent="0.25">
      <c r="A42" s="3">
        <v>18</v>
      </c>
      <c r="B42" s="27" t="s">
        <v>7</v>
      </c>
      <c r="C42" s="42"/>
      <c r="D42" s="42"/>
      <c r="E42" s="42"/>
      <c r="F42" s="43"/>
      <c r="G42" s="43"/>
      <c r="H42" s="44"/>
      <c r="I42" s="45" t="str">
        <f>IFERROR(STAND1[[#This Row],[Amount Paid by ESG-CV]]/STAND1[[#This Row],[Total Amount]],"")</f>
        <v/>
      </c>
      <c r="J42" s="44"/>
      <c r="K42" s="26"/>
    </row>
    <row r="43" spans="1:11" ht="34.5" customHeight="1" x14ac:dyDescent="0.25">
      <c r="A43" s="3">
        <v>19</v>
      </c>
      <c r="B43" s="27" t="s">
        <v>7</v>
      </c>
      <c r="C43" s="42"/>
      <c r="D43" s="42"/>
      <c r="E43" s="42"/>
      <c r="F43" s="43"/>
      <c r="G43" s="43"/>
      <c r="H43" s="44"/>
      <c r="I43" s="45" t="str">
        <f>IFERROR(STAND1[[#This Row],[Amount Paid by ESG-CV]]/STAND1[[#This Row],[Total Amount]],"")</f>
        <v/>
      </c>
      <c r="J43" s="44"/>
      <c r="K43" s="26"/>
    </row>
    <row r="44" spans="1:11" ht="34.5" customHeight="1" x14ac:dyDescent="0.25">
      <c r="A44" s="3">
        <v>20</v>
      </c>
      <c r="B44" s="27" t="s">
        <v>7</v>
      </c>
      <c r="C44" s="42"/>
      <c r="D44" s="42"/>
      <c r="E44" s="42"/>
      <c r="F44" s="43"/>
      <c r="G44" s="43"/>
      <c r="H44" s="44"/>
      <c r="I44" s="45" t="str">
        <f>IFERROR(STAND1[[#This Row],[Amount Paid by ESG-CV]]/STAND1[[#This Row],[Total Amount]],"")</f>
        <v/>
      </c>
      <c r="J44" s="44"/>
      <c r="K44" s="26"/>
    </row>
    <row r="46" spans="1:11" ht="34.5" customHeight="1" x14ac:dyDescent="0.25">
      <c r="A46" s="131" t="s">
        <v>9</v>
      </c>
      <c r="B46" s="132"/>
      <c r="C46" s="133">
        <f>$C$1</f>
        <v>0</v>
      </c>
      <c r="D46" s="134"/>
      <c r="E46" s="135"/>
      <c r="F46" s="131" t="s">
        <v>12</v>
      </c>
      <c r="G46" s="143"/>
      <c r="H46" s="143"/>
      <c r="I46" s="143"/>
      <c r="J46" s="132"/>
      <c r="K46" s="15" t="s">
        <v>33</v>
      </c>
    </row>
    <row r="47" spans="1:11" ht="34.5" customHeight="1" x14ac:dyDescent="0.25">
      <c r="A47" s="131" t="s">
        <v>10</v>
      </c>
      <c r="B47" s="132"/>
      <c r="C47" s="133">
        <f>$C$2</f>
        <v>0</v>
      </c>
      <c r="D47" s="134"/>
      <c r="E47" s="135"/>
      <c r="F47" s="131" t="s">
        <v>13</v>
      </c>
      <c r="G47" s="132"/>
      <c r="H47" s="144">
        <f>$G$2</f>
        <v>0</v>
      </c>
      <c r="I47" s="145"/>
      <c r="J47" s="146"/>
      <c r="K47" s="138">
        <f>SUM(STAND2[Amount Paid by ESG-CV])</f>
        <v>0</v>
      </c>
    </row>
    <row r="48" spans="1:11" ht="34.5" customHeight="1" x14ac:dyDescent="0.25">
      <c r="A48" s="136" t="s">
        <v>11</v>
      </c>
      <c r="B48" s="137"/>
      <c r="C48" s="133">
        <f>$C$3</f>
        <v>0</v>
      </c>
      <c r="D48" s="134"/>
      <c r="E48" s="135"/>
      <c r="F48" s="136" t="s">
        <v>14</v>
      </c>
      <c r="G48" s="137"/>
      <c r="H48" s="140">
        <f>$G$3</f>
        <v>0</v>
      </c>
      <c r="I48" s="141"/>
      <c r="J48" s="142"/>
      <c r="K48" s="139"/>
    </row>
    <row r="49" spans="1:11" ht="34.5" customHeight="1" x14ac:dyDescent="0.25">
      <c r="A49" s="5" t="s">
        <v>32</v>
      </c>
      <c r="B49" s="6" t="s">
        <v>20</v>
      </c>
      <c r="C49" s="6" t="s">
        <v>21</v>
      </c>
      <c r="D49" s="6" t="s">
        <v>22</v>
      </c>
      <c r="E49" s="6" t="s">
        <v>23</v>
      </c>
      <c r="F49" s="6" t="s">
        <v>24</v>
      </c>
      <c r="G49" s="6" t="s">
        <v>25</v>
      </c>
      <c r="H49" s="6" t="s">
        <v>26</v>
      </c>
      <c r="I49" s="7" t="s">
        <v>31</v>
      </c>
      <c r="J49" s="6" t="s">
        <v>27</v>
      </c>
      <c r="K49" s="8" t="s">
        <v>28</v>
      </c>
    </row>
    <row r="50" spans="1:11" ht="34.5" customHeight="1" x14ac:dyDescent="0.25">
      <c r="A50" s="3">
        <v>21</v>
      </c>
      <c r="B50" s="27" t="s">
        <v>7</v>
      </c>
      <c r="C50" s="42"/>
      <c r="D50" s="42"/>
      <c r="E50" s="42"/>
      <c r="F50" s="43"/>
      <c r="G50" s="43"/>
      <c r="H50" s="44"/>
      <c r="I50" s="45" t="str">
        <f>IFERROR(STAND2[[#This Row],[Amount Paid by ESG-CV]]/STAND2[[#This Row],[Total Amount]],"")</f>
        <v/>
      </c>
      <c r="J50" s="44"/>
      <c r="K50" s="26"/>
    </row>
    <row r="51" spans="1:11" ht="34.5" customHeight="1" x14ac:dyDescent="0.25">
      <c r="A51" s="3">
        <v>22</v>
      </c>
      <c r="B51" s="27" t="s">
        <v>7</v>
      </c>
      <c r="C51" s="42"/>
      <c r="D51" s="42"/>
      <c r="E51" s="42"/>
      <c r="F51" s="43"/>
      <c r="G51" s="43"/>
      <c r="H51" s="44"/>
      <c r="I51" s="45" t="str">
        <f>IFERROR(STAND2[[#This Row],[Amount Paid by ESG-CV]]/STAND2[[#This Row],[Total Amount]],"")</f>
        <v/>
      </c>
      <c r="J51" s="44"/>
      <c r="K51" s="26"/>
    </row>
    <row r="52" spans="1:11" ht="34.5" customHeight="1" x14ac:dyDescent="0.25">
      <c r="A52" s="3">
        <v>23</v>
      </c>
      <c r="B52" s="27" t="s">
        <v>7</v>
      </c>
      <c r="C52" s="42"/>
      <c r="D52" s="42"/>
      <c r="E52" s="42"/>
      <c r="F52" s="43"/>
      <c r="G52" s="43"/>
      <c r="H52" s="44"/>
      <c r="I52" s="45" t="str">
        <f>IFERROR(STAND2[[#This Row],[Amount Paid by ESG-CV]]/STAND2[[#This Row],[Total Amount]],"")</f>
        <v/>
      </c>
      <c r="J52" s="44"/>
      <c r="K52" s="26"/>
    </row>
    <row r="53" spans="1:11" ht="34.5" customHeight="1" x14ac:dyDescent="0.25">
      <c r="A53" s="3">
        <v>24</v>
      </c>
      <c r="B53" s="27" t="s">
        <v>7</v>
      </c>
      <c r="C53" s="42"/>
      <c r="D53" s="42"/>
      <c r="E53" s="42"/>
      <c r="F53" s="43"/>
      <c r="G53" s="43"/>
      <c r="H53" s="44"/>
      <c r="I53" s="45" t="str">
        <f>IFERROR(STAND2[[#This Row],[Amount Paid by ESG-CV]]/STAND2[[#This Row],[Total Amount]],"")</f>
        <v/>
      </c>
      <c r="J53" s="44"/>
      <c r="K53" s="26"/>
    </row>
    <row r="54" spans="1:11" ht="34.5" customHeight="1" x14ac:dyDescent="0.25">
      <c r="A54" s="3">
        <v>25</v>
      </c>
      <c r="B54" s="27" t="s">
        <v>7</v>
      </c>
      <c r="C54" s="42"/>
      <c r="D54" s="42"/>
      <c r="E54" s="42"/>
      <c r="F54" s="43"/>
      <c r="G54" s="43"/>
      <c r="H54" s="44"/>
      <c r="I54" s="45" t="str">
        <f>IFERROR(STAND2[[#This Row],[Amount Paid by ESG-CV]]/STAND2[[#This Row],[Total Amount]],"")</f>
        <v/>
      </c>
      <c r="J54" s="44"/>
      <c r="K54" s="26"/>
    </row>
    <row r="55" spans="1:11" ht="34.5" customHeight="1" x14ac:dyDescent="0.25">
      <c r="A55" s="3">
        <v>26</v>
      </c>
      <c r="B55" s="27" t="s">
        <v>7</v>
      </c>
      <c r="C55" s="42"/>
      <c r="D55" s="42"/>
      <c r="E55" s="42"/>
      <c r="F55" s="43"/>
      <c r="G55" s="43"/>
      <c r="H55" s="44"/>
      <c r="I55" s="45" t="str">
        <f>IFERROR(STAND2[[#This Row],[Amount Paid by ESG-CV]]/STAND2[[#This Row],[Total Amount]],"")</f>
        <v/>
      </c>
      <c r="J55" s="44"/>
      <c r="K55" s="26"/>
    </row>
    <row r="56" spans="1:11" ht="34.5" customHeight="1" x14ac:dyDescent="0.25">
      <c r="A56" s="3">
        <v>27</v>
      </c>
      <c r="B56" s="27" t="s">
        <v>7</v>
      </c>
      <c r="C56" s="42"/>
      <c r="D56" s="42"/>
      <c r="E56" s="42"/>
      <c r="F56" s="43"/>
      <c r="G56" s="43"/>
      <c r="H56" s="44"/>
      <c r="I56" s="45" t="str">
        <f>IFERROR(STAND2[[#This Row],[Amount Paid by ESG-CV]]/STAND2[[#This Row],[Total Amount]],"")</f>
        <v/>
      </c>
      <c r="J56" s="44"/>
      <c r="K56" s="26"/>
    </row>
    <row r="57" spans="1:11" ht="34.5" customHeight="1" x14ac:dyDescent="0.25">
      <c r="A57" s="3">
        <v>28</v>
      </c>
      <c r="B57" s="27" t="s">
        <v>7</v>
      </c>
      <c r="C57" s="42"/>
      <c r="D57" s="42"/>
      <c r="E57" s="42"/>
      <c r="F57" s="43"/>
      <c r="G57" s="43"/>
      <c r="H57" s="44"/>
      <c r="I57" s="45" t="str">
        <f>IFERROR(STAND2[[#This Row],[Amount Paid by ESG-CV]]/STAND2[[#This Row],[Total Amount]],"")</f>
        <v/>
      </c>
      <c r="J57" s="44"/>
      <c r="K57" s="26"/>
    </row>
    <row r="58" spans="1:11" ht="34.5" customHeight="1" x14ac:dyDescent="0.25">
      <c r="A58" s="3">
        <v>29</v>
      </c>
      <c r="B58" s="27" t="s">
        <v>7</v>
      </c>
      <c r="C58" s="42"/>
      <c r="D58" s="42"/>
      <c r="E58" s="42"/>
      <c r="F58" s="43"/>
      <c r="G58" s="43"/>
      <c r="H58" s="44"/>
      <c r="I58" s="45" t="str">
        <f>IFERROR(STAND2[[#This Row],[Amount Paid by ESG-CV]]/STAND2[[#This Row],[Total Amount]],"")</f>
        <v/>
      </c>
      <c r="J58" s="44"/>
      <c r="K58" s="26"/>
    </row>
    <row r="59" spans="1:11" ht="34.5" customHeight="1" x14ac:dyDescent="0.25">
      <c r="A59" s="3">
        <v>30</v>
      </c>
      <c r="B59" s="27" t="s">
        <v>7</v>
      </c>
      <c r="C59" s="42"/>
      <c r="D59" s="42"/>
      <c r="E59" s="42"/>
      <c r="F59" s="43"/>
      <c r="G59" s="43"/>
      <c r="H59" s="44"/>
      <c r="I59" s="45" t="str">
        <f>IFERROR(STAND2[[#This Row],[Amount Paid by ESG-CV]]/STAND2[[#This Row],[Total Amount]],"")</f>
        <v/>
      </c>
      <c r="J59" s="44"/>
      <c r="K59" s="26"/>
    </row>
    <row r="61" spans="1:11" ht="34.5" customHeight="1" x14ac:dyDescent="0.25">
      <c r="A61" s="131" t="s">
        <v>9</v>
      </c>
      <c r="B61" s="132"/>
      <c r="C61" s="133">
        <f>$C$1</f>
        <v>0</v>
      </c>
      <c r="D61" s="134"/>
      <c r="E61" s="135"/>
      <c r="F61" s="131" t="s">
        <v>12</v>
      </c>
      <c r="G61" s="143"/>
      <c r="H61" s="143"/>
      <c r="I61" s="143"/>
      <c r="J61" s="132"/>
      <c r="K61" s="15" t="s">
        <v>33</v>
      </c>
    </row>
    <row r="62" spans="1:11" ht="34.5" customHeight="1" x14ac:dyDescent="0.25">
      <c r="A62" s="131" t="s">
        <v>10</v>
      </c>
      <c r="B62" s="132"/>
      <c r="C62" s="133">
        <f>$C$2</f>
        <v>0</v>
      </c>
      <c r="D62" s="134"/>
      <c r="E62" s="135"/>
      <c r="F62" s="131" t="s">
        <v>13</v>
      </c>
      <c r="G62" s="132"/>
      <c r="H62" s="144">
        <f>$G$2</f>
        <v>0</v>
      </c>
      <c r="I62" s="145"/>
      <c r="J62" s="146"/>
      <c r="K62" s="138">
        <f>SUM(STAND3[Amount Paid by ESG-CV])</f>
        <v>0</v>
      </c>
    </row>
    <row r="63" spans="1:11" ht="34.5" customHeight="1" x14ac:dyDescent="0.25">
      <c r="A63" s="136" t="s">
        <v>11</v>
      </c>
      <c r="B63" s="137"/>
      <c r="C63" s="133">
        <f>$C$3</f>
        <v>0</v>
      </c>
      <c r="D63" s="134"/>
      <c r="E63" s="135"/>
      <c r="F63" s="136" t="s">
        <v>14</v>
      </c>
      <c r="G63" s="137"/>
      <c r="H63" s="140">
        <f>$G$3</f>
        <v>0</v>
      </c>
      <c r="I63" s="141"/>
      <c r="J63" s="142"/>
      <c r="K63" s="139"/>
    </row>
    <row r="64" spans="1:11" ht="34.5" customHeight="1" x14ac:dyDescent="0.25">
      <c r="A64" s="5" t="s">
        <v>32</v>
      </c>
      <c r="B64" s="6" t="s">
        <v>20</v>
      </c>
      <c r="C64" s="6" t="s">
        <v>21</v>
      </c>
      <c r="D64" s="6" t="s">
        <v>22</v>
      </c>
      <c r="E64" s="6" t="s">
        <v>23</v>
      </c>
      <c r="F64" s="6" t="s">
        <v>24</v>
      </c>
      <c r="G64" s="6" t="s">
        <v>25</v>
      </c>
      <c r="H64" s="6" t="s">
        <v>26</v>
      </c>
      <c r="I64" s="7" t="s">
        <v>31</v>
      </c>
      <c r="J64" s="6" t="s">
        <v>27</v>
      </c>
      <c r="K64" s="8" t="s">
        <v>28</v>
      </c>
    </row>
    <row r="65" spans="1:11" ht="34.5" customHeight="1" x14ac:dyDescent="0.25">
      <c r="A65" s="3">
        <v>31</v>
      </c>
      <c r="B65" s="27" t="s">
        <v>7</v>
      </c>
      <c r="C65" s="42"/>
      <c r="D65" s="42"/>
      <c r="E65" s="42"/>
      <c r="F65" s="43"/>
      <c r="G65" s="43"/>
      <c r="H65" s="44"/>
      <c r="I65" s="45" t="str">
        <f>IFERROR(STAND3[[#This Row],[Amount Paid by ESG-CV]]/STAND3[[#This Row],[Total Amount]],"")</f>
        <v/>
      </c>
      <c r="J65" s="44"/>
      <c r="K65" s="26"/>
    </row>
    <row r="66" spans="1:11" ht="34.5" customHeight="1" x14ac:dyDescent="0.25">
      <c r="A66" s="3">
        <v>32</v>
      </c>
      <c r="B66" s="27" t="s">
        <v>7</v>
      </c>
      <c r="C66" s="42"/>
      <c r="D66" s="42"/>
      <c r="E66" s="42"/>
      <c r="F66" s="43"/>
      <c r="G66" s="43"/>
      <c r="H66" s="44"/>
      <c r="I66" s="45" t="str">
        <f>IFERROR(STAND3[[#This Row],[Amount Paid by ESG-CV]]/STAND3[[#This Row],[Total Amount]],"")</f>
        <v/>
      </c>
      <c r="J66" s="44"/>
      <c r="K66" s="26"/>
    </row>
    <row r="67" spans="1:11" ht="34.5" customHeight="1" x14ac:dyDescent="0.25">
      <c r="A67" s="3">
        <v>33</v>
      </c>
      <c r="B67" s="27" t="s">
        <v>7</v>
      </c>
      <c r="C67" s="42"/>
      <c r="D67" s="42"/>
      <c r="E67" s="42"/>
      <c r="F67" s="43"/>
      <c r="G67" s="43"/>
      <c r="H67" s="44"/>
      <c r="I67" s="45" t="str">
        <f>IFERROR(STAND3[[#This Row],[Amount Paid by ESG-CV]]/STAND3[[#This Row],[Total Amount]],"")</f>
        <v/>
      </c>
      <c r="J67" s="44"/>
      <c r="K67" s="26"/>
    </row>
    <row r="68" spans="1:11" ht="34.5" customHeight="1" x14ac:dyDescent="0.25">
      <c r="A68" s="3">
        <v>34</v>
      </c>
      <c r="B68" s="27" t="s">
        <v>7</v>
      </c>
      <c r="C68" s="42"/>
      <c r="D68" s="42"/>
      <c r="E68" s="42"/>
      <c r="F68" s="43"/>
      <c r="G68" s="43"/>
      <c r="H68" s="44"/>
      <c r="I68" s="45" t="str">
        <f>IFERROR(STAND3[[#This Row],[Amount Paid by ESG-CV]]/STAND3[[#This Row],[Total Amount]],"")</f>
        <v/>
      </c>
      <c r="J68" s="44"/>
      <c r="K68" s="26"/>
    </row>
    <row r="69" spans="1:11" ht="34.5" customHeight="1" x14ac:dyDescent="0.25">
      <c r="A69" s="3">
        <v>35</v>
      </c>
      <c r="B69" s="27" t="s">
        <v>7</v>
      </c>
      <c r="C69" s="42"/>
      <c r="D69" s="42"/>
      <c r="E69" s="42"/>
      <c r="F69" s="43"/>
      <c r="G69" s="43"/>
      <c r="H69" s="44"/>
      <c r="I69" s="45" t="str">
        <f>IFERROR(STAND3[[#This Row],[Amount Paid by ESG-CV]]/STAND3[[#This Row],[Total Amount]],"")</f>
        <v/>
      </c>
      <c r="J69" s="44"/>
      <c r="K69" s="26"/>
    </row>
    <row r="70" spans="1:11" ht="34.5" customHeight="1" x14ac:dyDescent="0.25">
      <c r="A70" s="3">
        <v>36</v>
      </c>
      <c r="B70" s="27" t="s">
        <v>7</v>
      </c>
      <c r="C70" s="42"/>
      <c r="D70" s="42"/>
      <c r="E70" s="42"/>
      <c r="F70" s="43"/>
      <c r="G70" s="43"/>
      <c r="H70" s="44"/>
      <c r="I70" s="45" t="str">
        <f>IFERROR(STAND3[[#This Row],[Amount Paid by ESG-CV]]/STAND3[[#This Row],[Total Amount]],"")</f>
        <v/>
      </c>
      <c r="J70" s="44"/>
      <c r="K70" s="26"/>
    </row>
    <row r="71" spans="1:11" ht="34.5" customHeight="1" x14ac:dyDescent="0.25">
      <c r="A71" s="3">
        <v>37</v>
      </c>
      <c r="B71" s="27" t="s">
        <v>7</v>
      </c>
      <c r="C71" s="42"/>
      <c r="D71" s="42"/>
      <c r="E71" s="42"/>
      <c r="F71" s="43"/>
      <c r="G71" s="43"/>
      <c r="H71" s="44"/>
      <c r="I71" s="45" t="str">
        <f>IFERROR(STAND3[[#This Row],[Amount Paid by ESG-CV]]/STAND3[[#This Row],[Total Amount]],"")</f>
        <v/>
      </c>
      <c r="J71" s="44"/>
      <c r="K71" s="26"/>
    </row>
    <row r="72" spans="1:11" ht="34.5" customHeight="1" x14ac:dyDescent="0.25">
      <c r="A72" s="3">
        <v>38</v>
      </c>
      <c r="B72" s="27" t="s">
        <v>7</v>
      </c>
      <c r="C72" s="42"/>
      <c r="D72" s="42"/>
      <c r="E72" s="42"/>
      <c r="F72" s="43"/>
      <c r="G72" s="43"/>
      <c r="H72" s="44"/>
      <c r="I72" s="45" t="str">
        <f>IFERROR(STAND3[[#This Row],[Amount Paid by ESG-CV]]/STAND3[[#This Row],[Total Amount]],"")</f>
        <v/>
      </c>
      <c r="J72" s="44"/>
      <c r="K72" s="26"/>
    </row>
    <row r="73" spans="1:11" ht="34.5" customHeight="1" x14ac:dyDescent="0.25">
      <c r="A73" s="3">
        <v>39</v>
      </c>
      <c r="B73" s="27" t="s">
        <v>7</v>
      </c>
      <c r="C73" s="42"/>
      <c r="D73" s="42"/>
      <c r="E73" s="42"/>
      <c r="F73" s="43"/>
      <c r="G73" s="43"/>
      <c r="H73" s="44"/>
      <c r="I73" s="45" t="str">
        <f>IFERROR(STAND3[[#This Row],[Amount Paid by ESG-CV]]/STAND3[[#This Row],[Total Amount]],"")</f>
        <v/>
      </c>
      <c r="J73" s="44"/>
      <c r="K73" s="26"/>
    </row>
    <row r="74" spans="1:11" ht="34.5" customHeight="1" x14ac:dyDescent="0.25">
      <c r="A74" s="3">
        <v>40</v>
      </c>
      <c r="B74" s="27" t="s">
        <v>7</v>
      </c>
      <c r="C74" s="42"/>
      <c r="D74" s="42"/>
      <c r="E74" s="42"/>
      <c r="F74" s="43"/>
      <c r="G74" s="43"/>
      <c r="H74" s="44"/>
      <c r="I74" s="45" t="str">
        <f>IFERROR(STAND3[[#This Row],[Amount Paid by ESG-CV]]/STAND3[[#This Row],[Total Amount]],"")</f>
        <v/>
      </c>
      <c r="J74" s="44"/>
      <c r="K74" s="26"/>
    </row>
    <row r="76" spans="1:11" ht="34.5" customHeight="1" x14ac:dyDescent="0.25">
      <c r="A76" s="131" t="s">
        <v>9</v>
      </c>
      <c r="B76" s="132"/>
      <c r="C76" s="133">
        <f>$C$1</f>
        <v>0</v>
      </c>
      <c r="D76" s="134"/>
      <c r="E76" s="135"/>
      <c r="F76" s="131" t="s">
        <v>12</v>
      </c>
      <c r="G76" s="143"/>
      <c r="H76" s="143"/>
      <c r="I76" s="143"/>
      <c r="J76" s="132"/>
      <c r="K76" s="15" t="s">
        <v>33</v>
      </c>
    </row>
    <row r="77" spans="1:11" ht="34.5" customHeight="1" x14ac:dyDescent="0.25">
      <c r="A77" s="131" t="s">
        <v>10</v>
      </c>
      <c r="B77" s="132"/>
      <c r="C77" s="133">
        <f>$C$2</f>
        <v>0</v>
      </c>
      <c r="D77" s="134"/>
      <c r="E77" s="135"/>
      <c r="F77" s="131" t="s">
        <v>13</v>
      </c>
      <c r="G77" s="132"/>
      <c r="H77" s="144">
        <f>$G$2</f>
        <v>0</v>
      </c>
      <c r="I77" s="145"/>
      <c r="J77" s="146"/>
      <c r="K77" s="138">
        <f>SUM(STAND4[Amount Paid by ESG-CV])</f>
        <v>0</v>
      </c>
    </row>
    <row r="78" spans="1:11" ht="34.5" customHeight="1" x14ac:dyDescent="0.25">
      <c r="A78" s="136" t="s">
        <v>11</v>
      </c>
      <c r="B78" s="137"/>
      <c r="C78" s="133">
        <f>$C$3</f>
        <v>0</v>
      </c>
      <c r="D78" s="134"/>
      <c r="E78" s="135"/>
      <c r="F78" s="136" t="s">
        <v>14</v>
      </c>
      <c r="G78" s="137"/>
      <c r="H78" s="140">
        <f>$G$3</f>
        <v>0</v>
      </c>
      <c r="I78" s="141"/>
      <c r="J78" s="142"/>
      <c r="K78" s="139"/>
    </row>
    <row r="79" spans="1:11" ht="34.5" customHeight="1" x14ac:dyDescent="0.25">
      <c r="A79" s="5" t="s">
        <v>32</v>
      </c>
      <c r="B79" s="6" t="s">
        <v>20</v>
      </c>
      <c r="C79" s="6" t="s">
        <v>21</v>
      </c>
      <c r="D79" s="6" t="s">
        <v>22</v>
      </c>
      <c r="E79" s="6" t="s">
        <v>23</v>
      </c>
      <c r="F79" s="6" t="s">
        <v>24</v>
      </c>
      <c r="G79" s="6" t="s">
        <v>25</v>
      </c>
      <c r="H79" s="6" t="s">
        <v>26</v>
      </c>
      <c r="I79" s="7" t="s">
        <v>31</v>
      </c>
      <c r="J79" s="6" t="s">
        <v>27</v>
      </c>
      <c r="K79" s="8" t="s">
        <v>28</v>
      </c>
    </row>
    <row r="80" spans="1:11" ht="34.5" customHeight="1" x14ac:dyDescent="0.25">
      <c r="A80" s="3">
        <v>41</v>
      </c>
      <c r="B80" s="27" t="s">
        <v>7</v>
      </c>
      <c r="C80" s="42"/>
      <c r="D80" s="42"/>
      <c r="E80" s="42"/>
      <c r="F80" s="43"/>
      <c r="G80" s="43"/>
      <c r="H80" s="44"/>
      <c r="I80" s="45" t="str">
        <f>IFERROR(STAND4[[#This Row],[Amount Paid by ESG-CV]]/STAND4[[#This Row],[Total Amount]],"")</f>
        <v/>
      </c>
      <c r="J80" s="44"/>
      <c r="K80" s="26"/>
    </row>
    <row r="81" spans="1:11" ht="34.5" customHeight="1" x14ac:dyDescent="0.25">
      <c r="A81" s="3">
        <v>42</v>
      </c>
      <c r="B81" s="27" t="s">
        <v>7</v>
      </c>
      <c r="C81" s="42"/>
      <c r="D81" s="42"/>
      <c r="E81" s="42"/>
      <c r="F81" s="43"/>
      <c r="G81" s="43"/>
      <c r="H81" s="44"/>
      <c r="I81" s="45" t="str">
        <f>IFERROR(STAND4[[#This Row],[Amount Paid by ESG-CV]]/STAND4[[#This Row],[Total Amount]],"")</f>
        <v/>
      </c>
      <c r="J81" s="44"/>
      <c r="K81" s="26"/>
    </row>
    <row r="82" spans="1:11" ht="34.5" customHeight="1" x14ac:dyDescent="0.25">
      <c r="A82" s="3">
        <v>43</v>
      </c>
      <c r="B82" s="27" t="s">
        <v>7</v>
      </c>
      <c r="C82" s="42"/>
      <c r="D82" s="42"/>
      <c r="E82" s="42"/>
      <c r="F82" s="43"/>
      <c r="G82" s="43"/>
      <c r="H82" s="44"/>
      <c r="I82" s="45" t="str">
        <f>IFERROR(STAND4[[#This Row],[Amount Paid by ESG-CV]]/STAND4[[#This Row],[Total Amount]],"")</f>
        <v/>
      </c>
      <c r="J82" s="44"/>
      <c r="K82" s="26"/>
    </row>
    <row r="83" spans="1:11" ht="34.5" customHeight="1" x14ac:dyDescent="0.25">
      <c r="A83" s="3">
        <v>44</v>
      </c>
      <c r="B83" s="27" t="s">
        <v>7</v>
      </c>
      <c r="C83" s="42"/>
      <c r="D83" s="42"/>
      <c r="E83" s="42"/>
      <c r="F83" s="43"/>
      <c r="G83" s="43"/>
      <c r="H83" s="44"/>
      <c r="I83" s="45" t="str">
        <f>IFERROR(STAND4[[#This Row],[Amount Paid by ESG-CV]]/STAND4[[#This Row],[Total Amount]],"")</f>
        <v/>
      </c>
      <c r="J83" s="44"/>
      <c r="K83" s="26"/>
    </row>
    <row r="84" spans="1:11" ht="34.5" customHeight="1" x14ac:dyDescent="0.25">
      <c r="A84" s="3">
        <v>45</v>
      </c>
      <c r="B84" s="27" t="s">
        <v>7</v>
      </c>
      <c r="C84" s="42"/>
      <c r="D84" s="42"/>
      <c r="E84" s="42"/>
      <c r="F84" s="43"/>
      <c r="G84" s="43"/>
      <c r="H84" s="44"/>
      <c r="I84" s="45" t="str">
        <f>IFERROR(STAND4[[#This Row],[Amount Paid by ESG-CV]]/STAND4[[#This Row],[Total Amount]],"")</f>
        <v/>
      </c>
      <c r="J84" s="44"/>
      <c r="K84" s="26"/>
    </row>
    <row r="85" spans="1:11" ht="34.5" customHeight="1" x14ac:dyDescent="0.25">
      <c r="A85" s="3">
        <v>46</v>
      </c>
      <c r="B85" s="27" t="s">
        <v>7</v>
      </c>
      <c r="C85" s="42"/>
      <c r="D85" s="42"/>
      <c r="E85" s="42"/>
      <c r="F85" s="43"/>
      <c r="G85" s="43"/>
      <c r="H85" s="44"/>
      <c r="I85" s="45" t="str">
        <f>IFERROR(STAND4[[#This Row],[Amount Paid by ESG-CV]]/STAND4[[#This Row],[Total Amount]],"")</f>
        <v/>
      </c>
      <c r="J85" s="44"/>
      <c r="K85" s="26"/>
    </row>
    <row r="86" spans="1:11" ht="34.5" customHeight="1" x14ac:dyDescent="0.25">
      <c r="A86" s="3">
        <v>47</v>
      </c>
      <c r="B86" s="27" t="s">
        <v>7</v>
      </c>
      <c r="C86" s="42"/>
      <c r="D86" s="42"/>
      <c r="E86" s="42"/>
      <c r="F86" s="43"/>
      <c r="G86" s="43"/>
      <c r="H86" s="44"/>
      <c r="I86" s="45" t="str">
        <f>IFERROR(STAND4[[#This Row],[Amount Paid by ESG-CV]]/STAND4[[#This Row],[Total Amount]],"")</f>
        <v/>
      </c>
      <c r="J86" s="44"/>
      <c r="K86" s="26"/>
    </row>
    <row r="87" spans="1:11" ht="34.5" customHeight="1" x14ac:dyDescent="0.25">
      <c r="A87" s="3">
        <v>48</v>
      </c>
      <c r="B87" s="27" t="s">
        <v>7</v>
      </c>
      <c r="C87" s="42"/>
      <c r="D87" s="42"/>
      <c r="E87" s="42"/>
      <c r="F87" s="43"/>
      <c r="G87" s="43"/>
      <c r="H87" s="44"/>
      <c r="I87" s="45" t="str">
        <f>IFERROR(STAND4[[#This Row],[Amount Paid by ESG-CV]]/STAND4[[#This Row],[Total Amount]],"")</f>
        <v/>
      </c>
      <c r="J87" s="44"/>
      <c r="K87" s="26"/>
    </row>
    <row r="88" spans="1:11" ht="34.5" customHeight="1" x14ac:dyDescent="0.25">
      <c r="A88" s="3">
        <v>49</v>
      </c>
      <c r="B88" s="27" t="s">
        <v>7</v>
      </c>
      <c r="C88" s="42"/>
      <c r="D88" s="42"/>
      <c r="E88" s="42"/>
      <c r="F88" s="43"/>
      <c r="G88" s="43"/>
      <c r="H88" s="44"/>
      <c r="I88" s="45" t="str">
        <f>IFERROR(STAND4[[#This Row],[Amount Paid by ESG-CV]]/STAND4[[#This Row],[Total Amount]],"")</f>
        <v/>
      </c>
      <c r="J88" s="44"/>
      <c r="K88" s="26"/>
    </row>
    <row r="89" spans="1:11" ht="34.5" customHeight="1" x14ac:dyDescent="0.25">
      <c r="A89" s="3">
        <v>50</v>
      </c>
      <c r="B89" s="27" t="s">
        <v>7</v>
      </c>
      <c r="C89" s="42"/>
      <c r="D89" s="42"/>
      <c r="E89" s="42"/>
      <c r="F89" s="43"/>
      <c r="G89" s="43"/>
      <c r="H89" s="44"/>
      <c r="I89" s="45" t="str">
        <f>IFERROR(STAND4[[#This Row],[Amount Paid by ESG-CV]]/STAND4[[#This Row],[Total Amount]],"")</f>
        <v/>
      </c>
      <c r="J89" s="44"/>
      <c r="K89" s="26"/>
    </row>
    <row r="91" spans="1:11" ht="34.5" customHeight="1" x14ac:dyDescent="0.25">
      <c r="A91" s="131" t="s">
        <v>9</v>
      </c>
      <c r="B91" s="132"/>
      <c r="C91" s="133">
        <f>$C$1</f>
        <v>0</v>
      </c>
      <c r="D91" s="134"/>
      <c r="E91" s="135"/>
      <c r="F91" s="131" t="s">
        <v>12</v>
      </c>
      <c r="G91" s="143"/>
      <c r="H91" s="143"/>
      <c r="I91" s="143"/>
      <c r="J91" s="132"/>
      <c r="K91" s="15" t="s">
        <v>33</v>
      </c>
    </row>
    <row r="92" spans="1:11" ht="34.5" customHeight="1" x14ac:dyDescent="0.25">
      <c r="A92" s="131" t="s">
        <v>10</v>
      </c>
      <c r="B92" s="132"/>
      <c r="C92" s="133">
        <f>$C$2</f>
        <v>0</v>
      </c>
      <c r="D92" s="134"/>
      <c r="E92" s="135"/>
      <c r="F92" s="131" t="s">
        <v>13</v>
      </c>
      <c r="G92" s="132"/>
      <c r="H92" s="144">
        <f>$G$2</f>
        <v>0</v>
      </c>
      <c r="I92" s="145"/>
      <c r="J92" s="146"/>
      <c r="K92" s="138">
        <f>SUM(STAND5[Amount Paid by ESG-CV])</f>
        <v>0</v>
      </c>
    </row>
    <row r="93" spans="1:11" ht="34.5" customHeight="1" x14ac:dyDescent="0.25">
      <c r="A93" s="136" t="s">
        <v>11</v>
      </c>
      <c r="B93" s="137"/>
      <c r="C93" s="133">
        <f>$C$3</f>
        <v>0</v>
      </c>
      <c r="D93" s="134"/>
      <c r="E93" s="135"/>
      <c r="F93" s="136" t="s">
        <v>14</v>
      </c>
      <c r="G93" s="137"/>
      <c r="H93" s="140">
        <f>$G$3</f>
        <v>0</v>
      </c>
      <c r="I93" s="141"/>
      <c r="J93" s="142"/>
      <c r="K93" s="139"/>
    </row>
    <row r="94" spans="1:11" ht="34.5" customHeight="1" x14ac:dyDescent="0.25">
      <c r="A94" s="5" t="s">
        <v>32</v>
      </c>
      <c r="B94" s="6" t="s">
        <v>20</v>
      </c>
      <c r="C94" s="6" t="s">
        <v>21</v>
      </c>
      <c r="D94" s="6" t="s">
        <v>22</v>
      </c>
      <c r="E94" s="6" t="s">
        <v>23</v>
      </c>
      <c r="F94" s="6" t="s">
        <v>24</v>
      </c>
      <c r="G94" s="6" t="s">
        <v>25</v>
      </c>
      <c r="H94" s="6" t="s">
        <v>26</v>
      </c>
      <c r="I94" s="7" t="s">
        <v>31</v>
      </c>
      <c r="J94" s="6" t="s">
        <v>27</v>
      </c>
      <c r="K94" s="8" t="s">
        <v>28</v>
      </c>
    </row>
    <row r="95" spans="1:11" ht="34.5" customHeight="1" x14ac:dyDescent="0.25">
      <c r="A95" s="3">
        <v>51</v>
      </c>
      <c r="B95" s="27" t="s">
        <v>7</v>
      </c>
      <c r="C95" s="42"/>
      <c r="D95" s="42"/>
      <c r="E95" s="42"/>
      <c r="F95" s="43"/>
      <c r="G95" s="43"/>
      <c r="H95" s="44"/>
      <c r="I95" s="45" t="str">
        <f>IFERROR(STAND5[[#This Row],[Amount Paid by ESG-CV]]/STAND5[[#This Row],[Total Amount]],"")</f>
        <v/>
      </c>
      <c r="J95" s="44"/>
      <c r="K95" s="26"/>
    </row>
    <row r="96" spans="1:11" ht="34.5" customHeight="1" x14ac:dyDescent="0.25">
      <c r="A96" s="3">
        <v>52</v>
      </c>
      <c r="B96" s="27" t="s">
        <v>7</v>
      </c>
      <c r="C96" s="42"/>
      <c r="D96" s="42"/>
      <c r="E96" s="42"/>
      <c r="F96" s="43"/>
      <c r="G96" s="43"/>
      <c r="H96" s="44"/>
      <c r="I96" s="45" t="str">
        <f>IFERROR(STAND5[[#This Row],[Amount Paid by ESG-CV]]/STAND5[[#This Row],[Total Amount]],"")</f>
        <v/>
      </c>
      <c r="J96" s="44"/>
      <c r="K96" s="26"/>
    </row>
    <row r="97" spans="1:11" ht="34.5" customHeight="1" x14ac:dyDescent="0.25">
      <c r="A97" s="3">
        <v>53</v>
      </c>
      <c r="B97" s="27" t="s">
        <v>7</v>
      </c>
      <c r="C97" s="42"/>
      <c r="D97" s="42"/>
      <c r="E97" s="42"/>
      <c r="F97" s="43"/>
      <c r="G97" s="43"/>
      <c r="H97" s="44"/>
      <c r="I97" s="45" t="str">
        <f>IFERROR(STAND5[[#This Row],[Amount Paid by ESG-CV]]/STAND5[[#This Row],[Total Amount]],"")</f>
        <v/>
      </c>
      <c r="J97" s="44"/>
      <c r="K97" s="26"/>
    </row>
    <row r="98" spans="1:11" ht="34.5" customHeight="1" x14ac:dyDescent="0.25">
      <c r="A98" s="3">
        <v>54</v>
      </c>
      <c r="B98" s="27" t="s">
        <v>7</v>
      </c>
      <c r="C98" s="42"/>
      <c r="D98" s="42"/>
      <c r="E98" s="42"/>
      <c r="F98" s="43"/>
      <c r="G98" s="43"/>
      <c r="H98" s="44"/>
      <c r="I98" s="45" t="str">
        <f>IFERROR(STAND5[[#This Row],[Amount Paid by ESG-CV]]/STAND5[[#This Row],[Total Amount]],"")</f>
        <v/>
      </c>
      <c r="J98" s="44"/>
      <c r="K98" s="26"/>
    </row>
    <row r="99" spans="1:11" ht="34.5" customHeight="1" x14ac:dyDescent="0.25">
      <c r="A99" s="3">
        <v>55</v>
      </c>
      <c r="B99" s="27" t="s">
        <v>7</v>
      </c>
      <c r="C99" s="42"/>
      <c r="D99" s="42"/>
      <c r="E99" s="42"/>
      <c r="F99" s="43"/>
      <c r="G99" s="43"/>
      <c r="H99" s="44"/>
      <c r="I99" s="45" t="str">
        <f>IFERROR(STAND5[[#This Row],[Amount Paid by ESG-CV]]/STAND5[[#This Row],[Total Amount]],"")</f>
        <v/>
      </c>
      <c r="J99" s="44"/>
      <c r="K99" s="26"/>
    </row>
    <row r="100" spans="1:11" ht="34.5" customHeight="1" x14ac:dyDescent="0.25">
      <c r="A100" s="3">
        <v>56</v>
      </c>
      <c r="B100" s="27" t="s">
        <v>7</v>
      </c>
      <c r="C100" s="42"/>
      <c r="D100" s="42"/>
      <c r="E100" s="42"/>
      <c r="F100" s="43"/>
      <c r="G100" s="43"/>
      <c r="H100" s="44"/>
      <c r="I100" s="45" t="str">
        <f>IFERROR(STAND5[[#This Row],[Amount Paid by ESG-CV]]/STAND5[[#This Row],[Total Amount]],"")</f>
        <v/>
      </c>
      <c r="J100" s="44"/>
      <c r="K100" s="26"/>
    </row>
    <row r="101" spans="1:11" ht="34.5" customHeight="1" x14ac:dyDescent="0.25">
      <c r="A101" s="3">
        <v>57</v>
      </c>
      <c r="B101" s="27" t="s">
        <v>7</v>
      </c>
      <c r="C101" s="42"/>
      <c r="D101" s="42"/>
      <c r="E101" s="42"/>
      <c r="F101" s="43"/>
      <c r="G101" s="43"/>
      <c r="H101" s="44"/>
      <c r="I101" s="45" t="str">
        <f>IFERROR(STAND5[[#This Row],[Amount Paid by ESG-CV]]/STAND5[[#This Row],[Total Amount]],"")</f>
        <v/>
      </c>
      <c r="J101" s="44"/>
      <c r="K101" s="26"/>
    </row>
    <row r="102" spans="1:11" ht="34.5" customHeight="1" x14ac:dyDescent="0.25">
      <c r="A102" s="3">
        <v>58</v>
      </c>
      <c r="B102" s="27" t="s">
        <v>7</v>
      </c>
      <c r="C102" s="42"/>
      <c r="D102" s="42"/>
      <c r="E102" s="42"/>
      <c r="F102" s="43"/>
      <c r="G102" s="43"/>
      <c r="H102" s="44"/>
      <c r="I102" s="45" t="str">
        <f>IFERROR(STAND5[[#This Row],[Amount Paid by ESG-CV]]/STAND5[[#This Row],[Total Amount]],"")</f>
        <v/>
      </c>
      <c r="J102" s="44"/>
      <c r="K102" s="26"/>
    </row>
    <row r="103" spans="1:11" ht="34.5" customHeight="1" x14ac:dyDescent="0.25">
      <c r="A103" s="3">
        <v>59</v>
      </c>
      <c r="B103" s="27" t="s">
        <v>7</v>
      </c>
      <c r="C103" s="42"/>
      <c r="D103" s="42"/>
      <c r="E103" s="42"/>
      <c r="F103" s="43"/>
      <c r="G103" s="43"/>
      <c r="H103" s="44"/>
      <c r="I103" s="45" t="str">
        <f>IFERROR(STAND5[[#This Row],[Amount Paid by ESG-CV]]/STAND5[[#This Row],[Total Amount]],"")</f>
        <v/>
      </c>
      <c r="J103" s="44"/>
      <c r="K103" s="26"/>
    </row>
    <row r="104" spans="1:11" ht="34.5" customHeight="1" x14ac:dyDescent="0.25">
      <c r="A104" s="3">
        <v>60</v>
      </c>
      <c r="B104" s="27" t="s">
        <v>7</v>
      </c>
      <c r="C104" s="42"/>
      <c r="D104" s="42"/>
      <c r="E104" s="42"/>
      <c r="F104" s="43"/>
      <c r="G104" s="43"/>
      <c r="H104" s="44"/>
      <c r="I104" s="45" t="str">
        <f>IFERROR(STAND5[[#This Row],[Amount Paid by ESG-CV]]/STAND5[[#This Row],[Total Amount]],"")</f>
        <v/>
      </c>
      <c r="J104" s="44"/>
      <c r="K104" s="26"/>
    </row>
    <row r="106" spans="1:11" ht="34.5" customHeight="1" x14ac:dyDescent="0.25">
      <c r="A106" s="131" t="s">
        <v>9</v>
      </c>
      <c r="B106" s="132"/>
      <c r="C106" s="133">
        <f>$C$1</f>
        <v>0</v>
      </c>
      <c r="D106" s="134"/>
      <c r="E106" s="135"/>
      <c r="F106" s="131" t="s">
        <v>12</v>
      </c>
      <c r="G106" s="143"/>
      <c r="H106" s="143"/>
      <c r="I106" s="143"/>
      <c r="J106" s="132"/>
      <c r="K106" s="15" t="s">
        <v>33</v>
      </c>
    </row>
    <row r="107" spans="1:11" ht="34.5" customHeight="1" x14ac:dyDescent="0.25">
      <c r="A107" s="131" t="s">
        <v>10</v>
      </c>
      <c r="B107" s="132"/>
      <c r="C107" s="133">
        <f>$C$2</f>
        <v>0</v>
      </c>
      <c r="D107" s="134"/>
      <c r="E107" s="135"/>
      <c r="F107" s="131" t="s">
        <v>13</v>
      </c>
      <c r="G107" s="132"/>
      <c r="H107" s="144">
        <f>$G$2</f>
        <v>0</v>
      </c>
      <c r="I107" s="145"/>
      <c r="J107" s="146"/>
      <c r="K107" s="138">
        <f>SUM(STAND6[Amount Paid by ESG-CV])</f>
        <v>0</v>
      </c>
    </row>
    <row r="108" spans="1:11" ht="34.5" customHeight="1" x14ac:dyDescent="0.25">
      <c r="A108" s="136" t="s">
        <v>11</v>
      </c>
      <c r="B108" s="137"/>
      <c r="C108" s="133">
        <f>$C$3</f>
        <v>0</v>
      </c>
      <c r="D108" s="134"/>
      <c r="E108" s="135"/>
      <c r="F108" s="136" t="s">
        <v>14</v>
      </c>
      <c r="G108" s="137"/>
      <c r="H108" s="140">
        <f>$G$3</f>
        <v>0</v>
      </c>
      <c r="I108" s="141"/>
      <c r="J108" s="142"/>
      <c r="K108" s="139"/>
    </row>
    <row r="109" spans="1:11" ht="34.5" customHeight="1" x14ac:dyDescent="0.25">
      <c r="A109" s="5" t="s">
        <v>32</v>
      </c>
      <c r="B109" s="6" t="s">
        <v>20</v>
      </c>
      <c r="C109" s="6" t="s">
        <v>21</v>
      </c>
      <c r="D109" s="6" t="s">
        <v>22</v>
      </c>
      <c r="E109" s="6" t="s">
        <v>23</v>
      </c>
      <c r="F109" s="6" t="s">
        <v>24</v>
      </c>
      <c r="G109" s="6" t="s">
        <v>25</v>
      </c>
      <c r="H109" s="6" t="s">
        <v>26</v>
      </c>
      <c r="I109" s="7" t="s">
        <v>31</v>
      </c>
      <c r="J109" s="6" t="s">
        <v>27</v>
      </c>
      <c r="K109" s="8" t="s">
        <v>28</v>
      </c>
    </row>
    <row r="110" spans="1:11" ht="34.5" customHeight="1" x14ac:dyDescent="0.25">
      <c r="A110" s="3">
        <v>61</v>
      </c>
      <c r="B110" s="27" t="s">
        <v>7</v>
      </c>
      <c r="C110" s="42"/>
      <c r="D110" s="42"/>
      <c r="E110" s="42"/>
      <c r="F110" s="43"/>
      <c r="G110" s="43"/>
      <c r="H110" s="44"/>
      <c r="I110" s="45" t="str">
        <f>IFERROR(STAND6[[#This Row],[Amount Paid by ESG-CV]]/STAND6[[#This Row],[Total Amount]],"")</f>
        <v/>
      </c>
      <c r="J110" s="44"/>
      <c r="K110" s="26"/>
    </row>
    <row r="111" spans="1:11" ht="34.5" customHeight="1" x14ac:dyDescent="0.25">
      <c r="A111" s="3">
        <v>62</v>
      </c>
      <c r="B111" s="27" t="s">
        <v>7</v>
      </c>
      <c r="C111" s="42"/>
      <c r="D111" s="42"/>
      <c r="E111" s="42"/>
      <c r="F111" s="43"/>
      <c r="G111" s="43"/>
      <c r="H111" s="44"/>
      <c r="I111" s="45" t="str">
        <f>IFERROR(STAND6[[#This Row],[Amount Paid by ESG-CV]]/STAND6[[#This Row],[Total Amount]],"")</f>
        <v/>
      </c>
      <c r="J111" s="44"/>
      <c r="K111" s="26"/>
    </row>
    <row r="112" spans="1:11" ht="34.5" customHeight="1" x14ac:dyDescent="0.25">
      <c r="A112" s="3">
        <v>63</v>
      </c>
      <c r="B112" s="27" t="s">
        <v>7</v>
      </c>
      <c r="C112" s="42"/>
      <c r="D112" s="42"/>
      <c r="E112" s="42"/>
      <c r="F112" s="43"/>
      <c r="G112" s="43"/>
      <c r="H112" s="44"/>
      <c r="I112" s="45" t="str">
        <f>IFERROR(STAND6[[#This Row],[Amount Paid by ESG-CV]]/STAND6[[#This Row],[Total Amount]],"")</f>
        <v/>
      </c>
      <c r="J112" s="44"/>
      <c r="K112" s="26"/>
    </row>
    <row r="113" spans="1:11" ht="34.5" customHeight="1" x14ac:dyDescent="0.25">
      <c r="A113" s="3">
        <v>64</v>
      </c>
      <c r="B113" s="27" t="s">
        <v>7</v>
      </c>
      <c r="C113" s="42"/>
      <c r="D113" s="42"/>
      <c r="E113" s="42"/>
      <c r="F113" s="43"/>
      <c r="G113" s="43"/>
      <c r="H113" s="44"/>
      <c r="I113" s="45" t="str">
        <f>IFERROR(STAND6[[#This Row],[Amount Paid by ESG-CV]]/STAND6[[#This Row],[Total Amount]],"")</f>
        <v/>
      </c>
      <c r="J113" s="44"/>
      <c r="K113" s="26"/>
    </row>
    <row r="114" spans="1:11" ht="34.5" customHeight="1" x14ac:dyDescent="0.25">
      <c r="A114" s="3">
        <v>65</v>
      </c>
      <c r="B114" s="27" t="s">
        <v>7</v>
      </c>
      <c r="C114" s="42"/>
      <c r="D114" s="42"/>
      <c r="E114" s="42"/>
      <c r="F114" s="43"/>
      <c r="G114" s="43"/>
      <c r="H114" s="44"/>
      <c r="I114" s="45" t="str">
        <f>IFERROR(STAND6[[#This Row],[Amount Paid by ESG-CV]]/STAND6[[#This Row],[Total Amount]],"")</f>
        <v/>
      </c>
      <c r="J114" s="44"/>
      <c r="K114" s="26"/>
    </row>
    <row r="115" spans="1:11" ht="34.5" customHeight="1" x14ac:dyDescent="0.25">
      <c r="A115" s="3">
        <v>66</v>
      </c>
      <c r="B115" s="27" t="s">
        <v>7</v>
      </c>
      <c r="C115" s="42"/>
      <c r="D115" s="42"/>
      <c r="E115" s="42"/>
      <c r="F115" s="43"/>
      <c r="G115" s="43"/>
      <c r="H115" s="44"/>
      <c r="I115" s="45" t="str">
        <f>IFERROR(STAND6[[#This Row],[Amount Paid by ESG-CV]]/STAND6[[#This Row],[Total Amount]],"")</f>
        <v/>
      </c>
      <c r="J115" s="44"/>
      <c r="K115" s="26"/>
    </row>
    <row r="116" spans="1:11" ht="34.5" customHeight="1" x14ac:dyDescent="0.25">
      <c r="A116" s="3">
        <v>67</v>
      </c>
      <c r="B116" s="27" t="s">
        <v>7</v>
      </c>
      <c r="C116" s="42"/>
      <c r="D116" s="42"/>
      <c r="E116" s="42"/>
      <c r="F116" s="43"/>
      <c r="G116" s="43"/>
      <c r="H116" s="44"/>
      <c r="I116" s="45" t="str">
        <f>IFERROR(STAND6[[#This Row],[Amount Paid by ESG-CV]]/STAND6[[#This Row],[Total Amount]],"")</f>
        <v/>
      </c>
      <c r="J116" s="44"/>
      <c r="K116" s="26"/>
    </row>
    <row r="117" spans="1:11" ht="34.5" customHeight="1" x14ac:dyDescent="0.25">
      <c r="A117" s="3">
        <v>68</v>
      </c>
      <c r="B117" s="27" t="s">
        <v>7</v>
      </c>
      <c r="C117" s="42"/>
      <c r="D117" s="42"/>
      <c r="E117" s="42"/>
      <c r="F117" s="43"/>
      <c r="G117" s="43"/>
      <c r="H117" s="44"/>
      <c r="I117" s="45" t="str">
        <f>IFERROR(STAND6[[#This Row],[Amount Paid by ESG-CV]]/STAND6[[#This Row],[Total Amount]],"")</f>
        <v/>
      </c>
      <c r="J117" s="44"/>
      <c r="K117" s="26"/>
    </row>
    <row r="118" spans="1:11" ht="34.5" customHeight="1" x14ac:dyDescent="0.25">
      <c r="A118" s="3">
        <v>69</v>
      </c>
      <c r="B118" s="27" t="s">
        <v>7</v>
      </c>
      <c r="C118" s="42"/>
      <c r="D118" s="42"/>
      <c r="E118" s="42"/>
      <c r="F118" s="43"/>
      <c r="G118" s="43"/>
      <c r="H118" s="44"/>
      <c r="I118" s="45" t="str">
        <f>IFERROR(STAND6[[#This Row],[Amount Paid by ESG-CV]]/STAND6[[#This Row],[Total Amount]],"")</f>
        <v/>
      </c>
      <c r="J118" s="44"/>
      <c r="K118" s="26"/>
    </row>
    <row r="119" spans="1:11" ht="34.5" customHeight="1" x14ac:dyDescent="0.25">
      <c r="A119" s="3">
        <v>70</v>
      </c>
      <c r="B119" s="27" t="s">
        <v>7</v>
      </c>
      <c r="C119" s="42"/>
      <c r="D119" s="42"/>
      <c r="E119" s="42"/>
      <c r="F119" s="43"/>
      <c r="G119" s="43"/>
      <c r="H119" s="44"/>
      <c r="I119" s="45" t="str">
        <f>IFERROR(STAND6[[#This Row],[Amount Paid by ESG-CV]]/STAND6[[#This Row],[Total Amount]],"")</f>
        <v/>
      </c>
      <c r="J119" s="44"/>
      <c r="K119" s="26"/>
    </row>
    <row r="121" spans="1:11" ht="34.5" customHeight="1" x14ac:dyDescent="0.25">
      <c r="A121" s="131" t="s">
        <v>9</v>
      </c>
      <c r="B121" s="132"/>
      <c r="C121" s="133">
        <f>$C$1</f>
        <v>0</v>
      </c>
      <c r="D121" s="134"/>
      <c r="E121" s="135"/>
      <c r="F121" s="131" t="s">
        <v>12</v>
      </c>
      <c r="G121" s="143"/>
      <c r="H121" s="143"/>
      <c r="I121" s="143"/>
      <c r="J121" s="132"/>
      <c r="K121" s="15" t="s">
        <v>33</v>
      </c>
    </row>
    <row r="122" spans="1:11" ht="34.5" customHeight="1" x14ac:dyDescent="0.25">
      <c r="A122" s="131" t="s">
        <v>10</v>
      </c>
      <c r="B122" s="132"/>
      <c r="C122" s="133">
        <f>$C$2</f>
        <v>0</v>
      </c>
      <c r="D122" s="134"/>
      <c r="E122" s="135"/>
      <c r="F122" s="131" t="s">
        <v>13</v>
      </c>
      <c r="G122" s="132"/>
      <c r="H122" s="144">
        <f>$G$2</f>
        <v>0</v>
      </c>
      <c r="I122" s="145"/>
      <c r="J122" s="146"/>
      <c r="K122" s="138">
        <f>SUM(STAND7[Amount Paid by ESG-CV])</f>
        <v>0</v>
      </c>
    </row>
    <row r="123" spans="1:11" ht="34.5" customHeight="1" x14ac:dyDescent="0.25">
      <c r="A123" s="136" t="s">
        <v>11</v>
      </c>
      <c r="B123" s="137"/>
      <c r="C123" s="133">
        <f>$C$3</f>
        <v>0</v>
      </c>
      <c r="D123" s="134"/>
      <c r="E123" s="135"/>
      <c r="F123" s="136" t="s">
        <v>14</v>
      </c>
      <c r="G123" s="137"/>
      <c r="H123" s="140">
        <f>$G$3</f>
        <v>0</v>
      </c>
      <c r="I123" s="141"/>
      <c r="J123" s="142"/>
      <c r="K123" s="139"/>
    </row>
    <row r="124" spans="1:11" ht="34.5" customHeight="1" x14ac:dyDescent="0.25">
      <c r="A124" s="5" t="s">
        <v>32</v>
      </c>
      <c r="B124" s="6" t="s">
        <v>20</v>
      </c>
      <c r="C124" s="6" t="s">
        <v>21</v>
      </c>
      <c r="D124" s="6" t="s">
        <v>22</v>
      </c>
      <c r="E124" s="6" t="s">
        <v>23</v>
      </c>
      <c r="F124" s="6" t="s">
        <v>24</v>
      </c>
      <c r="G124" s="6" t="s">
        <v>25</v>
      </c>
      <c r="H124" s="6" t="s">
        <v>26</v>
      </c>
      <c r="I124" s="7" t="s">
        <v>31</v>
      </c>
      <c r="J124" s="6" t="s">
        <v>27</v>
      </c>
      <c r="K124" s="8" t="s">
        <v>28</v>
      </c>
    </row>
    <row r="125" spans="1:11" ht="34.5" customHeight="1" x14ac:dyDescent="0.25">
      <c r="A125" s="3">
        <v>71</v>
      </c>
      <c r="B125" s="27" t="s">
        <v>7</v>
      </c>
      <c r="C125" s="42"/>
      <c r="D125" s="42"/>
      <c r="E125" s="42"/>
      <c r="F125" s="43"/>
      <c r="G125" s="43"/>
      <c r="H125" s="44"/>
      <c r="I125" s="45" t="str">
        <f>IFERROR(STAND7[[#This Row],[Amount Paid by ESG-CV]]/STAND7[[#This Row],[Total Amount]],"")</f>
        <v/>
      </c>
      <c r="J125" s="44"/>
      <c r="K125" s="26"/>
    </row>
    <row r="126" spans="1:11" ht="34.5" customHeight="1" x14ac:dyDescent="0.25">
      <c r="A126" s="3">
        <v>72</v>
      </c>
      <c r="B126" s="27" t="s">
        <v>7</v>
      </c>
      <c r="C126" s="42"/>
      <c r="D126" s="42"/>
      <c r="E126" s="42"/>
      <c r="F126" s="43"/>
      <c r="G126" s="43"/>
      <c r="H126" s="44"/>
      <c r="I126" s="45" t="str">
        <f>IFERROR(STAND7[[#This Row],[Amount Paid by ESG-CV]]/STAND7[[#This Row],[Total Amount]],"")</f>
        <v/>
      </c>
      <c r="J126" s="44"/>
      <c r="K126" s="26"/>
    </row>
    <row r="127" spans="1:11" ht="34.5" customHeight="1" x14ac:dyDescent="0.25">
      <c r="A127" s="3">
        <v>73</v>
      </c>
      <c r="B127" s="27" t="s">
        <v>7</v>
      </c>
      <c r="C127" s="42"/>
      <c r="D127" s="42"/>
      <c r="E127" s="42"/>
      <c r="F127" s="43"/>
      <c r="G127" s="43"/>
      <c r="H127" s="44"/>
      <c r="I127" s="45" t="str">
        <f>IFERROR(STAND7[[#This Row],[Amount Paid by ESG-CV]]/STAND7[[#This Row],[Total Amount]],"")</f>
        <v/>
      </c>
      <c r="J127" s="44"/>
      <c r="K127" s="26"/>
    </row>
    <row r="128" spans="1:11" ht="34.5" customHeight="1" x14ac:dyDescent="0.25">
      <c r="A128" s="3">
        <v>74</v>
      </c>
      <c r="B128" s="27" t="s">
        <v>7</v>
      </c>
      <c r="C128" s="42"/>
      <c r="D128" s="42"/>
      <c r="E128" s="42"/>
      <c r="F128" s="43"/>
      <c r="G128" s="43"/>
      <c r="H128" s="44"/>
      <c r="I128" s="45" t="str">
        <f>IFERROR(STAND7[[#This Row],[Amount Paid by ESG-CV]]/STAND7[[#This Row],[Total Amount]],"")</f>
        <v/>
      </c>
      <c r="J128" s="44"/>
      <c r="K128" s="26"/>
    </row>
    <row r="129" spans="1:11" ht="34.5" customHeight="1" x14ac:dyDescent="0.25">
      <c r="A129" s="3">
        <v>75</v>
      </c>
      <c r="B129" s="27" t="s">
        <v>7</v>
      </c>
      <c r="C129" s="42"/>
      <c r="D129" s="42"/>
      <c r="E129" s="42"/>
      <c r="F129" s="43"/>
      <c r="G129" s="43"/>
      <c r="H129" s="44"/>
      <c r="I129" s="45" t="str">
        <f>IFERROR(STAND7[[#This Row],[Amount Paid by ESG-CV]]/STAND7[[#This Row],[Total Amount]],"")</f>
        <v/>
      </c>
      <c r="J129" s="44"/>
      <c r="K129" s="26"/>
    </row>
    <row r="130" spans="1:11" ht="34.5" customHeight="1" x14ac:dyDescent="0.25">
      <c r="A130" s="3">
        <v>76</v>
      </c>
      <c r="B130" s="27" t="s">
        <v>7</v>
      </c>
      <c r="C130" s="42"/>
      <c r="D130" s="42"/>
      <c r="E130" s="42"/>
      <c r="F130" s="43"/>
      <c r="G130" s="43"/>
      <c r="H130" s="44"/>
      <c r="I130" s="45" t="str">
        <f>IFERROR(STAND7[[#This Row],[Amount Paid by ESG-CV]]/STAND7[[#This Row],[Total Amount]],"")</f>
        <v/>
      </c>
      <c r="J130" s="44"/>
      <c r="K130" s="26"/>
    </row>
    <row r="131" spans="1:11" ht="34.5" customHeight="1" x14ac:dyDescent="0.25">
      <c r="A131" s="3">
        <v>77</v>
      </c>
      <c r="B131" s="27" t="s">
        <v>7</v>
      </c>
      <c r="C131" s="42"/>
      <c r="D131" s="42"/>
      <c r="E131" s="42"/>
      <c r="F131" s="43"/>
      <c r="G131" s="43"/>
      <c r="H131" s="44"/>
      <c r="I131" s="45" t="str">
        <f>IFERROR(STAND7[[#This Row],[Amount Paid by ESG-CV]]/STAND7[[#This Row],[Total Amount]],"")</f>
        <v/>
      </c>
      <c r="J131" s="44"/>
      <c r="K131" s="26"/>
    </row>
    <row r="132" spans="1:11" ht="34.5" customHeight="1" x14ac:dyDescent="0.25">
      <c r="A132" s="3">
        <v>78</v>
      </c>
      <c r="B132" s="27" t="s">
        <v>7</v>
      </c>
      <c r="C132" s="42"/>
      <c r="D132" s="42"/>
      <c r="E132" s="42"/>
      <c r="F132" s="43"/>
      <c r="G132" s="43"/>
      <c r="H132" s="44"/>
      <c r="I132" s="45" t="str">
        <f>IFERROR(STAND7[[#This Row],[Amount Paid by ESG-CV]]/STAND7[[#This Row],[Total Amount]],"")</f>
        <v/>
      </c>
      <c r="J132" s="44"/>
      <c r="K132" s="26"/>
    </row>
    <row r="133" spans="1:11" ht="34.5" customHeight="1" x14ac:dyDescent="0.25">
      <c r="A133" s="3">
        <v>79</v>
      </c>
      <c r="B133" s="27" t="s">
        <v>7</v>
      </c>
      <c r="C133" s="42"/>
      <c r="D133" s="42"/>
      <c r="E133" s="42"/>
      <c r="F133" s="43"/>
      <c r="G133" s="43"/>
      <c r="H133" s="44"/>
      <c r="I133" s="45" t="str">
        <f>IFERROR(STAND7[[#This Row],[Amount Paid by ESG-CV]]/STAND7[[#This Row],[Total Amount]],"")</f>
        <v/>
      </c>
      <c r="J133" s="44"/>
      <c r="K133" s="26"/>
    </row>
    <row r="134" spans="1:11" ht="34.5" customHeight="1" x14ac:dyDescent="0.25">
      <c r="A134" s="3">
        <v>80</v>
      </c>
      <c r="B134" s="27" t="s">
        <v>7</v>
      </c>
      <c r="C134" s="42"/>
      <c r="D134" s="42"/>
      <c r="E134" s="42"/>
      <c r="F134" s="43"/>
      <c r="G134" s="43"/>
      <c r="H134" s="44"/>
      <c r="I134" s="45" t="str">
        <f>IFERROR(STAND7[[#This Row],[Amount Paid by ESG-CV]]/STAND7[[#This Row],[Total Amount]],"")</f>
        <v/>
      </c>
      <c r="J134" s="44"/>
      <c r="K134" s="26"/>
    </row>
    <row r="136" spans="1:11" ht="34.5" customHeight="1" x14ac:dyDescent="0.25">
      <c r="A136" s="131" t="s">
        <v>9</v>
      </c>
      <c r="B136" s="132"/>
      <c r="C136" s="133">
        <f>$C$1</f>
        <v>0</v>
      </c>
      <c r="D136" s="134"/>
      <c r="E136" s="135"/>
      <c r="F136" s="131" t="s">
        <v>12</v>
      </c>
      <c r="G136" s="143"/>
      <c r="H136" s="143"/>
      <c r="I136" s="143"/>
      <c r="J136" s="132"/>
      <c r="K136" s="15" t="s">
        <v>33</v>
      </c>
    </row>
    <row r="137" spans="1:11" ht="34.5" customHeight="1" x14ac:dyDescent="0.25">
      <c r="A137" s="131" t="s">
        <v>10</v>
      </c>
      <c r="B137" s="132"/>
      <c r="C137" s="133">
        <f>$C$2</f>
        <v>0</v>
      </c>
      <c r="D137" s="134"/>
      <c r="E137" s="135"/>
      <c r="F137" s="131" t="s">
        <v>13</v>
      </c>
      <c r="G137" s="132"/>
      <c r="H137" s="144">
        <f>$G$2</f>
        <v>0</v>
      </c>
      <c r="I137" s="145"/>
      <c r="J137" s="146"/>
      <c r="K137" s="138">
        <f>SUM(STAND8[Amount Paid by ESG-CV])</f>
        <v>0</v>
      </c>
    </row>
    <row r="138" spans="1:11" ht="34.5" customHeight="1" x14ac:dyDescent="0.25">
      <c r="A138" s="136" t="s">
        <v>11</v>
      </c>
      <c r="B138" s="137"/>
      <c r="C138" s="133">
        <f>$C$3</f>
        <v>0</v>
      </c>
      <c r="D138" s="134"/>
      <c r="E138" s="135"/>
      <c r="F138" s="136" t="s">
        <v>14</v>
      </c>
      <c r="G138" s="137"/>
      <c r="H138" s="140">
        <f>$G$3</f>
        <v>0</v>
      </c>
      <c r="I138" s="141"/>
      <c r="J138" s="142"/>
      <c r="K138" s="139"/>
    </row>
    <row r="139" spans="1:11" ht="34.5" customHeight="1" x14ac:dyDescent="0.25">
      <c r="A139" s="5" t="s">
        <v>32</v>
      </c>
      <c r="B139" s="6" t="s">
        <v>20</v>
      </c>
      <c r="C139" s="6" t="s">
        <v>21</v>
      </c>
      <c r="D139" s="6" t="s">
        <v>22</v>
      </c>
      <c r="E139" s="6" t="s">
        <v>23</v>
      </c>
      <c r="F139" s="6" t="s">
        <v>24</v>
      </c>
      <c r="G139" s="6" t="s">
        <v>25</v>
      </c>
      <c r="H139" s="6" t="s">
        <v>26</v>
      </c>
      <c r="I139" s="7" t="s">
        <v>31</v>
      </c>
      <c r="J139" s="6" t="s">
        <v>27</v>
      </c>
      <c r="K139" s="8" t="s">
        <v>28</v>
      </c>
    </row>
    <row r="140" spans="1:11" ht="34.5" customHeight="1" x14ac:dyDescent="0.25">
      <c r="A140" s="3">
        <v>81</v>
      </c>
      <c r="B140" s="27" t="s">
        <v>7</v>
      </c>
      <c r="C140" s="42"/>
      <c r="D140" s="42"/>
      <c r="E140" s="42"/>
      <c r="F140" s="43"/>
      <c r="G140" s="43"/>
      <c r="H140" s="44"/>
      <c r="I140" s="45" t="str">
        <f>IFERROR(STAND8[[#This Row],[Amount Paid by ESG-CV]]/STAND8[[#This Row],[Total Amount]],"")</f>
        <v/>
      </c>
      <c r="J140" s="44"/>
      <c r="K140" s="26"/>
    </row>
    <row r="141" spans="1:11" ht="34.5" customHeight="1" x14ac:dyDescent="0.25">
      <c r="A141" s="3">
        <v>82</v>
      </c>
      <c r="B141" s="27" t="s">
        <v>7</v>
      </c>
      <c r="C141" s="42"/>
      <c r="D141" s="42"/>
      <c r="E141" s="42"/>
      <c r="F141" s="43"/>
      <c r="G141" s="43"/>
      <c r="H141" s="44"/>
      <c r="I141" s="45" t="str">
        <f>IFERROR(STAND8[[#This Row],[Amount Paid by ESG-CV]]/STAND8[[#This Row],[Total Amount]],"")</f>
        <v/>
      </c>
      <c r="J141" s="44"/>
      <c r="K141" s="26"/>
    </row>
    <row r="142" spans="1:11" ht="34.5" customHeight="1" x14ac:dyDescent="0.25">
      <c r="A142" s="3">
        <v>83</v>
      </c>
      <c r="B142" s="27" t="s">
        <v>7</v>
      </c>
      <c r="C142" s="42"/>
      <c r="D142" s="42"/>
      <c r="E142" s="42"/>
      <c r="F142" s="43"/>
      <c r="G142" s="43"/>
      <c r="H142" s="44"/>
      <c r="I142" s="45" t="str">
        <f>IFERROR(STAND8[[#This Row],[Amount Paid by ESG-CV]]/STAND8[[#This Row],[Total Amount]],"")</f>
        <v/>
      </c>
      <c r="J142" s="44"/>
      <c r="K142" s="26"/>
    </row>
    <row r="143" spans="1:11" ht="34.5" customHeight="1" x14ac:dyDescent="0.25">
      <c r="A143" s="3">
        <v>84</v>
      </c>
      <c r="B143" s="27" t="s">
        <v>7</v>
      </c>
      <c r="C143" s="42"/>
      <c r="D143" s="42"/>
      <c r="E143" s="42"/>
      <c r="F143" s="43"/>
      <c r="G143" s="43"/>
      <c r="H143" s="44"/>
      <c r="I143" s="45" t="str">
        <f>IFERROR(STAND8[[#This Row],[Amount Paid by ESG-CV]]/STAND8[[#This Row],[Total Amount]],"")</f>
        <v/>
      </c>
      <c r="J143" s="44"/>
      <c r="K143" s="26"/>
    </row>
    <row r="144" spans="1:11" ht="34.5" customHeight="1" x14ac:dyDescent="0.25">
      <c r="A144" s="3">
        <v>85</v>
      </c>
      <c r="B144" s="27" t="s">
        <v>7</v>
      </c>
      <c r="C144" s="42"/>
      <c r="D144" s="42"/>
      <c r="E144" s="42"/>
      <c r="F144" s="43"/>
      <c r="G144" s="43"/>
      <c r="H144" s="44"/>
      <c r="I144" s="45" t="str">
        <f>IFERROR(STAND8[[#This Row],[Amount Paid by ESG-CV]]/STAND8[[#This Row],[Total Amount]],"")</f>
        <v/>
      </c>
      <c r="J144" s="44"/>
      <c r="K144" s="26"/>
    </row>
    <row r="145" spans="1:11" ht="34.5" customHeight="1" x14ac:dyDescent="0.25">
      <c r="A145" s="3">
        <v>86</v>
      </c>
      <c r="B145" s="27" t="s">
        <v>7</v>
      </c>
      <c r="C145" s="42"/>
      <c r="D145" s="42"/>
      <c r="E145" s="42"/>
      <c r="F145" s="43"/>
      <c r="G145" s="43"/>
      <c r="H145" s="44"/>
      <c r="I145" s="45" t="str">
        <f>IFERROR(STAND8[[#This Row],[Amount Paid by ESG-CV]]/STAND8[[#This Row],[Total Amount]],"")</f>
        <v/>
      </c>
      <c r="J145" s="44"/>
      <c r="K145" s="26"/>
    </row>
    <row r="146" spans="1:11" ht="34.5" customHeight="1" x14ac:dyDescent="0.25">
      <c r="A146" s="3">
        <v>87</v>
      </c>
      <c r="B146" s="27" t="s">
        <v>7</v>
      </c>
      <c r="C146" s="42"/>
      <c r="D146" s="42"/>
      <c r="E146" s="42"/>
      <c r="F146" s="43"/>
      <c r="G146" s="43"/>
      <c r="H146" s="44"/>
      <c r="I146" s="45" t="str">
        <f>IFERROR(STAND8[[#This Row],[Amount Paid by ESG-CV]]/STAND8[[#This Row],[Total Amount]],"")</f>
        <v/>
      </c>
      <c r="J146" s="44"/>
      <c r="K146" s="26"/>
    </row>
    <row r="147" spans="1:11" ht="34.5" customHeight="1" x14ac:dyDescent="0.25">
      <c r="A147" s="3">
        <v>88</v>
      </c>
      <c r="B147" s="27" t="s">
        <v>7</v>
      </c>
      <c r="C147" s="42"/>
      <c r="D147" s="42"/>
      <c r="E147" s="42"/>
      <c r="F147" s="43"/>
      <c r="G147" s="43"/>
      <c r="H147" s="44"/>
      <c r="I147" s="45" t="str">
        <f>IFERROR(STAND8[[#This Row],[Amount Paid by ESG-CV]]/STAND8[[#This Row],[Total Amount]],"")</f>
        <v/>
      </c>
      <c r="J147" s="44"/>
      <c r="K147" s="26"/>
    </row>
    <row r="148" spans="1:11" ht="34.5" customHeight="1" x14ac:dyDescent="0.25">
      <c r="A148" s="3">
        <v>89</v>
      </c>
      <c r="B148" s="27" t="s">
        <v>7</v>
      </c>
      <c r="C148" s="42"/>
      <c r="D148" s="42"/>
      <c r="E148" s="42"/>
      <c r="F148" s="43"/>
      <c r="G148" s="43"/>
      <c r="H148" s="44"/>
      <c r="I148" s="45" t="str">
        <f>IFERROR(STAND8[[#This Row],[Amount Paid by ESG-CV]]/STAND8[[#This Row],[Total Amount]],"")</f>
        <v/>
      </c>
      <c r="J148" s="44"/>
      <c r="K148" s="26"/>
    </row>
    <row r="149" spans="1:11" ht="34.5" customHeight="1" x14ac:dyDescent="0.25">
      <c r="A149" s="3">
        <v>90</v>
      </c>
      <c r="B149" s="27" t="s">
        <v>7</v>
      </c>
      <c r="C149" s="42"/>
      <c r="D149" s="42"/>
      <c r="E149" s="42"/>
      <c r="F149" s="43"/>
      <c r="G149" s="43"/>
      <c r="H149" s="44"/>
      <c r="I149" s="45" t="str">
        <f>IFERROR(STAND8[[#This Row],[Amount Paid by ESG-CV]]/STAND8[[#This Row],[Total Amount]],"")</f>
        <v/>
      </c>
      <c r="J149" s="44"/>
      <c r="K149" s="26"/>
    </row>
    <row r="151" spans="1:11" ht="34.5" customHeight="1" x14ac:dyDescent="0.25">
      <c r="A151" s="131" t="s">
        <v>9</v>
      </c>
      <c r="B151" s="132"/>
      <c r="C151" s="133">
        <f>$C$1</f>
        <v>0</v>
      </c>
      <c r="D151" s="134"/>
      <c r="E151" s="135"/>
      <c r="F151" s="131" t="s">
        <v>12</v>
      </c>
      <c r="G151" s="143"/>
      <c r="H151" s="143"/>
      <c r="I151" s="143"/>
      <c r="J151" s="132"/>
      <c r="K151" s="15" t="s">
        <v>33</v>
      </c>
    </row>
    <row r="152" spans="1:11" ht="34.5" customHeight="1" x14ac:dyDescent="0.25">
      <c r="A152" s="131" t="s">
        <v>10</v>
      </c>
      <c r="B152" s="132"/>
      <c r="C152" s="133">
        <f>$C$2</f>
        <v>0</v>
      </c>
      <c r="D152" s="134"/>
      <c r="E152" s="135"/>
      <c r="F152" s="131" t="s">
        <v>13</v>
      </c>
      <c r="G152" s="132"/>
      <c r="H152" s="144">
        <f>$G$2</f>
        <v>0</v>
      </c>
      <c r="I152" s="145"/>
      <c r="J152" s="146"/>
      <c r="K152" s="138">
        <f>SUM(STAND9[Amount Paid by ESG-CV])</f>
        <v>0</v>
      </c>
    </row>
    <row r="153" spans="1:11" ht="34.5" customHeight="1" x14ac:dyDescent="0.25">
      <c r="A153" s="136" t="s">
        <v>11</v>
      </c>
      <c r="B153" s="137"/>
      <c r="C153" s="133">
        <f>$C$3</f>
        <v>0</v>
      </c>
      <c r="D153" s="134"/>
      <c r="E153" s="135"/>
      <c r="F153" s="136" t="s">
        <v>14</v>
      </c>
      <c r="G153" s="137"/>
      <c r="H153" s="140">
        <f>$G$3</f>
        <v>0</v>
      </c>
      <c r="I153" s="141"/>
      <c r="J153" s="142"/>
      <c r="K153" s="139"/>
    </row>
    <row r="154" spans="1:11" ht="34.5" customHeight="1" x14ac:dyDescent="0.25">
      <c r="A154" s="5" t="s">
        <v>32</v>
      </c>
      <c r="B154" s="6" t="s">
        <v>20</v>
      </c>
      <c r="C154" s="6" t="s">
        <v>21</v>
      </c>
      <c r="D154" s="6" t="s">
        <v>22</v>
      </c>
      <c r="E154" s="6" t="s">
        <v>23</v>
      </c>
      <c r="F154" s="6" t="s">
        <v>24</v>
      </c>
      <c r="G154" s="6" t="s">
        <v>25</v>
      </c>
      <c r="H154" s="6" t="s">
        <v>26</v>
      </c>
      <c r="I154" s="7" t="s">
        <v>31</v>
      </c>
      <c r="J154" s="6" t="s">
        <v>27</v>
      </c>
      <c r="K154" s="8" t="s">
        <v>28</v>
      </c>
    </row>
    <row r="155" spans="1:11" ht="34.5" customHeight="1" x14ac:dyDescent="0.25">
      <c r="A155" s="3">
        <v>91</v>
      </c>
      <c r="B155" s="27" t="s">
        <v>7</v>
      </c>
      <c r="C155" s="42"/>
      <c r="D155" s="42"/>
      <c r="E155" s="42"/>
      <c r="F155" s="43"/>
      <c r="G155" s="43"/>
      <c r="H155" s="44"/>
      <c r="I155" s="45" t="str">
        <f>IFERROR(STAND9[[#This Row],[Amount Paid by ESG-CV]]/STAND9[[#This Row],[Total Amount]],"")</f>
        <v/>
      </c>
      <c r="J155" s="44"/>
      <c r="K155" s="26"/>
    </row>
    <row r="156" spans="1:11" ht="34.5" customHeight="1" x14ac:dyDescent="0.25">
      <c r="A156" s="3">
        <v>92</v>
      </c>
      <c r="B156" s="27" t="s">
        <v>7</v>
      </c>
      <c r="C156" s="42"/>
      <c r="D156" s="42"/>
      <c r="E156" s="42"/>
      <c r="F156" s="43"/>
      <c r="G156" s="43"/>
      <c r="H156" s="44"/>
      <c r="I156" s="45" t="str">
        <f>IFERROR(STAND9[[#This Row],[Amount Paid by ESG-CV]]/STAND9[[#This Row],[Total Amount]],"")</f>
        <v/>
      </c>
      <c r="J156" s="44"/>
      <c r="K156" s="26"/>
    </row>
    <row r="157" spans="1:11" ht="34.5" customHeight="1" x14ac:dyDescent="0.25">
      <c r="A157" s="3">
        <v>93</v>
      </c>
      <c r="B157" s="27" t="s">
        <v>7</v>
      </c>
      <c r="C157" s="42"/>
      <c r="D157" s="42"/>
      <c r="E157" s="42"/>
      <c r="F157" s="43"/>
      <c r="G157" s="43"/>
      <c r="H157" s="44"/>
      <c r="I157" s="45" t="str">
        <f>IFERROR(STAND9[[#This Row],[Amount Paid by ESG-CV]]/STAND9[[#This Row],[Total Amount]],"")</f>
        <v/>
      </c>
      <c r="J157" s="44"/>
      <c r="K157" s="26"/>
    </row>
    <row r="158" spans="1:11" ht="34.5" customHeight="1" x14ac:dyDescent="0.25">
      <c r="A158" s="3">
        <v>94</v>
      </c>
      <c r="B158" s="27" t="s">
        <v>7</v>
      </c>
      <c r="C158" s="42"/>
      <c r="D158" s="42"/>
      <c r="E158" s="42"/>
      <c r="F158" s="43"/>
      <c r="G158" s="43"/>
      <c r="H158" s="44"/>
      <c r="I158" s="45" t="str">
        <f>IFERROR(STAND9[[#This Row],[Amount Paid by ESG-CV]]/STAND9[[#This Row],[Total Amount]],"")</f>
        <v/>
      </c>
      <c r="J158" s="44"/>
      <c r="K158" s="26"/>
    </row>
    <row r="159" spans="1:11" ht="34.5" customHeight="1" x14ac:dyDescent="0.25">
      <c r="A159" s="3">
        <v>95</v>
      </c>
      <c r="B159" s="27" t="s">
        <v>7</v>
      </c>
      <c r="C159" s="42"/>
      <c r="D159" s="42"/>
      <c r="E159" s="42"/>
      <c r="F159" s="43"/>
      <c r="G159" s="43"/>
      <c r="H159" s="44"/>
      <c r="I159" s="45" t="str">
        <f>IFERROR(STAND9[[#This Row],[Amount Paid by ESG-CV]]/STAND9[[#This Row],[Total Amount]],"")</f>
        <v/>
      </c>
      <c r="J159" s="44"/>
      <c r="K159" s="26"/>
    </row>
    <row r="160" spans="1:11" ht="34.5" customHeight="1" x14ac:dyDescent="0.25">
      <c r="A160" s="3">
        <v>96</v>
      </c>
      <c r="B160" s="27" t="s">
        <v>7</v>
      </c>
      <c r="C160" s="42"/>
      <c r="D160" s="42"/>
      <c r="E160" s="42"/>
      <c r="F160" s="43"/>
      <c r="G160" s="43"/>
      <c r="H160" s="44"/>
      <c r="I160" s="45" t="str">
        <f>IFERROR(STAND9[[#This Row],[Amount Paid by ESG-CV]]/STAND9[[#This Row],[Total Amount]],"")</f>
        <v/>
      </c>
      <c r="J160" s="44"/>
      <c r="K160" s="26"/>
    </row>
    <row r="161" spans="1:11" ht="34.5" customHeight="1" x14ac:dyDescent="0.25">
      <c r="A161" s="3">
        <v>97</v>
      </c>
      <c r="B161" s="27" t="s">
        <v>7</v>
      </c>
      <c r="C161" s="42"/>
      <c r="D161" s="42"/>
      <c r="E161" s="42"/>
      <c r="F161" s="43"/>
      <c r="G161" s="43"/>
      <c r="H161" s="44"/>
      <c r="I161" s="45" t="str">
        <f>IFERROR(STAND9[[#This Row],[Amount Paid by ESG-CV]]/STAND9[[#This Row],[Total Amount]],"")</f>
        <v/>
      </c>
      <c r="J161" s="44"/>
      <c r="K161" s="26"/>
    </row>
    <row r="162" spans="1:11" ht="34.5" customHeight="1" x14ac:dyDescent="0.25">
      <c r="A162" s="3">
        <v>98</v>
      </c>
      <c r="B162" s="27" t="s">
        <v>7</v>
      </c>
      <c r="C162" s="42"/>
      <c r="D162" s="42"/>
      <c r="E162" s="42"/>
      <c r="F162" s="43"/>
      <c r="G162" s="43"/>
      <c r="H162" s="44"/>
      <c r="I162" s="45" t="str">
        <f>IFERROR(STAND9[[#This Row],[Amount Paid by ESG-CV]]/STAND9[[#This Row],[Total Amount]],"")</f>
        <v/>
      </c>
      <c r="J162" s="44"/>
      <c r="K162" s="26"/>
    </row>
    <row r="163" spans="1:11" ht="34.5" customHeight="1" x14ac:dyDescent="0.25">
      <c r="A163" s="3">
        <v>99</v>
      </c>
      <c r="B163" s="27" t="s">
        <v>7</v>
      </c>
      <c r="C163" s="42"/>
      <c r="D163" s="42"/>
      <c r="E163" s="42"/>
      <c r="F163" s="43"/>
      <c r="G163" s="43"/>
      <c r="H163" s="44"/>
      <c r="I163" s="45" t="str">
        <f>IFERROR(STAND9[[#This Row],[Amount Paid by ESG-CV]]/STAND9[[#This Row],[Total Amount]],"")</f>
        <v/>
      </c>
      <c r="J163" s="44"/>
      <c r="K163" s="26"/>
    </row>
    <row r="164" spans="1:11" ht="34.5" customHeight="1" x14ac:dyDescent="0.25">
      <c r="A164" s="3">
        <v>100</v>
      </c>
      <c r="B164" s="27" t="s">
        <v>7</v>
      </c>
      <c r="C164" s="42"/>
      <c r="D164" s="42"/>
      <c r="E164" s="42"/>
      <c r="F164" s="43"/>
      <c r="G164" s="43"/>
      <c r="H164" s="44"/>
      <c r="I164" s="45" t="str">
        <f>IFERROR(STAND9[[#This Row],[Amount Paid by ESG-CV]]/STAND9[[#This Row],[Total Amount]],"")</f>
        <v/>
      </c>
      <c r="J164" s="44"/>
      <c r="K164" s="26"/>
    </row>
    <row r="166" spans="1:11" ht="34.5" customHeight="1" x14ac:dyDescent="0.25">
      <c r="A166" s="131" t="s">
        <v>9</v>
      </c>
      <c r="B166" s="132"/>
      <c r="C166" s="133">
        <f>$C$1</f>
        <v>0</v>
      </c>
      <c r="D166" s="134"/>
      <c r="E166" s="135"/>
      <c r="F166" s="131" t="s">
        <v>12</v>
      </c>
      <c r="G166" s="143"/>
      <c r="H166" s="143"/>
      <c r="I166" s="143"/>
      <c r="J166" s="132"/>
      <c r="K166" s="15" t="s">
        <v>33</v>
      </c>
    </row>
    <row r="167" spans="1:11" ht="34.5" customHeight="1" x14ac:dyDescent="0.25">
      <c r="A167" s="131" t="s">
        <v>10</v>
      </c>
      <c r="B167" s="132"/>
      <c r="C167" s="133">
        <f>$C$2</f>
        <v>0</v>
      </c>
      <c r="D167" s="134"/>
      <c r="E167" s="135"/>
      <c r="F167" s="131" t="s">
        <v>13</v>
      </c>
      <c r="G167" s="132"/>
      <c r="H167" s="144">
        <f>$G$2</f>
        <v>0</v>
      </c>
      <c r="I167" s="145"/>
      <c r="J167" s="146"/>
      <c r="K167" s="138">
        <f>SUM(STAND10[Amount Paid by ESG-CV])</f>
        <v>0</v>
      </c>
    </row>
    <row r="168" spans="1:11" ht="34.5" customHeight="1" x14ac:dyDescent="0.25">
      <c r="A168" s="136" t="s">
        <v>11</v>
      </c>
      <c r="B168" s="137"/>
      <c r="C168" s="133">
        <f>$C$3</f>
        <v>0</v>
      </c>
      <c r="D168" s="134"/>
      <c r="E168" s="135"/>
      <c r="F168" s="136" t="s">
        <v>14</v>
      </c>
      <c r="G168" s="137"/>
      <c r="H168" s="140">
        <f>$G$3</f>
        <v>0</v>
      </c>
      <c r="I168" s="141"/>
      <c r="J168" s="142"/>
      <c r="K168" s="139"/>
    </row>
    <row r="169" spans="1:11" ht="34.5" customHeight="1" x14ac:dyDescent="0.25">
      <c r="A169" s="5" t="s">
        <v>32</v>
      </c>
      <c r="B169" s="6" t="s">
        <v>20</v>
      </c>
      <c r="C169" s="6" t="s">
        <v>21</v>
      </c>
      <c r="D169" s="6" t="s">
        <v>22</v>
      </c>
      <c r="E169" s="6" t="s">
        <v>23</v>
      </c>
      <c r="F169" s="6" t="s">
        <v>24</v>
      </c>
      <c r="G169" s="6" t="s">
        <v>25</v>
      </c>
      <c r="H169" s="6" t="s">
        <v>26</v>
      </c>
      <c r="I169" s="7" t="s">
        <v>31</v>
      </c>
      <c r="J169" s="6" t="s">
        <v>27</v>
      </c>
      <c r="K169" s="8" t="s">
        <v>28</v>
      </c>
    </row>
    <row r="170" spans="1:11" ht="34.5" customHeight="1" x14ac:dyDescent="0.25">
      <c r="A170" s="3">
        <v>101</v>
      </c>
      <c r="B170" s="27" t="s">
        <v>7</v>
      </c>
      <c r="C170" s="42"/>
      <c r="D170" s="42"/>
      <c r="E170" s="42"/>
      <c r="F170" s="43"/>
      <c r="G170" s="43"/>
      <c r="H170" s="44"/>
      <c r="I170" s="45" t="str">
        <f>IFERROR(STAND10[[#This Row],[Amount Paid by ESG-CV]]/STAND10[[#This Row],[Total Amount]],"")</f>
        <v/>
      </c>
      <c r="J170" s="44"/>
      <c r="K170" s="26"/>
    </row>
    <row r="171" spans="1:11" ht="34.5" customHeight="1" x14ac:dyDescent="0.25">
      <c r="A171" s="3">
        <v>102</v>
      </c>
      <c r="B171" s="27" t="s">
        <v>7</v>
      </c>
      <c r="C171" s="42"/>
      <c r="D171" s="42"/>
      <c r="E171" s="42"/>
      <c r="F171" s="43"/>
      <c r="G171" s="43"/>
      <c r="H171" s="44"/>
      <c r="I171" s="45" t="str">
        <f>IFERROR(STAND10[[#This Row],[Amount Paid by ESG-CV]]/STAND10[[#This Row],[Total Amount]],"")</f>
        <v/>
      </c>
      <c r="J171" s="44"/>
      <c r="K171" s="26"/>
    </row>
    <row r="172" spans="1:11" ht="34.5" customHeight="1" x14ac:dyDescent="0.25">
      <c r="A172" s="3">
        <v>103</v>
      </c>
      <c r="B172" s="27" t="s">
        <v>7</v>
      </c>
      <c r="C172" s="42"/>
      <c r="D172" s="42"/>
      <c r="E172" s="42"/>
      <c r="F172" s="43"/>
      <c r="G172" s="43"/>
      <c r="H172" s="44"/>
      <c r="I172" s="45" t="str">
        <f>IFERROR(STAND10[[#This Row],[Amount Paid by ESG-CV]]/STAND10[[#This Row],[Total Amount]],"")</f>
        <v/>
      </c>
      <c r="J172" s="44"/>
      <c r="K172" s="26"/>
    </row>
    <row r="173" spans="1:11" ht="34.5" customHeight="1" x14ac:dyDescent="0.25">
      <c r="A173" s="3">
        <v>104</v>
      </c>
      <c r="B173" s="27" t="s">
        <v>7</v>
      </c>
      <c r="C173" s="42"/>
      <c r="D173" s="42"/>
      <c r="E173" s="42"/>
      <c r="F173" s="43"/>
      <c r="G173" s="43"/>
      <c r="H173" s="44"/>
      <c r="I173" s="45" t="str">
        <f>IFERROR(STAND10[[#This Row],[Amount Paid by ESG-CV]]/STAND10[[#This Row],[Total Amount]],"")</f>
        <v/>
      </c>
      <c r="J173" s="44"/>
      <c r="K173" s="26"/>
    </row>
    <row r="174" spans="1:11" ht="34.5" customHeight="1" x14ac:dyDescent="0.25">
      <c r="A174" s="3">
        <v>105</v>
      </c>
      <c r="B174" s="27" t="s">
        <v>7</v>
      </c>
      <c r="C174" s="42"/>
      <c r="D174" s="42"/>
      <c r="E174" s="42"/>
      <c r="F174" s="43"/>
      <c r="G174" s="43"/>
      <c r="H174" s="44"/>
      <c r="I174" s="45" t="str">
        <f>IFERROR(STAND10[[#This Row],[Amount Paid by ESG-CV]]/STAND10[[#This Row],[Total Amount]],"")</f>
        <v/>
      </c>
      <c r="J174" s="44"/>
      <c r="K174" s="26"/>
    </row>
    <row r="175" spans="1:11" ht="34.5" customHeight="1" x14ac:dyDescent="0.25">
      <c r="A175" s="3">
        <v>106</v>
      </c>
      <c r="B175" s="27" t="s">
        <v>7</v>
      </c>
      <c r="C175" s="42"/>
      <c r="D175" s="42"/>
      <c r="E175" s="42"/>
      <c r="F175" s="43"/>
      <c r="G175" s="43"/>
      <c r="H175" s="44"/>
      <c r="I175" s="45" t="str">
        <f>IFERROR(STAND10[[#This Row],[Amount Paid by ESG-CV]]/STAND10[[#This Row],[Total Amount]],"")</f>
        <v/>
      </c>
      <c r="J175" s="44"/>
      <c r="K175" s="26"/>
    </row>
    <row r="176" spans="1:11" ht="34.5" customHeight="1" x14ac:dyDescent="0.25">
      <c r="A176" s="3">
        <v>107</v>
      </c>
      <c r="B176" s="27" t="s">
        <v>7</v>
      </c>
      <c r="C176" s="42"/>
      <c r="D176" s="42"/>
      <c r="E176" s="42"/>
      <c r="F176" s="43"/>
      <c r="G176" s="43"/>
      <c r="H176" s="44"/>
      <c r="I176" s="45" t="str">
        <f>IFERROR(STAND10[[#This Row],[Amount Paid by ESG-CV]]/STAND10[[#This Row],[Total Amount]],"")</f>
        <v/>
      </c>
      <c r="J176" s="44"/>
      <c r="K176" s="26"/>
    </row>
    <row r="177" spans="1:11" ht="34.5" customHeight="1" x14ac:dyDescent="0.25">
      <c r="A177" s="3">
        <v>108</v>
      </c>
      <c r="B177" s="27" t="s">
        <v>7</v>
      </c>
      <c r="C177" s="42"/>
      <c r="D177" s="42"/>
      <c r="E177" s="42"/>
      <c r="F177" s="43"/>
      <c r="G177" s="43"/>
      <c r="H177" s="44"/>
      <c r="I177" s="45" t="str">
        <f>IFERROR(STAND10[[#This Row],[Amount Paid by ESG-CV]]/STAND10[[#This Row],[Total Amount]],"")</f>
        <v/>
      </c>
      <c r="J177" s="44"/>
      <c r="K177" s="26"/>
    </row>
    <row r="178" spans="1:11" ht="34.5" customHeight="1" x14ac:dyDescent="0.25">
      <c r="A178" s="3">
        <v>109</v>
      </c>
      <c r="B178" s="27" t="s">
        <v>7</v>
      </c>
      <c r="C178" s="42"/>
      <c r="D178" s="42"/>
      <c r="E178" s="42"/>
      <c r="F178" s="43"/>
      <c r="G178" s="43"/>
      <c r="H178" s="44"/>
      <c r="I178" s="45" t="str">
        <f>IFERROR(STAND10[[#This Row],[Amount Paid by ESG-CV]]/STAND10[[#This Row],[Total Amount]],"")</f>
        <v/>
      </c>
      <c r="J178" s="44"/>
      <c r="K178" s="26"/>
    </row>
    <row r="179" spans="1:11" ht="34.5" customHeight="1" x14ac:dyDescent="0.25">
      <c r="A179" s="3">
        <v>110</v>
      </c>
      <c r="B179" s="27" t="s">
        <v>7</v>
      </c>
      <c r="C179" s="42"/>
      <c r="D179" s="42"/>
      <c r="E179" s="42"/>
      <c r="F179" s="43"/>
      <c r="G179" s="43"/>
      <c r="H179" s="44"/>
      <c r="I179" s="45" t="str">
        <f>IFERROR(STAND10[[#This Row],[Amount Paid by ESG-CV]]/STAND10[[#This Row],[Total Amount]],"")</f>
        <v/>
      </c>
      <c r="J179" s="44"/>
      <c r="K179" s="26"/>
    </row>
    <row r="181" spans="1:11" ht="34.5" customHeight="1" x14ac:dyDescent="0.25">
      <c r="A181" s="131" t="s">
        <v>9</v>
      </c>
      <c r="B181" s="132"/>
      <c r="C181" s="133">
        <f>$C$1</f>
        <v>0</v>
      </c>
      <c r="D181" s="134"/>
      <c r="E181" s="135"/>
      <c r="F181" s="131" t="s">
        <v>12</v>
      </c>
      <c r="G181" s="143"/>
      <c r="H181" s="143"/>
      <c r="I181" s="143"/>
      <c r="J181" s="132"/>
      <c r="K181" s="15" t="s">
        <v>33</v>
      </c>
    </row>
    <row r="182" spans="1:11" ht="34.5" customHeight="1" x14ac:dyDescent="0.25">
      <c r="A182" s="131" t="s">
        <v>10</v>
      </c>
      <c r="B182" s="132"/>
      <c r="C182" s="133">
        <f>$C$2</f>
        <v>0</v>
      </c>
      <c r="D182" s="134"/>
      <c r="E182" s="135"/>
      <c r="F182" s="131" t="s">
        <v>13</v>
      </c>
      <c r="G182" s="132"/>
      <c r="H182" s="144">
        <f>$G$2</f>
        <v>0</v>
      </c>
      <c r="I182" s="145"/>
      <c r="J182" s="146"/>
      <c r="K182" s="138">
        <f>SUM(STAND11[Amount Paid by ESG-CV])</f>
        <v>0</v>
      </c>
    </row>
    <row r="183" spans="1:11" ht="34.5" customHeight="1" x14ac:dyDescent="0.25">
      <c r="A183" s="136" t="s">
        <v>11</v>
      </c>
      <c r="B183" s="137"/>
      <c r="C183" s="133">
        <f>$C$3</f>
        <v>0</v>
      </c>
      <c r="D183" s="134"/>
      <c r="E183" s="135"/>
      <c r="F183" s="136" t="s">
        <v>14</v>
      </c>
      <c r="G183" s="137"/>
      <c r="H183" s="140">
        <f>$G$3</f>
        <v>0</v>
      </c>
      <c r="I183" s="141"/>
      <c r="J183" s="142"/>
      <c r="K183" s="139"/>
    </row>
    <row r="184" spans="1:11" ht="34.5" customHeight="1" x14ac:dyDescent="0.25">
      <c r="A184" s="5" t="s">
        <v>32</v>
      </c>
      <c r="B184" s="6" t="s">
        <v>20</v>
      </c>
      <c r="C184" s="6" t="s">
        <v>21</v>
      </c>
      <c r="D184" s="6" t="s">
        <v>22</v>
      </c>
      <c r="E184" s="6" t="s">
        <v>23</v>
      </c>
      <c r="F184" s="6" t="s">
        <v>24</v>
      </c>
      <c r="G184" s="6" t="s">
        <v>25</v>
      </c>
      <c r="H184" s="6" t="s">
        <v>26</v>
      </c>
      <c r="I184" s="7" t="s">
        <v>31</v>
      </c>
      <c r="J184" s="6" t="s">
        <v>27</v>
      </c>
      <c r="K184" s="8" t="s">
        <v>28</v>
      </c>
    </row>
    <row r="185" spans="1:11" ht="34.5" customHeight="1" x14ac:dyDescent="0.25">
      <c r="A185" s="3">
        <v>111</v>
      </c>
      <c r="B185" s="27" t="s">
        <v>7</v>
      </c>
      <c r="C185" s="42"/>
      <c r="D185" s="42"/>
      <c r="E185" s="42"/>
      <c r="F185" s="43"/>
      <c r="G185" s="43"/>
      <c r="H185" s="44"/>
      <c r="I185" s="45" t="str">
        <f>IFERROR(STAND11[[#This Row],[Amount Paid by ESG-CV]]/STAND11[[#This Row],[Total Amount]],"")</f>
        <v/>
      </c>
      <c r="J185" s="44"/>
      <c r="K185" s="26"/>
    </row>
    <row r="186" spans="1:11" ht="34.5" customHeight="1" x14ac:dyDescent="0.25">
      <c r="A186" s="3">
        <v>112</v>
      </c>
      <c r="B186" s="27" t="s">
        <v>7</v>
      </c>
      <c r="C186" s="42"/>
      <c r="D186" s="42"/>
      <c r="E186" s="42"/>
      <c r="F186" s="43"/>
      <c r="G186" s="43"/>
      <c r="H186" s="44"/>
      <c r="I186" s="45" t="str">
        <f>IFERROR(STAND11[[#This Row],[Amount Paid by ESG-CV]]/STAND11[[#This Row],[Total Amount]],"")</f>
        <v/>
      </c>
      <c r="J186" s="44"/>
      <c r="K186" s="26"/>
    </row>
    <row r="187" spans="1:11" ht="34.5" customHeight="1" x14ac:dyDescent="0.25">
      <c r="A187" s="3">
        <v>113</v>
      </c>
      <c r="B187" s="27" t="s">
        <v>7</v>
      </c>
      <c r="C187" s="42"/>
      <c r="D187" s="42"/>
      <c r="E187" s="42"/>
      <c r="F187" s="43"/>
      <c r="G187" s="43"/>
      <c r="H187" s="44"/>
      <c r="I187" s="45" t="str">
        <f>IFERROR(STAND11[[#This Row],[Amount Paid by ESG-CV]]/STAND11[[#This Row],[Total Amount]],"")</f>
        <v/>
      </c>
      <c r="J187" s="44"/>
      <c r="K187" s="26"/>
    </row>
    <row r="188" spans="1:11" ht="34.5" customHeight="1" x14ac:dyDescent="0.25">
      <c r="A188" s="3">
        <v>114</v>
      </c>
      <c r="B188" s="27" t="s">
        <v>7</v>
      </c>
      <c r="C188" s="42"/>
      <c r="D188" s="42"/>
      <c r="E188" s="42"/>
      <c r="F188" s="43"/>
      <c r="G188" s="43"/>
      <c r="H188" s="44"/>
      <c r="I188" s="45" t="str">
        <f>IFERROR(STAND11[[#This Row],[Amount Paid by ESG-CV]]/STAND11[[#This Row],[Total Amount]],"")</f>
        <v/>
      </c>
      <c r="J188" s="44"/>
      <c r="K188" s="26"/>
    </row>
    <row r="189" spans="1:11" ht="34.5" customHeight="1" x14ac:dyDescent="0.25">
      <c r="A189" s="3">
        <v>115</v>
      </c>
      <c r="B189" s="27" t="s">
        <v>7</v>
      </c>
      <c r="C189" s="42"/>
      <c r="D189" s="42"/>
      <c r="E189" s="42"/>
      <c r="F189" s="43"/>
      <c r="G189" s="43"/>
      <c r="H189" s="44"/>
      <c r="I189" s="45" t="str">
        <f>IFERROR(STAND11[[#This Row],[Amount Paid by ESG-CV]]/STAND11[[#This Row],[Total Amount]],"")</f>
        <v/>
      </c>
      <c r="J189" s="44"/>
      <c r="K189" s="26"/>
    </row>
    <row r="190" spans="1:11" ht="34.5" customHeight="1" x14ac:dyDescent="0.25">
      <c r="A190" s="3">
        <v>116</v>
      </c>
      <c r="B190" s="27" t="s">
        <v>7</v>
      </c>
      <c r="C190" s="42"/>
      <c r="D190" s="42"/>
      <c r="E190" s="42"/>
      <c r="F190" s="43"/>
      <c r="G190" s="43"/>
      <c r="H190" s="44"/>
      <c r="I190" s="45" t="str">
        <f>IFERROR(STAND11[[#This Row],[Amount Paid by ESG-CV]]/STAND11[[#This Row],[Total Amount]],"")</f>
        <v/>
      </c>
      <c r="J190" s="44"/>
      <c r="K190" s="26"/>
    </row>
    <row r="191" spans="1:11" ht="34.5" customHeight="1" x14ac:dyDescent="0.25">
      <c r="A191" s="3">
        <v>117</v>
      </c>
      <c r="B191" s="27" t="s">
        <v>7</v>
      </c>
      <c r="C191" s="42"/>
      <c r="D191" s="42"/>
      <c r="E191" s="42"/>
      <c r="F191" s="43"/>
      <c r="G191" s="43"/>
      <c r="H191" s="44"/>
      <c r="I191" s="45" t="str">
        <f>IFERROR(STAND11[[#This Row],[Amount Paid by ESG-CV]]/STAND11[[#This Row],[Total Amount]],"")</f>
        <v/>
      </c>
      <c r="J191" s="44"/>
      <c r="K191" s="26"/>
    </row>
    <row r="192" spans="1:11" ht="34.5" customHeight="1" x14ac:dyDescent="0.25">
      <c r="A192" s="3">
        <v>118</v>
      </c>
      <c r="B192" s="27" t="s">
        <v>7</v>
      </c>
      <c r="C192" s="42"/>
      <c r="D192" s="42"/>
      <c r="E192" s="42"/>
      <c r="F192" s="43"/>
      <c r="G192" s="43"/>
      <c r="H192" s="44"/>
      <c r="I192" s="45" t="str">
        <f>IFERROR(STAND11[[#This Row],[Amount Paid by ESG-CV]]/STAND11[[#This Row],[Total Amount]],"")</f>
        <v/>
      </c>
      <c r="J192" s="44"/>
      <c r="K192" s="26"/>
    </row>
    <row r="193" spans="1:11" ht="34.5" customHeight="1" x14ac:dyDescent="0.25">
      <c r="A193" s="3">
        <v>119</v>
      </c>
      <c r="B193" s="27" t="s">
        <v>7</v>
      </c>
      <c r="C193" s="42"/>
      <c r="D193" s="42"/>
      <c r="E193" s="42"/>
      <c r="F193" s="43"/>
      <c r="G193" s="43"/>
      <c r="H193" s="44"/>
      <c r="I193" s="45" t="str">
        <f>IFERROR(STAND11[[#This Row],[Amount Paid by ESG-CV]]/STAND11[[#This Row],[Total Amount]],"")</f>
        <v/>
      </c>
      <c r="J193" s="44"/>
      <c r="K193" s="26"/>
    </row>
    <row r="194" spans="1:11" ht="34.5" customHeight="1" x14ac:dyDescent="0.25">
      <c r="A194" s="3">
        <v>120</v>
      </c>
      <c r="B194" s="27" t="s">
        <v>7</v>
      </c>
      <c r="C194" s="42"/>
      <c r="D194" s="42"/>
      <c r="E194" s="42"/>
      <c r="F194" s="43"/>
      <c r="G194" s="43"/>
      <c r="H194" s="44"/>
      <c r="I194" s="45" t="str">
        <f>IFERROR(STAND11[[#This Row],[Amount Paid by ESG-CV]]/STAND11[[#This Row],[Total Amount]],"")</f>
        <v/>
      </c>
      <c r="J194" s="44"/>
      <c r="K194" s="26"/>
    </row>
    <row r="196" spans="1:11" ht="34.5" customHeight="1" x14ac:dyDescent="0.25">
      <c r="A196" s="131" t="s">
        <v>9</v>
      </c>
      <c r="B196" s="132"/>
      <c r="C196" s="133">
        <f>$C$1</f>
        <v>0</v>
      </c>
      <c r="D196" s="134"/>
      <c r="E196" s="135"/>
      <c r="F196" s="131" t="s">
        <v>12</v>
      </c>
      <c r="G196" s="143"/>
      <c r="H196" s="143"/>
      <c r="I196" s="143"/>
      <c r="J196" s="132"/>
      <c r="K196" s="15" t="s">
        <v>33</v>
      </c>
    </row>
    <row r="197" spans="1:11" ht="34.5" customHeight="1" x14ac:dyDescent="0.25">
      <c r="A197" s="131" t="s">
        <v>10</v>
      </c>
      <c r="B197" s="132"/>
      <c r="C197" s="133">
        <f>$C$2</f>
        <v>0</v>
      </c>
      <c r="D197" s="134"/>
      <c r="E197" s="135"/>
      <c r="F197" s="131" t="s">
        <v>13</v>
      </c>
      <c r="G197" s="132"/>
      <c r="H197" s="144">
        <f>$G$2</f>
        <v>0</v>
      </c>
      <c r="I197" s="145"/>
      <c r="J197" s="146"/>
      <c r="K197" s="138">
        <f>SUM(STAND12[Amount Paid by ESG-CV])</f>
        <v>0</v>
      </c>
    </row>
    <row r="198" spans="1:11" ht="34.5" customHeight="1" x14ac:dyDescent="0.25">
      <c r="A198" s="136" t="s">
        <v>11</v>
      </c>
      <c r="B198" s="137"/>
      <c r="C198" s="133">
        <f>$C$3</f>
        <v>0</v>
      </c>
      <c r="D198" s="134"/>
      <c r="E198" s="135"/>
      <c r="F198" s="136" t="s">
        <v>14</v>
      </c>
      <c r="G198" s="137"/>
      <c r="H198" s="140">
        <f>$G$3</f>
        <v>0</v>
      </c>
      <c r="I198" s="141"/>
      <c r="J198" s="142"/>
      <c r="K198" s="139"/>
    </row>
    <row r="199" spans="1:11" ht="34.5" customHeight="1" x14ac:dyDescent="0.25">
      <c r="A199" s="5" t="s">
        <v>32</v>
      </c>
      <c r="B199" s="6" t="s">
        <v>20</v>
      </c>
      <c r="C199" s="6" t="s">
        <v>21</v>
      </c>
      <c r="D199" s="6" t="s">
        <v>22</v>
      </c>
      <c r="E199" s="6" t="s">
        <v>23</v>
      </c>
      <c r="F199" s="6" t="s">
        <v>24</v>
      </c>
      <c r="G199" s="6" t="s">
        <v>25</v>
      </c>
      <c r="H199" s="6" t="s">
        <v>26</v>
      </c>
      <c r="I199" s="7" t="s">
        <v>31</v>
      </c>
      <c r="J199" s="6" t="s">
        <v>27</v>
      </c>
      <c r="K199" s="8" t="s">
        <v>28</v>
      </c>
    </row>
    <row r="200" spans="1:11" ht="34.5" customHeight="1" x14ac:dyDescent="0.25">
      <c r="A200" s="3">
        <v>121</v>
      </c>
      <c r="B200" s="27" t="s">
        <v>7</v>
      </c>
      <c r="C200" s="42"/>
      <c r="D200" s="42"/>
      <c r="E200" s="42"/>
      <c r="F200" s="43"/>
      <c r="G200" s="43"/>
      <c r="H200" s="44"/>
      <c r="I200" s="45" t="str">
        <f>IFERROR(STAND12[[#This Row],[Amount Paid by ESG-CV]]/STAND12[[#This Row],[Total Amount]],"")</f>
        <v/>
      </c>
      <c r="J200" s="44"/>
      <c r="K200" s="26"/>
    </row>
    <row r="201" spans="1:11" ht="34.5" customHeight="1" x14ac:dyDescent="0.25">
      <c r="A201" s="3">
        <v>122</v>
      </c>
      <c r="B201" s="27" t="s">
        <v>7</v>
      </c>
      <c r="C201" s="42"/>
      <c r="D201" s="42"/>
      <c r="E201" s="42"/>
      <c r="F201" s="43"/>
      <c r="G201" s="43"/>
      <c r="H201" s="44"/>
      <c r="I201" s="45" t="str">
        <f>IFERROR(STAND12[[#This Row],[Amount Paid by ESG-CV]]/STAND12[[#This Row],[Total Amount]],"")</f>
        <v/>
      </c>
      <c r="J201" s="44"/>
      <c r="K201" s="26"/>
    </row>
    <row r="202" spans="1:11" ht="34.5" customHeight="1" x14ac:dyDescent="0.25">
      <c r="A202" s="3">
        <v>123</v>
      </c>
      <c r="B202" s="27" t="s">
        <v>7</v>
      </c>
      <c r="C202" s="42"/>
      <c r="D202" s="42"/>
      <c r="E202" s="42"/>
      <c r="F202" s="43"/>
      <c r="G202" s="43"/>
      <c r="H202" s="44"/>
      <c r="I202" s="45" t="str">
        <f>IFERROR(STAND12[[#This Row],[Amount Paid by ESG-CV]]/STAND12[[#This Row],[Total Amount]],"")</f>
        <v/>
      </c>
      <c r="J202" s="44"/>
      <c r="K202" s="26"/>
    </row>
    <row r="203" spans="1:11" ht="34.5" customHeight="1" x14ac:dyDescent="0.25">
      <c r="A203" s="3">
        <v>124</v>
      </c>
      <c r="B203" s="27" t="s">
        <v>7</v>
      </c>
      <c r="C203" s="42"/>
      <c r="D203" s="42"/>
      <c r="E203" s="42"/>
      <c r="F203" s="43"/>
      <c r="G203" s="43"/>
      <c r="H203" s="44"/>
      <c r="I203" s="45" t="str">
        <f>IFERROR(STAND12[[#This Row],[Amount Paid by ESG-CV]]/STAND12[[#This Row],[Total Amount]],"")</f>
        <v/>
      </c>
      <c r="J203" s="44"/>
      <c r="K203" s="26"/>
    </row>
    <row r="204" spans="1:11" ht="34.5" customHeight="1" x14ac:dyDescent="0.25">
      <c r="A204" s="3">
        <v>125</v>
      </c>
      <c r="B204" s="27" t="s">
        <v>7</v>
      </c>
      <c r="C204" s="42"/>
      <c r="D204" s="42"/>
      <c r="E204" s="42"/>
      <c r="F204" s="43"/>
      <c r="G204" s="43"/>
      <c r="H204" s="44"/>
      <c r="I204" s="45" t="str">
        <f>IFERROR(STAND12[[#This Row],[Amount Paid by ESG-CV]]/STAND12[[#This Row],[Total Amount]],"")</f>
        <v/>
      </c>
      <c r="J204" s="44"/>
      <c r="K204" s="26"/>
    </row>
    <row r="205" spans="1:11" ht="34.5" customHeight="1" x14ac:dyDescent="0.25">
      <c r="A205" s="3">
        <v>126</v>
      </c>
      <c r="B205" s="27" t="s">
        <v>7</v>
      </c>
      <c r="C205" s="42"/>
      <c r="D205" s="42"/>
      <c r="E205" s="42"/>
      <c r="F205" s="43"/>
      <c r="G205" s="43"/>
      <c r="H205" s="44"/>
      <c r="I205" s="45" t="str">
        <f>IFERROR(STAND12[[#This Row],[Amount Paid by ESG-CV]]/STAND12[[#This Row],[Total Amount]],"")</f>
        <v/>
      </c>
      <c r="J205" s="44"/>
      <c r="K205" s="26"/>
    </row>
    <row r="206" spans="1:11" ht="34.5" customHeight="1" x14ac:dyDescent="0.25">
      <c r="A206" s="3">
        <v>127</v>
      </c>
      <c r="B206" s="27" t="s">
        <v>7</v>
      </c>
      <c r="C206" s="42"/>
      <c r="D206" s="42"/>
      <c r="E206" s="42"/>
      <c r="F206" s="43"/>
      <c r="G206" s="43"/>
      <c r="H206" s="44"/>
      <c r="I206" s="45" t="str">
        <f>IFERROR(STAND12[[#This Row],[Amount Paid by ESG-CV]]/STAND12[[#This Row],[Total Amount]],"")</f>
        <v/>
      </c>
      <c r="J206" s="44"/>
      <c r="K206" s="26"/>
    </row>
    <row r="207" spans="1:11" ht="34.5" customHeight="1" x14ac:dyDescent="0.25">
      <c r="A207" s="3">
        <v>128</v>
      </c>
      <c r="B207" s="27" t="s">
        <v>7</v>
      </c>
      <c r="C207" s="42"/>
      <c r="D207" s="42"/>
      <c r="E207" s="42"/>
      <c r="F207" s="43"/>
      <c r="G207" s="43"/>
      <c r="H207" s="44"/>
      <c r="I207" s="45" t="str">
        <f>IFERROR(STAND12[[#This Row],[Amount Paid by ESG-CV]]/STAND12[[#This Row],[Total Amount]],"")</f>
        <v/>
      </c>
      <c r="J207" s="44"/>
      <c r="K207" s="26"/>
    </row>
    <row r="208" spans="1:11" ht="34.5" customHeight="1" x14ac:dyDescent="0.25">
      <c r="A208" s="3">
        <v>129</v>
      </c>
      <c r="B208" s="27" t="s">
        <v>7</v>
      </c>
      <c r="C208" s="42"/>
      <c r="D208" s="42"/>
      <c r="E208" s="42"/>
      <c r="F208" s="43"/>
      <c r="G208" s="43"/>
      <c r="H208" s="44"/>
      <c r="I208" s="45" t="str">
        <f>IFERROR(STAND12[[#This Row],[Amount Paid by ESG-CV]]/STAND12[[#This Row],[Total Amount]],"")</f>
        <v/>
      </c>
      <c r="J208" s="44"/>
      <c r="K208" s="26"/>
    </row>
    <row r="209" spans="1:11" ht="34.5" customHeight="1" x14ac:dyDescent="0.25">
      <c r="A209" s="3">
        <v>130</v>
      </c>
      <c r="B209" s="27" t="s">
        <v>7</v>
      </c>
      <c r="C209" s="42"/>
      <c r="D209" s="42"/>
      <c r="E209" s="42"/>
      <c r="F209" s="43"/>
      <c r="G209" s="43"/>
      <c r="H209" s="44"/>
      <c r="I209" s="45" t="str">
        <f>IFERROR(STAND12[[#This Row],[Amount Paid by ESG-CV]]/STAND12[[#This Row],[Total Amount]],"")</f>
        <v/>
      </c>
      <c r="J209" s="44"/>
      <c r="K209" s="26"/>
    </row>
    <row r="211" spans="1:11" ht="34.5" customHeight="1" x14ac:dyDescent="0.25">
      <c r="A211" s="131" t="s">
        <v>9</v>
      </c>
      <c r="B211" s="132"/>
      <c r="C211" s="133">
        <f>$C$1</f>
        <v>0</v>
      </c>
      <c r="D211" s="134"/>
      <c r="E211" s="135"/>
      <c r="F211" s="131" t="s">
        <v>12</v>
      </c>
      <c r="G211" s="143"/>
      <c r="H211" s="143"/>
      <c r="I211" s="143"/>
      <c r="J211" s="132"/>
      <c r="K211" s="15" t="s">
        <v>33</v>
      </c>
    </row>
    <row r="212" spans="1:11" ht="34.5" customHeight="1" x14ac:dyDescent="0.25">
      <c r="A212" s="131" t="s">
        <v>10</v>
      </c>
      <c r="B212" s="132"/>
      <c r="C212" s="133">
        <f>$C$2</f>
        <v>0</v>
      </c>
      <c r="D212" s="134"/>
      <c r="E212" s="135"/>
      <c r="F212" s="131" t="s">
        <v>13</v>
      </c>
      <c r="G212" s="132"/>
      <c r="H212" s="144">
        <f>$G$2</f>
        <v>0</v>
      </c>
      <c r="I212" s="145"/>
      <c r="J212" s="146"/>
      <c r="K212" s="138">
        <f>SUM(STAND13[Amount Paid by ESG-CV])</f>
        <v>0</v>
      </c>
    </row>
    <row r="213" spans="1:11" ht="34.5" customHeight="1" x14ac:dyDescent="0.25">
      <c r="A213" s="136" t="s">
        <v>11</v>
      </c>
      <c r="B213" s="137"/>
      <c r="C213" s="133">
        <f>$C$3</f>
        <v>0</v>
      </c>
      <c r="D213" s="134"/>
      <c r="E213" s="135"/>
      <c r="F213" s="136" t="s">
        <v>14</v>
      </c>
      <c r="G213" s="137"/>
      <c r="H213" s="140">
        <f>$G$3</f>
        <v>0</v>
      </c>
      <c r="I213" s="141"/>
      <c r="J213" s="142"/>
      <c r="K213" s="139"/>
    </row>
    <row r="214" spans="1:11" ht="34.5" customHeight="1" x14ac:dyDescent="0.25">
      <c r="A214" s="5" t="s">
        <v>32</v>
      </c>
      <c r="B214" s="6" t="s">
        <v>20</v>
      </c>
      <c r="C214" s="6" t="s">
        <v>21</v>
      </c>
      <c r="D214" s="6" t="s">
        <v>22</v>
      </c>
      <c r="E214" s="6" t="s">
        <v>23</v>
      </c>
      <c r="F214" s="6" t="s">
        <v>24</v>
      </c>
      <c r="G214" s="6" t="s">
        <v>25</v>
      </c>
      <c r="H214" s="6" t="s">
        <v>26</v>
      </c>
      <c r="I214" s="7" t="s">
        <v>31</v>
      </c>
      <c r="J214" s="6" t="s">
        <v>27</v>
      </c>
      <c r="K214" s="8" t="s">
        <v>28</v>
      </c>
    </row>
    <row r="215" spans="1:11" ht="34.5" customHeight="1" x14ac:dyDescent="0.25">
      <c r="A215" s="3">
        <v>131</v>
      </c>
      <c r="B215" s="27" t="s">
        <v>7</v>
      </c>
      <c r="C215" s="42"/>
      <c r="D215" s="42"/>
      <c r="E215" s="42"/>
      <c r="F215" s="43"/>
      <c r="G215" s="43"/>
      <c r="H215" s="44"/>
      <c r="I215" s="45" t="str">
        <f>IFERROR(STAND13[[#This Row],[Amount Paid by ESG-CV]]/STAND13[[#This Row],[Total Amount]],"")</f>
        <v/>
      </c>
      <c r="J215" s="44"/>
      <c r="K215" s="26"/>
    </row>
    <row r="216" spans="1:11" ht="34.5" customHeight="1" x14ac:dyDescent="0.25">
      <c r="A216" s="3">
        <v>132</v>
      </c>
      <c r="B216" s="27" t="s">
        <v>7</v>
      </c>
      <c r="C216" s="42"/>
      <c r="D216" s="42"/>
      <c r="E216" s="42"/>
      <c r="F216" s="43"/>
      <c r="G216" s="43"/>
      <c r="H216" s="44"/>
      <c r="I216" s="45" t="str">
        <f>IFERROR(STAND13[[#This Row],[Amount Paid by ESG-CV]]/STAND13[[#This Row],[Total Amount]],"")</f>
        <v/>
      </c>
      <c r="J216" s="44"/>
      <c r="K216" s="26"/>
    </row>
    <row r="217" spans="1:11" ht="34.5" customHeight="1" x14ac:dyDescent="0.25">
      <c r="A217" s="3">
        <v>133</v>
      </c>
      <c r="B217" s="27" t="s">
        <v>7</v>
      </c>
      <c r="C217" s="42"/>
      <c r="D217" s="42"/>
      <c r="E217" s="42"/>
      <c r="F217" s="43"/>
      <c r="G217" s="43"/>
      <c r="H217" s="44"/>
      <c r="I217" s="45" t="str">
        <f>IFERROR(STAND13[[#This Row],[Amount Paid by ESG-CV]]/STAND13[[#This Row],[Total Amount]],"")</f>
        <v/>
      </c>
      <c r="J217" s="44"/>
      <c r="K217" s="26"/>
    </row>
    <row r="218" spans="1:11" ht="34.5" customHeight="1" x14ac:dyDescent="0.25">
      <c r="A218" s="3">
        <v>134</v>
      </c>
      <c r="B218" s="27" t="s">
        <v>7</v>
      </c>
      <c r="C218" s="42"/>
      <c r="D218" s="42"/>
      <c r="E218" s="42"/>
      <c r="F218" s="43"/>
      <c r="G218" s="43"/>
      <c r="H218" s="44"/>
      <c r="I218" s="45" t="str">
        <f>IFERROR(STAND13[[#This Row],[Amount Paid by ESG-CV]]/STAND13[[#This Row],[Total Amount]],"")</f>
        <v/>
      </c>
      <c r="J218" s="44"/>
      <c r="K218" s="26"/>
    </row>
    <row r="219" spans="1:11" ht="34.5" customHeight="1" x14ac:dyDescent="0.25">
      <c r="A219" s="3">
        <v>135</v>
      </c>
      <c r="B219" s="27" t="s">
        <v>7</v>
      </c>
      <c r="C219" s="42"/>
      <c r="D219" s="42"/>
      <c r="E219" s="42"/>
      <c r="F219" s="43"/>
      <c r="G219" s="43"/>
      <c r="H219" s="44"/>
      <c r="I219" s="45" t="str">
        <f>IFERROR(STAND13[[#This Row],[Amount Paid by ESG-CV]]/STAND13[[#This Row],[Total Amount]],"")</f>
        <v/>
      </c>
      <c r="J219" s="44"/>
      <c r="K219" s="26"/>
    </row>
    <row r="220" spans="1:11" ht="34.5" customHeight="1" x14ac:dyDescent="0.25">
      <c r="A220" s="3">
        <v>136</v>
      </c>
      <c r="B220" s="27" t="s">
        <v>7</v>
      </c>
      <c r="C220" s="42"/>
      <c r="D220" s="42"/>
      <c r="E220" s="42"/>
      <c r="F220" s="43"/>
      <c r="G220" s="43"/>
      <c r="H220" s="44"/>
      <c r="I220" s="45" t="str">
        <f>IFERROR(STAND13[[#This Row],[Amount Paid by ESG-CV]]/STAND13[[#This Row],[Total Amount]],"")</f>
        <v/>
      </c>
      <c r="J220" s="44"/>
      <c r="K220" s="26"/>
    </row>
    <row r="221" spans="1:11" ht="34.5" customHeight="1" x14ac:dyDescent="0.25">
      <c r="A221" s="3">
        <v>137</v>
      </c>
      <c r="B221" s="27" t="s">
        <v>7</v>
      </c>
      <c r="C221" s="42"/>
      <c r="D221" s="42"/>
      <c r="E221" s="42"/>
      <c r="F221" s="43"/>
      <c r="G221" s="43"/>
      <c r="H221" s="44"/>
      <c r="I221" s="45" t="str">
        <f>IFERROR(STAND13[[#This Row],[Amount Paid by ESG-CV]]/STAND13[[#This Row],[Total Amount]],"")</f>
        <v/>
      </c>
      <c r="J221" s="44"/>
      <c r="K221" s="26"/>
    </row>
    <row r="222" spans="1:11" ht="34.5" customHeight="1" x14ac:dyDescent="0.25">
      <c r="A222" s="3">
        <v>138</v>
      </c>
      <c r="B222" s="27" t="s">
        <v>7</v>
      </c>
      <c r="C222" s="42"/>
      <c r="D222" s="42"/>
      <c r="E222" s="42"/>
      <c r="F222" s="43"/>
      <c r="G222" s="43"/>
      <c r="H222" s="44"/>
      <c r="I222" s="45" t="str">
        <f>IFERROR(STAND13[[#This Row],[Amount Paid by ESG-CV]]/STAND13[[#This Row],[Total Amount]],"")</f>
        <v/>
      </c>
      <c r="J222" s="44"/>
      <c r="K222" s="26"/>
    </row>
    <row r="223" spans="1:11" ht="34.5" customHeight="1" x14ac:dyDescent="0.25">
      <c r="A223" s="3">
        <v>139</v>
      </c>
      <c r="B223" s="27" t="s">
        <v>7</v>
      </c>
      <c r="C223" s="42"/>
      <c r="D223" s="42"/>
      <c r="E223" s="42"/>
      <c r="F223" s="43"/>
      <c r="G223" s="43"/>
      <c r="H223" s="44"/>
      <c r="I223" s="45" t="str">
        <f>IFERROR(STAND13[[#This Row],[Amount Paid by ESG-CV]]/STAND13[[#This Row],[Total Amount]],"")</f>
        <v/>
      </c>
      <c r="J223" s="44"/>
      <c r="K223" s="26"/>
    </row>
    <row r="224" spans="1:11" ht="34.5" customHeight="1" x14ac:dyDescent="0.25">
      <c r="A224" s="3">
        <v>140</v>
      </c>
      <c r="B224" s="27" t="s">
        <v>7</v>
      </c>
      <c r="C224" s="42"/>
      <c r="D224" s="42"/>
      <c r="E224" s="42"/>
      <c r="F224" s="43"/>
      <c r="G224" s="43"/>
      <c r="H224" s="44"/>
      <c r="I224" s="45" t="str">
        <f>IFERROR(STAND13[[#This Row],[Amount Paid by ESG-CV]]/STAND13[[#This Row],[Total Amount]],"")</f>
        <v/>
      </c>
      <c r="J224" s="44"/>
      <c r="K224" s="26"/>
    </row>
    <row r="226" spans="1:11" ht="34.5" customHeight="1" x14ac:dyDescent="0.25">
      <c r="A226" s="131" t="s">
        <v>9</v>
      </c>
      <c r="B226" s="132"/>
      <c r="C226" s="133">
        <f>$C$1</f>
        <v>0</v>
      </c>
      <c r="D226" s="134"/>
      <c r="E226" s="135"/>
      <c r="F226" s="131" t="s">
        <v>12</v>
      </c>
      <c r="G226" s="143"/>
      <c r="H226" s="143"/>
      <c r="I226" s="143"/>
      <c r="J226" s="132"/>
      <c r="K226" s="15" t="s">
        <v>33</v>
      </c>
    </row>
    <row r="227" spans="1:11" ht="34.5" customHeight="1" x14ac:dyDescent="0.25">
      <c r="A227" s="131" t="s">
        <v>10</v>
      </c>
      <c r="B227" s="132"/>
      <c r="C227" s="133">
        <f>$C$2</f>
        <v>0</v>
      </c>
      <c r="D227" s="134"/>
      <c r="E227" s="135"/>
      <c r="F227" s="131" t="s">
        <v>13</v>
      </c>
      <c r="G227" s="132"/>
      <c r="H227" s="144">
        <f>$G$2</f>
        <v>0</v>
      </c>
      <c r="I227" s="145"/>
      <c r="J227" s="146"/>
      <c r="K227" s="138">
        <f>SUM(STAND14[Amount Paid by ESG-CV])</f>
        <v>0</v>
      </c>
    </row>
    <row r="228" spans="1:11" ht="34.5" customHeight="1" x14ac:dyDescent="0.25">
      <c r="A228" s="136" t="s">
        <v>11</v>
      </c>
      <c r="B228" s="137"/>
      <c r="C228" s="133">
        <f>$C$3</f>
        <v>0</v>
      </c>
      <c r="D228" s="134"/>
      <c r="E228" s="135"/>
      <c r="F228" s="136" t="s">
        <v>14</v>
      </c>
      <c r="G228" s="137"/>
      <c r="H228" s="140">
        <f>$G$3</f>
        <v>0</v>
      </c>
      <c r="I228" s="141"/>
      <c r="J228" s="142"/>
      <c r="K228" s="139"/>
    </row>
    <row r="229" spans="1:11" ht="34.5" customHeight="1" x14ac:dyDescent="0.25">
      <c r="A229" s="5" t="s">
        <v>32</v>
      </c>
      <c r="B229" s="6" t="s">
        <v>20</v>
      </c>
      <c r="C229" s="6" t="s">
        <v>21</v>
      </c>
      <c r="D229" s="6" t="s">
        <v>22</v>
      </c>
      <c r="E229" s="6" t="s">
        <v>23</v>
      </c>
      <c r="F229" s="6" t="s">
        <v>24</v>
      </c>
      <c r="G229" s="6" t="s">
        <v>25</v>
      </c>
      <c r="H229" s="6" t="s">
        <v>26</v>
      </c>
      <c r="I229" s="7" t="s">
        <v>31</v>
      </c>
      <c r="J229" s="6" t="s">
        <v>27</v>
      </c>
      <c r="K229" s="8" t="s">
        <v>28</v>
      </c>
    </row>
    <row r="230" spans="1:11" ht="34.5" customHeight="1" x14ac:dyDescent="0.25">
      <c r="A230" s="3">
        <v>141</v>
      </c>
      <c r="B230" s="27" t="s">
        <v>7</v>
      </c>
      <c r="C230" s="42"/>
      <c r="D230" s="42"/>
      <c r="E230" s="42"/>
      <c r="F230" s="43"/>
      <c r="G230" s="43"/>
      <c r="H230" s="44"/>
      <c r="I230" s="45" t="str">
        <f>IFERROR(STAND14[[#This Row],[Amount Paid by ESG-CV]]/STAND14[[#This Row],[Total Amount]],"")</f>
        <v/>
      </c>
      <c r="J230" s="44"/>
      <c r="K230" s="26"/>
    </row>
    <row r="231" spans="1:11" ht="34.5" customHeight="1" x14ac:dyDescent="0.25">
      <c r="A231" s="3">
        <v>142</v>
      </c>
      <c r="B231" s="27" t="s">
        <v>7</v>
      </c>
      <c r="C231" s="42"/>
      <c r="D231" s="42"/>
      <c r="E231" s="42"/>
      <c r="F231" s="43"/>
      <c r="G231" s="43"/>
      <c r="H231" s="44"/>
      <c r="I231" s="45" t="str">
        <f>IFERROR(STAND14[[#This Row],[Amount Paid by ESG-CV]]/STAND14[[#This Row],[Total Amount]],"")</f>
        <v/>
      </c>
      <c r="J231" s="44"/>
      <c r="K231" s="26"/>
    </row>
    <row r="232" spans="1:11" ht="34.5" customHeight="1" x14ac:dyDescent="0.25">
      <c r="A232" s="3">
        <v>143</v>
      </c>
      <c r="B232" s="27" t="s">
        <v>7</v>
      </c>
      <c r="C232" s="42"/>
      <c r="D232" s="42"/>
      <c r="E232" s="42"/>
      <c r="F232" s="43"/>
      <c r="G232" s="43"/>
      <c r="H232" s="44"/>
      <c r="I232" s="45" t="str">
        <f>IFERROR(STAND14[[#This Row],[Amount Paid by ESG-CV]]/STAND14[[#This Row],[Total Amount]],"")</f>
        <v/>
      </c>
      <c r="J232" s="44"/>
      <c r="K232" s="26"/>
    </row>
    <row r="233" spans="1:11" ht="34.5" customHeight="1" x14ac:dyDescent="0.25">
      <c r="A233" s="3">
        <v>144</v>
      </c>
      <c r="B233" s="27" t="s">
        <v>7</v>
      </c>
      <c r="C233" s="42"/>
      <c r="D233" s="42"/>
      <c r="E233" s="42"/>
      <c r="F233" s="43"/>
      <c r="G233" s="43"/>
      <c r="H233" s="44"/>
      <c r="I233" s="45" t="str">
        <f>IFERROR(STAND14[[#This Row],[Amount Paid by ESG-CV]]/STAND14[[#This Row],[Total Amount]],"")</f>
        <v/>
      </c>
      <c r="J233" s="44"/>
      <c r="K233" s="26"/>
    </row>
    <row r="234" spans="1:11" ht="34.5" customHeight="1" x14ac:dyDescent="0.25">
      <c r="A234" s="3">
        <v>145</v>
      </c>
      <c r="B234" s="27" t="s">
        <v>7</v>
      </c>
      <c r="C234" s="42"/>
      <c r="D234" s="42"/>
      <c r="E234" s="42"/>
      <c r="F234" s="43"/>
      <c r="G234" s="43"/>
      <c r="H234" s="44"/>
      <c r="I234" s="45" t="str">
        <f>IFERROR(STAND14[[#This Row],[Amount Paid by ESG-CV]]/STAND14[[#This Row],[Total Amount]],"")</f>
        <v/>
      </c>
      <c r="J234" s="44"/>
      <c r="K234" s="26"/>
    </row>
    <row r="235" spans="1:11" ht="34.5" customHeight="1" x14ac:dyDescent="0.25">
      <c r="A235" s="3">
        <v>146</v>
      </c>
      <c r="B235" s="27" t="s">
        <v>7</v>
      </c>
      <c r="C235" s="42"/>
      <c r="D235" s="42"/>
      <c r="E235" s="42"/>
      <c r="F235" s="43"/>
      <c r="G235" s="43"/>
      <c r="H235" s="44"/>
      <c r="I235" s="45" t="str">
        <f>IFERROR(STAND14[[#This Row],[Amount Paid by ESG-CV]]/STAND14[[#This Row],[Total Amount]],"")</f>
        <v/>
      </c>
      <c r="J235" s="44"/>
      <c r="K235" s="26"/>
    </row>
    <row r="236" spans="1:11" ht="34.5" customHeight="1" x14ac:dyDescent="0.25">
      <c r="A236" s="3">
        <v>147</v>
      </c>
      <c r="B236" s="27" t="s">
        <v>7</v>
      </c>
      <c r="C236" s="42"/>
      <c r="D236" s="42"/>
      <c r="E236" s="42"/>
      <c r="F236" s="43"/>
      <c r="G236" s="43"/>
      <c r="H236" s="44"/>
      <c r="I236" s="45" t="str">
        <f>IFERROR(STAND14[[#This Row],[Amount Paid by ESG-CV]]/STAND14[[#This Row],[Total Amount]],"")</f>
        <v/>
      </c>
      <c r="J236" s="44"/>
      <c r="K236" s="26"/>
    </row>
    <row r="237" spans="1:11" ht="34.5" customHeight="1" x14ac:dyDescent="0.25">
      <c r="A237" s="3">
        <v>148</v>
      </c>
      <c r="B237" s="27" t="s">
        <v>7</v>
      </c>
      <c r="C237" s="42"/>
      <c r="D237" s="42"/>
      <c r="E237" s="42"/>
      <c r="F237" s="43"/>
      <c r="G237" s="43"/>
      <c r="H237" s="44"/>
      <c r="I237" s="45" t="str">
        <f>IFERROR(STAND14[[#This Row],[Amount Paid by ESG-CV]]/STAND14[[#This Row],[Total Amount]],"")</f>
        <v/>
      </c>
      <c r="J237" s="44"/>
      <c r="K237" s="26"/>
    </row>
    <row r="238" spans="1:11" ht="34.5" customHeight="1" x14ac:dyDescent="0.25">
      <c r="A238" s="3">
        <v>149</v>
      </c>
      <c r="B238" s="27" t="s">
        <v>7</v>
      </c>
      <c r="C238" s="42"/>
      <c r="D238" s="42"/>
      <c r="E238" s="42"/>
      <c r="F238" s="43"/>
      <c r="G238" s="43"/>
      <c r="H238" s="44"/>
      <c r="I238" s="45" t="str">
        <f>IFERROR(STAND14[[#This Row],[Amount Paid by ESG-CV]]/STAND14[[#This Row],[Total Amount]],"")</f>
        <v/>
      </c>
      <c r="J238" s="44"/>
      <c r="K238" s="26"/>
    </row>
    <row r="239" spans="1:11" ht="34.5" customHeight="1" x14ac:dyDescent="0.25">
      <c r="A239" s="3">
        <v>150</v>
      </c>
      <c r="B239" s="27" t="s">
        <v>7</v>
      </c>
      <c r="C239" s="42"/>
      <c r="D239" s="42"/>
      <c r="E239" s="42"/>
      <c r="F239" s="43"/>
      <c r="G239" s="43"/>
      <c r="H239" s="44"/>
      <c r="I239" s="45" t="str">
        <f>IFERROR(STAND14[[#This Row],[Amount Paid by ESG-CV]]/STAND14[[#This Row],[Total Amount]],"")</f>
        <v/>
      </c>
      <c r="J239" s="44"/>
      <c r="K239" s="26"/>
    </row>
    <row r="241" spans="1:11" ht="34.5" customHeight="1" x14ac:dyDescent="0.25">
      <c r="A241" s="131" t="s">
        <v>9</v>
      </c>
      <c r="B241" s="132"/>
      <c r="C241" s="133">
        <f>$C$1</f>
        <v>0</v>
      </c>
      <c r="D241" s="134"/>
      <c r="E241" s="135"/>
      <c r="F241" s="131" t="s">
        <v>12</v>
      </c>
      <c r="G241" s="143"/>
      <c r="H241" s="143"/>
      <c r="I241" s="143"/>
      <c r="J241" s="132"/>
      <c r="K241" s="15" t="s">
        <v>33</v>
      </c>
    </row>
    <row r="242" spans="1:11" ht="34.5" customHeight="1" x14ac:dyDescent="0.25">
      <c r="A242" s="131" t="s">
        <v>10</v>
      </c>
      <c r="B242" s="132"/>
      <c r="C242" s="133">
        <f>$C$2</f>
        <v>0</v>
      </c>
      <c r="D242" s="134"/>
      <c r="E242" s="135"/>
      <c r="F242" s="131" t="s">
        <v>13</v>
      </c>
      <c r="G242" s="132"/>
      <c r="H242" s="144">
        <f>$G$2</f>
        <v>0</v>
      </c>
      <c r="I242" s="145"/>
      <c r="J242" s="146"/>
      <c r="K242" s="138">
        <f>SUM(STAND15[Amount Paid by ESG-CV])</f>
        <v>0</v>
      </c>
    </row>
    <row r="243" spans="1:11" ht="34.5" customHeight="1" x14ac:dyDescent="0.25">
      <c r="A243" s="136" t="s">
        <v>11</v>
      </c>
      <c r="B243" s="137"/>
      <c r="C243" s="133">
        <f>$C$3</f>
        <v>0</v>
      </c>
      <c r="D243" s="134"/>
      <c r="E243" s="135"/>
      <c r="F243" s="136" t="s">
        <v>14</v>
      </c>
      <c r="G243" s="137"/>
      <c r="H243" s="140">
        <f>$G$3</f>
        <v>0</v>
      </c>
      <c r="I243" s="141"/>
      <c r="J243" s="142"/>
      <c r="K243" s="139"/>
    </row>
    <row r="244" spans="1:11" ht="34.5" customHeight="1" x14ac:dyDescent="0.25">
      <c r="A244" s="5" t="s">
        <v>32</v>
      </c>
      <c r="B244" s="6" t="s">
        <v>20</v>
      </c>
      <c r="C244" s="6" t="s">
        <v>21</v>
      </c>
      <c r="D244" s="6" t="s">
        <v>22</v>
      </c>
      <c r="E244" s="6" t="s">
        <v>23</v>
      </c>
      <c r="F244" s="6" t="s">
        <v>24</v>
      </c>
      <c r="G244" s="6" t="s">
        <v>25</v>
      </c>
      <c r="H244" s="6" t="s">
        <v>26</v>
      </c>
      <c r="I244" s="7" t="s">
        <v>31</v>
      </c>
      <c r="J244" s="6" t="s">
        <v>27</v>
      </c>
      <c r="K244" s="8" t="s">
        <v>28</v>
      </c>
    </row>
    <row r="245" spans="1:11" ht="34.5" customHeight="1" x14ac:dyDescent="0.25">
      <c r="A245" s="3">
        <v>151</v>
      </c>
      <c r="B245" s="27" t="s">
        <v>7</v>
      </c>
      <c r="C245" s="42"/>
      <c r="D245" s="42"/>
      <c r="E245" s="42"/>
      <c r="F245" s="43"/>
      <c r="G245" s="43"/>
      <c r="H245" s="44"/>
      <c r="I245" s="45" t="str">
        <f>IFERROR(STAND15[[#This Row],[Amount Paid by ESG-CV]]/STAND15[[#This Row],[Total Amount]],"")</f>
        <v/>
      </c>
      <c r="J245" s="44"/>
      <c r="K245" s="26"/>
    </row>
    <row r="246" spans="1:11" ht="34.5" customHeight="1" x14ac:dyDescent="0.25">
      <c r="A246" s="3">
        <v>152</v>
      </c>
      <c r="B246" s="27" t="s">
        <v>7</v>
      </c>
      <c r="C246" s="42"/>
      <c r="D246" s="42"/>
      <c r="E246" s="42"/>
      <c r="F246" s="43"/>
      <c r="G246" s="43"/>
      <c r="H246" s="44"/>
      <c r="I246" s="45" t="str">
        <f>IFERROR(STAND15[[#This Row],[Amount Paid by ESG-CV]]/STAND15[[#This Row],[Total Amount]],"")</f>
        <v/>
      </c>
      <c r="J246" s="44"/>
      <c r="K246" s="26"/>
    </row>
    <row r="247" spans="1:11" ht="34.5" customHeight="1" x14ac:dyDescent="0.25">
      <c r="A247" s="3">
        <v>153</v>
      </c>
      <c r="B247" s="27" t="s">
        <v>7</v>
      </c>
      <c r="C247" s="42"/>
      <c r="D247" s="42"/>
      <c r="E247" s="42"/>
      <c r="F247" s="43"/>
      <c r="G247" s="43"/>
      <c r="H247" s="44"/>
      <c r="I247" s="45" t="str">
        <f>IFERROR(STAND15[[#This Row],[Amount Paid by ESG-CV]]/STAND15[[#This Row],[Total Amount]],"")</f>
        <v/>
      </c>
      <c r="J247" s="44"/>
      <c r="K247" s="26"/>
    </row>
    <row r="248" spans="1:11" ht="34.5" customHeight="1" x14ac:dyDescent="0.25">
      <c r="A248" s="3">
        <v>154</v>
      </c>
      <c r="B248" s="27" t="s">
        <v>7</v>
      </c>
      <c r="C248" s="42"/>
      <c r="D248" s="42"/>
      <c r="E248" s="42"/>
      <c r="F248" s="43"/>
      <c r="G248" s="43"/>
      <c r="H248" s="44"/>
      <c r="I248" s="45" t="str">
        <f>IFERROR(STAND15[[#This Row],[Amount Paid by ESG-CV]]/STAND15[[#This Row],[Total Amount]],"")</f>
        <v/>
      </c>
      <c r="J248" s="44"/>
      <c r="K248" s="26"/>
    </row>
    <row r="249" spans="1:11" ht="34.5" customHeight="1" x14ac:dyDescent="0.25">
      <c r="A249" s="3">
        <v>155</v>
      </c>
      <c r="B249" s="27" t="s">
        <v>7</v>
      </c>
      <c r="C249" s="42"/>
      <c r="D249" s="42"/>
      <c r="E249" s="42"/>
      <c r="F249" s="43"/>
      <c r="G249" s="43"/>
      <c r="H249" s="44"/>
      <c r="I249" s="45" t="str">
        <f>IFERROR(STAND15[[#This Row],[Amount Paid by ESG-CV]]/STAND15[[#This Row],[Total Amount]],"")</f>
        <v/>
      </c>
      <c r="J249" s="44"/>
      <c r="K249" s="26"/>
    </row>
    <row r="250" spans="1:11" ht="34.5" customHeight="1" x14ac:dyDescent="0.25">
      <c r="A250" s="3">
        <v>156</v>
      </c>
      <c r="B250" s="27" t="s">
        <v>7</v>
      </c>
      <c r="C250" s="42"/>
      <c r="D250" s="42"/>
      <c r="E250" s="42"/>
      <c r="F250" s="43"/>
      <c r="G250" s="43"/>
      <c r="H250" s="44"/>
      <c r="I250" s="45" t="str">
        <f>IFERROR(STAND15[[#This Row],[Amount Paid by ESG-CV]]/STAND15[[#This Row],[Total Amount]],"")</f>
        <v/>
      </c>
      <c r="J250" s="44"/>
      <c r="K250" s="26"/>
    </row>
    <row r="251" spans="1:11" ht="34.5" customHeight="1" x14ac:dyDescent="0.25">
      <c r="A251" s="3">
        <v>157</v>
      </c>
      <c r="B251" s="27" t="s">
        <v>7</v>
      </c>
      <c r="C251" s="42"/>
      <c r="D251" s="42"/>
      <c r="E251" s="42"/>
      <c r="F251" s="43"/>
      <c r="G251" s="43"/>
      <c r="H251" s="44"/>
      <c r="I251" s="45" t="str">
        <f>IFERROR(STAND15[[#This Row],[Amount Paid by ESG-CV]]/STAND15[[#This Row],[Total Amount]],"")</f>
        <v/>
      </c>
      <c r="J251" s="44"/>
      <c r="K251" s="26"/>
    </row>
    <row r="252" spans="1:11" ht="34.5" customHeight="1" x14ac:dyDescent="0.25">
      <c r="A252" s="3">
        <v>158</v>
      </c>
      <c r="B252" s="27" t="s">
        <v>7</v>
      </c>
      <c r="C252" s="42"/>
      <c r="D252" s="42"/>
      <c r="E252" s="42"/>
      <c r="F252" s="43"/>
      <c r="G252" s="43"/>
      <c r="H252" s="44"/>
      <c r="I252" s="45" t="str">
        <f>IFERROR(STAND15[[#This Row],[Amount Paid by ESG-CV]]/STAND15[[#This Row],[Total Amount]],"")</f>
        <v/>
      </c>
      <c r="J252" s="44"/>
      <c r="K252" s="26"/>
    </row>
    <row r="253" spans="1:11" ht="34.5" customHeight="1" x14ac:dyDescent="0.25">
      <c r="A253" s="3">
        <v>159</v>
      </c>
      <c r="B253" s="27" t="s">
        <v>7</v>
      </c>
      <c r="C253" s="42"/>
      <c r="D253" s="42"/>
      <c r="E253" s="42"/>
      <c r="F253" s="43"/>
      <c r="G253" s="43"/>
      <c r="H253" s="44"/>
      <c r="I253" s="45" t="str">
        <f>IFERROR(STAND15[[#This Row],[Amount Paid by ESG-CV]]/STAND15[[#This Row],[Total Amount]],"")</f>
        <v/>
      </c>
      <c r="J253" s="44"/>
      <c r="K253" s="26"/>
    </row>
    <row r="254" spans="1:11" ht="34.5" customHeight="1" x14ac:dyDescent="0.25">
      <c r="A254" s="3">
        <v>160</v>
      </c>
      <c r="B254" s="27" t="s">
        <v>7</v>
      </c>
      <c r="C254" s="42"/>
      <c r="D254" s="42"/>
      <c r="E254" s="42"/>
      <c r="F254" s="43"/>
      <c r="G254" s="43"/>
      <c r="H254" s="44"/>
      <c r="I254" s="45" t="str">
        <f>IFERROR(STAND15[[#This Row],[Amount Paid by ESG-CV]]/STAND15[[#This Row],[Total Amount]],"")</f>
        <v/>
      </c>
      <c r="J254" s="44"/>
      <c r="K254" s="26"/>
    </row>
    <row r="256" spans="1:11" ht="34.5" customHeight="1" x14ac:dyDescent="0.25">
      <c r="A256" s="131" t="s">
        <v>9</v>
      </c>
      <c r="B256" s="132"/>
      <c r="C256" s="133">
        <f>$C$1</f>
        <v>0</v>
      </c>
      <c r="D256" s="134"/>
      <c r="E256" s="135"/>
      <c r="F256" s="131" t="s">
        <v>12</v>
      </c>
      <c r="G256" s="143"/>
      <c r="H256" s="143"/>
      <c r="I256" s="143"/>
      <c r="J256" s="132"/>
      <c r="K256" s="15" t="s">
        <v>33</v>
      </c>
    </row>
    <row r="257" spans="1:11" ht="34.5" customHeight="1" x14ac:dyDescent="0.25">
      <c r="A257" s="131" t="s">
        <v>10</v>
      </c>
      <c r="B257" s="132"/>
      <c r="C257" s="133">
        <f>$C$2</f>
        <v>0</v>
      </c>
      <c r="D257" s="134"/>
      <c r="E257" s="135"/>
      <c r="F257" s="131" t="s">
        <v>13</v>
      </c>
      <c r="G257" s="132"/>
      <c r="H257" s="144">
        <f>$G$2</f>
        <v>0</v>
      </c>
      <c r="I257" s="145"/>
      <c r="J257" s="146"/>
      <c r="K257" s="138">
        <f>SUM(STAND16[Amount Paid by ESG-CV])</f>
        <v>0</v>
      </c>
    </row>
    <row r="258" spans="1:11" ht="34.5" customHeight="1" x14ac:dyDescent="0.25">
      <c r="A258" s="136" t="s">
        <v>11</v>
      </c>
      <c r="B258" s="137"/>
      <c r="C258" s="133">
        <f>$C$3</f>
        <v>0</v>
      </c>
      <c r="D258" s="134"/>
      <c r="E258" s="135"/>
      <c r="F258" s="136" t="s">
        <v>14</v>
      </c>
      <c r="G258" s="137"/>
      <c r="H258" s="140">
        <f>$G$3</f>
        <v>0</v>
      </c>
      <c r="I258" s="141"/>
      <c r="J258" s="142"/>
      <c r="K258" s="139"/>
    </row>
    <row r="259" spans="1:11" ht="34.5" customHeight="1" x14ac:dyDescent="0.25">
      <c r="A259" s="5" t="s">
        <v>32</v>
      </c>
      <c r="B259" s="6" t="s">
        <v>20</v>
      </c>
      <c r="C259" s="6" t="s">
        <v>21</v>
      </c>
      <c r="D259" s="6" t="s">
        <v>22</v>
      </c>
      <c r="E259" s="6" t="s">
        <v>23</v>
      </c>
      <c r="F259" s="6" t="s">
        <v>24</v>
      </c>
      <c r="G259" s="6" t="s">
        <v>25</v>
      </c>
      <c r="H259" s="6" t="s">
        <v>26</v>
      </c>
      <c r="I259" s="7" t="s">
        <v>31</v>
      </c>
      <c r="J259" s="6" t="s">
        <v>27</v>
      </c>
      <c r="K259" s="8" t="s">
        <v>28</v>
      </c>
    </row>
    <row r="260" spans="1:11" ht="34.5" customHeight="1" x14ac:dyDescent="0.25">
      <c r="A260" s="3">
        <v>161</v>
      </c>
      <c r="B260" s="27" t="s">
        <v>7</v>
      </c>
      <c r="C260" s="42"/>
      <c r="D260" s="42"/>
      <c r="E260" s="42"/>
      <c r="F260" s="43"/>
      <c r="G260" s="43"/>
      <c r="H260" s="44"/>
      <c r="I260" s="45" t="str">
        <f>IFERROR(STAND16[[#This Row],[Amount Paid by ESG-CV]]/STAND16[[#This Row],[Total Amount]],"")</f>
        <v/>
      </c>
      <c r="J260" s="44"/>
      <c r="K260" s="26"/>
    </row>
    <row r="261" spans="1:11" ht="34.5" customHeight="1" x14ac:dyDescent="0.25">
      <c r="A261" s="3">
        <v>162</v>
      </c>
      <c r="B261" s="27" t="s">
        <v>7</v>
      </c>
      <c r="C261" s="42"/>
      <c r="D261" s="42"/>
      <c r="E261" s="42"/>
      <c r="F261" s="43"/>
      <c r="G261" s="43"/>
      <c r="H261" s="44"/>
      <c r="I261" s="45" t="str">
        <f>IFERROR(STAND16[[#This Row],[Amount Paid by ESG-CV]]/STAND16[[#This Row],[Total Amount]],"")</f>
        <v/>
      </c>
      <c r="J261" s="44"/>
      <c r="K261" s="26"/>
    </row>
    <row r="262" spans="1:11" ht="34.5" customHeight="1" x14ac:dyDescent="0.25">
      <c r="A262" s="3">
        <v>163</v>
      </c>
      <c r="B262" s="27" t="s">
        <v>7</v>
      </c>
      <c r="C262" s="42"/>
      <c r="D262" s="42"/>
      <c r="E262" s="42"/>
      <c r="F262" s="43"/>
      <c r="G262" s="43"/>
      <c r="H262" s="44"/>
      <c r="I262" s="45" t="str">
        <f>IFERROR(STAND16[[#This Row],[Amount Paid by ESG-CV]]/STAND16[[#This Row],[Total Amount]],"")</f>
        <v/>
      </c>
      <c r="J262" s="44"/>
      <c r="K262" s="26"/>
    </row>
    <row r="263" spans="1:11" ht="34.5" customHeight="1" x14ac:dyDescent="0.25">
      <c r="A263" s="3">
        <v>164</v>
      </c>
      <c r="B263" s="27" t="s">
        <v>7</v>
      </c>
      <c r="C263" s="42"/>
      <c r="D263" s="42"/>
      <c r="E263" s="42"/>
      <c r="F263" s="43"/>
      <c r="G263" s="43"/>
      <c r="H263" s="44"/>
      <c r="I263" s="45" t="str">
        <f>IFERROR(STAND16[[#This Row],[Amount Paid by ESG-CV]]/STAND16[[#This Row],[Total Amount]],"")</f>
        <v/>
      </c>
      <c r="J263" s="44"/>
      <c r="K263" s="26"/>
    </row>
    <row r="264" spans="1:11" ht="34.5" customHeight="1" x14ac:dyDescent="0.25">
      <c r="A264" s="3">
        <v>165</v>
      </c>
      <c r="B264" s="27" t="s">
        <v>7</v>
      </c>
      <c r="C264" s="42"/>
      <c r="D264" s="42"/>
      <c r="E264" s="42"/>
      <c r="F264" s="43"/>
      <c r="G264" s="43"/>
      <c r="H264" s="44"/>
      <c r="I264" s="45" t="str">
        <f>IFERROR(STAND16[[#This Row],[Amount Paid by ESG-CV]]/STAND16[[#This Row],[Total Amount]],"")</f>
        <v/>
      </c>
      <c r="J264" s="44"/>
      <c r="K264" s="26"/>
    </row>
    <row r="265" spans="1:11" ht="34.5" customHeight="1" x14ac:dyDescent="0.25">
      <c r="A265" s="3">
        <v>166</v>
      </c>
      <c r="B265" s="27" t="s">
        <v>7</v>
      </c>
      <c r="C265" s="42"/>
      <c r="D265" s="42"/>
      <c r="E265" s="42"/>
      <c r="F265" s="43"/>
      <c r="G265" s="43"/>
      <c r="H265" s="44"/>
      <c r="I265" s="45" t="str">
        <f>IFERROR(STAND16[[#This Row],[Amount Paid by ESG-CV]]/STAND16[[#This Row],[Total Amount]],"")</f>
        <v/>
      </c>
      <c r="J265" s="44"/>
      <c r="K265" s="26"/>
    </row>
    <row r="266" spans="1:11" ht="34.5" customHeight="1" x14ac:dyDescent="0.25">
      <c r="A266" s="3">
        <v>167</v>
      </c>
      <c r="B266" s="27" t="s">
        <v>7</v>
      </c>
      <c r="C266" s="42"/>
      <c r="D266" s="42"/>
      <c r="E266" s="42"/>
      <c r="F266" s="43"/>
      <c r="G266" s="43"/>
      <c r="H266" s="44"/>
      <c r="I266" s="45" t="str">
        <f>IFERROR(STAND16[[#This Row],[Amount Paid by ESG-CV]]/STAND16[[#This Row],[Total Amount]],"")</f>
        <v/>
      </c>
      <c r="J266" s="44"/>
      <c r="K266" s="26"/>
    </row>
    <row r="267" spans="1:11" ht="34.5" customHeight="1" x14ac:dyDescent="0.25">
      <c r="A267" s="3">
        <v>168</v>
      </c>
      <c r="B267" s="27" t="s">
        <v>7</v>
      </c>
      <c r="C267" s="42"/>
      <c r="D267" s="42"/>
      <c r="E267" s="42"/>
      <c r="F267" s="43"/>
      <c r="G267" s="43"/>
      <c r="H267" s="44"/>
      <c r="I267" s="45" t="str">
        <f>IFERROR(STAND16[[#This Row],[Amount Paid by ESG-CV]]/STAND16[[#This Row],[Total Amount]],"")</f>
        <v/>
      </c>
      <c r="J267" s="44"/>
      <c r="K267" s="26"/>
    </row>
    <row r="268" spans="1:11" ht="34.5" customHeight="1" x14ac:dyDescent="0.25">
      <c r="A268" s="3">
        <v>169</v>
      </c>
      <c r="B268" s="27" t="s">
        <v>7</v>
      </c>
      <c r="C268" s="42"/>
      <c r="D268" s="42"/>
      <c r="E268" s="42"/>
      <c r="F268" s="43"/>
      <c r="G268" s="43"/>
      <c r="H268" s="44"/>
      <c r="I268" s="45" t="str">
        <f>IFERROR(STAND16[[#This Row],[Amount Paid by ESG-CV]]/STAND16[[#This Row],[Total Amount]],"")</f>
        <v/>
      </c>
      <c r="J268" s="44"/>
      <c r="K268" s="26"/>
    </row>
    <row r="269" spans="1:11" ht="34.5" customHeight="1" x14ac:dyDescent="0.25">
      <c r="A269" s="3">
        <v>170</v>
      </c>
      <c r="B269" s="27" t="s">
        <v>7</v>
      </c>
      <c r="C269" s="42"/>
      <c r="D269" s="42"/>
      <c r="E269" s="42"/>
      <c r="F269" s="43"/>
      <c r="G269" s="43"/>
      <c r="H269" s="44"/>
      <c r="I269" s="45" t="str">
        <f>IFERROR(STAND16[[#This Row],[Amount Paid by ESG-CV]]/STAND16[[#This Row],[Total Amount]],"")</f>
        <v/>
      </c>
      <c r="J269" s="44"/>
      <c r="K269" s="26"/>
    </row>
    <row r="271" spans="1:11" ht="34.5" customHeight="1" x14ac:dyDescent="0.25">
      <c r="A271" s="131" t="s">
        <v>9</v>
      </c>
      <c r="B271" s="132"/>
      <c r="C271" s="133">
        <f>$C$1</f>
        <v>0</v>
      </c>
      <c r="D271" s="134"/>
      <c r="E271" s="135"/>
      <c r="F271" s="131" t="s">
        <v>12</v>
      </c>
      <c r="G271" s="143"/>
      <c r="H271" s="143"/>
      <c r="I271" s="143"/>
      <c r="J271" s="132"/>
      <c r="K271" s="15" t="s">
        <v>33</v>
      </c>
    </row>
    <row r="272" spans="1:11" ht="34.5" customHeight="1" x14ac:dyDescent="0.25">
      <c r="A272" s="131" t="s">
        <v>10</v>
      </c>
      <c r="B272" s="132"/>
      <c r="C272" s="133">
        <f>$C$2</f>
        <v>0</v>
      </c>
      <c r="D272" s="134"/>
      <c r="E272" s="135"/>
      <c r="F272" s="131" t="s">
        <v>13</v>
      </c>
      <c r="G272" s="132"/>
      <c r="H272" s="144">
        <f>$G$2</f>
        <v>0</v>
      </c>
      <c r="I272" s="145"/>
      <c r="J272" s="146"/>
      <c r="K272" s="138">
        <f>SUM(STAND17[Amount Paid by ESG-CV])</f>
        <v>0</v>
      </c>
    </row>
    <row r="273" spans="1:11" ht="34.5" customHeight="1" x14ac:dyDescent="0.25">
      <c r="A273" s="136" t="s">
        <v>11</v>
      </c>
      <c r="B273" s="137"/>
      <c r="C273" s="133">
        <f>$C$3</f>
        <v>0</v>
      </c>
      <c r="D273" s="134"/>
      <c r="E273" s="135"/>
      <c r="F273" s="136" t="s">
        <v>14</v>
      </c>
      <c r="G273" s="137"/>
      <c r="H273" s="140">
        <f>$G$3</f>
        <v>0</v>
      </c>
      <c r="I273" s="141"/>
      <c r="J273" s="142"/>
      <c r="K273" s="139"/>
    </row>
    <row r="274" spans="1:11" ht="34.5" customHeight="1" x14ac:dyDescent="0.25">
      <c r="A274" s="5" t="s">
        <v>32</v>
      </c>
      <c r="B274" s="6" t="s">
        <v>20</v>
      </c>
      <c r="C274" s="6" t="s">
        <v>21</v>
      </c>
      <c r="D274" s="6" t="s">
        <v>22</v>
      </c>
      <c r="E274" s="6" t="s">
        <v>23</v>
      </c>
      <c r="F274" s="6" t="s">
        <v>24</v>
      </c>
      <c r="G274" s="6" t="s">
        <v>25</v>
      </c>
      <c r="H274" s="6" t="s">
        <v>26</v>
      </c>
      <c r="I274" s="7" t="s">
        <v>31</v>
      </c>
      <c r="J274" s="6" t="s">
        <v>27</v>
      </c>
      <c r="K274" s="8" t="s">
        <v>28</v>
      </c>
    </row>
    <row r="275" spans="1:11" ht="34.5" customHeight="1" x14ac:dyDescent="0.25">
      <c r="A275" s="3">
        <v>171</v>
      </c>
      <c r="B275" s="27" t="s">
        <v>7</v>
      </c>
      <c r="C275" s="42"/>
      <c r="D275" s="42"/>
      <c r="E275" s="42"/>
      <c r="F275" s="43"/>
      <c r="G275" s="43"/>
      <c r="H275" s="44"/>
      <c r="I275" s="45" t="str">
        <f>IFERROR(STAND17[[#This Row],[Amount Paid by ESG-CV]]/STAND17[[#This Row],[Total Amount]],"")</f>
        <v/>
      </c>
      <c r="J275" s="44"/>
      <c r="K275" s="26"/>
    </row>
    <row r="276" spans="1:11" ht="34.5" customHeight="1" x14ac:dyDescent="0.25">
      <c r="A276" s="3">
        <v>172</v>
      </c>
      <c r="B276" s="27" t="s">
        <v>7</v>
      </c>
      <c r="C276" s="42"/>
      <c r="D276" s="42"/>
      <c r="E276" s="42"/>
      <c r="F276" s="43"/>
      <c r="G276" s="43"/>
      <c r="H276" s="44"/>
      <c r="I276" s="45" t="str">
        <f>IFERROR(STAND17[[#This Row],[Amount Paid by ESG-CV]]/STAND17[[#This Row],[Total Amount]],"")</f>
        <v/>
      </c>
      <c r="J276" s="44"/>
      <c r="K276" s="26"/>
    </row>
    <row r="277" spans="1:11" ht="34.5" customHeight="1" x14ac:dyDescent="0.25">
      <c r="A277" s="3">
        <v>173</v>
      </c>
      <c r="B277" s="27" t="s">
        <v>7</v>
      </c>
      <c r="C277" s="42"/>
      <c r="D277" s="42"/>
      <c r="E277" s="42"/>
      <c r="F277" s="43"/>
      <c r="G277" s="43"/>
      <c r="H277" s="44"/>
      <c r="I277" s="45" t="str">
        <f>IFERROR(STAND17[[#This Row],[Amount Paid by ESG-CV]]/STAND17[[#This Row],[Total Amount]],"")</f>
        <v/>
      </c>
      <c r="J277" s="44"/>
      <c r="K277" s="26"/>
    </row>
    <row r="278" spans="1:11" ht="34.5" customHeight="1" x14ac:dyDescent="0.25">
      <c r="A278" s="3">
        <v>174</v>
      </c>
      <c r="B278" s="27" t="s">
        <v>7</v>
      </c>
      <c r="C278" s="42"/>
      <c r="D278" s="42"/>
      <c r="E278" s="42"/>
      <c r="F278" s="43"/>
      <c r="G278" s="43"/>
      <c r="H278" s="44"/>
      <c r="I278" s="45" t="str">
        <f>IFERROR(STAND17[[#This Row],[Amount Paid by ESG-CV]]/STAND17[[#This Row],[Total Amount]],"")</f>
        <v/>
      </c>
      <c r="J278" s="44"/>
      <c r="K278" s="26"/>
    </row>
    <row r="279" spans="1:11" ht="34.5" customHeight="1" x14ac:dyDescent="0.25">
      <c r="A279" s="3">
        <v>175</v>
      </c>
      <c r="B279" s="27" t="s">
        <v>7</v>
      </c>
      <c r="C279" s="42"/>
      <c r="D279" s="42"/>
      <c r="E279" s="42"/>
      <c r="F279" s="43"/>
      <c r="G279" s="43"/>
      <c r="H279" s="44"/>
      <c r="I279" s="45" t="str">
        <f>IFERROR(STAND17[[#This Row],[Amount Paid by ESG-CV]]/STAND17[[#This Row],[Total Amount]],"")</f>
        <v/>
      </c>
      <c r="J279" s="44"/>
      <c r="K279" s="26"/>
    </row>
    <row r="280" spans="1:11" ht="34.5" customHeight="1" x14ac:dyDescent="0.25">
      <c r="A280" s="3">
        <v>176</v>
      </c>
      <c r="B280" s="27" t="s">
        <v>7</v>
      </c>
      <c r="C280" s="42"/>
      <c r="D280" s="42"/>
      <c r="E280" s="42"/>
      <c r="F280" s="43"/>
      <c r="G280" s="43"/>
      <c r="H280" s="44"/>
      <c r="I280" s="45" t="str">
        <f>IFERROR(STAND17[[#This Row],[Amount Paid by ESG-CV]]/STAND17[[#This Row],[Total Amount]],"")</f>
        <v/>
      </c>
      <c r="J280" s="44"/>
      <c r="K280" s="26"/>
    </row>
    <row r="281" spans="1:11" ht="34.5" customHeight="1" x14ac:dyDescent="0.25">
      <c r="A281" s="3">
        <v>177</v>
      </c>
      <c r="B281" s="27" t="s">
        <v>7</v>
      </c>
      <c r="C281" s="42"/>
      <c r="D281" s="42"/>
      <c r="E281" s="42"/>
      <c r="F281" s="43"/>
      <c r="G281" s="43"/>
      <c r="H281" s="44"/>
      <c r="I281" s="45" t="str">
        <f>IFERROR(STAND17[[#This Row],[Amount Paid by ESG-CV]]/STAND17[[#This Row],[Total Amount]],"")</f>
        <v/>
      </c>
      <c r="J281" s="44"/>
      <c r="K281" s="26"/>
    </row>
    <row r="282" spans="1:11" ht="34.5" customHeight="1" x14ac:dyDescent="0.25">
      <c r="A282" s="3">
        <v>178</v>
      </c>
      <c r="B282" s="27" t="s">
        <v>7</v>
      </c>
      <c r="C282" s="42"/>
      <c r="D282" s="42"/>
      <c r="E282" s="42"/>
      <c r="F282" s="43"/>
      <c r="G282" s="43"/>
      <c r="H282" s="44"/>
      <c r="I282" s="45" t="str">
        <f>IFERROR(STAND17[[#This Row],[Amount Paid by ESG-CV]]/STAND17[[#This Row],[Total Amount]],"")</f>
        <v/>
      </c>
      <c r="J282" s="44"/>
      <c r="K282" s="26"/>
    </row>
    <row r="283" spans="1:11" ht="34.5" customHeight="1" x14ac:dyDescent="0.25">
      <c r="A283" s="3">
        <v>179</v>
      </c>
      <c r="B283" s="27" t="s">
        <v>7</v>
      </c>
      <c r="C283" s="42"/>
      <c r="D283" s="42"/>
      <c r="E283" s="42"/>
      <c r="F283" s="43"/>
      <c r="G283" s="43"/>
      <c r="H283" s="44"/>
      <c r="I283" s="45" t="str">
        <f>IFERROR(STAND17[[#This Row],[Amount Paid by ESG-CV]]/STAND17[[#This Row],[Total Amount]],"")</f>
        <v/>
      </c>
      <c r="J283" s="44"/>
      <c r="K283" s="26"/>
    </row>
    <row r="284" spans="1:11" ht="34.5" customHeight="1" x14ac:dyDescent="0.25">
      <c r="A284" s="3">
        <v>180</v>
      </c>
      <c r="B284" s="27" t="s">
        <v>7</v>
      </c>
      <c r="C284" s="42"/>
      <c r="D284" s="42"/>
      <c r="E284" s="42"/>
      <c r="F284" s="43"/>
      <c r="G284" s="43"/>
      <c r="H284" s="44"/>
      <c r="I284" s="45" t="str">
        <f>IFERROR(STAND17[[#This Row],[Amount Paid by ESG-CV]]/STAND17[[#This Row],[Total Amount]],"")</f>
        <v/>
      </c>
      <c r="J284" s="44"/>
      <c r="K284" s="26"/>
    </row>
    <row r="286" spans="1:11" ht="34.5" customHeight="1" x14ac:dyDescent="0.25">
      <c r="A286" s="131" t="s">
        <v>9</v>
      </c>
      <c r="B286" s="132"/>
      <c r="C286" s="133">
        <f>$C$1</f>
        <v>0</v>
      </c>
      <c r="D286" s="134"/>
      <c r="E286" s="135"/>
      <c r="F286" s="131" t="s">
        <v>12</v>
      </c>
      <c r="G286" s="143"/>
      <c r="H286" s="143"/>
      <c r="I286" s="143"/>
      <c r="J286" s="132"/>
      <c r="K286" s="15" t="s">
        <v>33</v>
      </c>
    </row>
    <row r="287" spans="1:11" ht="34.5" customHeight="1" x14ac:dyDescent="0.25">
      <c r="A287" s="131" t="s">
        <v>10</v>
      </c>
      <c r="B287" s="132"/>
      <c r="C287" s="133">
        <f>$C$2</f>
        <v>0</v>
      </c>
      <c r="D287" s="134"/>
      <c r="E287" s="135"/>
      <c r="F287" s="131" t="s">
        <v>13</v>
      </c>
      <c r="G287" s="132"/>
      <c r="H287" s="144">
        <f>$G$2</f>
        <v>0</v>
      </c>
      <c r="I287" s="145"/>
      <c r="J287" s="146"/>
      <c r="K287" s="138">
        <f>SUM(STAND18[Amount Paid by ESG-CV])</f>
        <v>0</v>
      </c>
    </row>
    <row r="288" spans="1:11" ht="34.5" customHeight="1" x14ac:dyDescent="0.25">
      <c r="A288" s="136" t="s">
        <v>11</v>
      </c>
      <c r="B288" s="137"/>
      <c r="C288" s="133">
        <f>$C$3</f>
        <v>0</v>
      </c>
      <c r="D288" s="134"/>
      <c r="E288" s="135"/>
      <c r="F288" s="136" t="s">
        <v>14</v>
      </c>
      <c r="G288" s="137"/>
      <c r="H288" s="140">
        <f>$G$3</f>
        <v>0</v>
      </c>
      <c r="I288" s="141"/>
      <c r="J288" s="142"/>
      <c r="K288" s="139"/>
    </row>
    <row r="289" spans="1:11" ht="34.5" customHeight="1" x14ac:dyDescent="0.25">
      <c r="A289" s="5" t="s">
        <v>32</v>
      </c>
      <c r="B289" s="6" t="s">
        <v>20</v>
      </c>
      <c r="C289" s="6" t="s">
        <v>21</v>
      </c>
      <c r="D289" s="6" t="s">
        <v>22</v>
      </c>
      <c r="E289" s="6" t="s">
        <v>23</v>
      </c>
      <c r="F289" s="6" t="s">
        <v>24</v>
      </c>
      <c r="G289" s="6" t="s">
        <v>25</v>
      </c>
      <c r="H289" s="6" t="s">
        <v>26</v>
      </c>
      <c r="I289" s="7" t="s">
        <v>31</v>
      </c>
      <c r="J289" s="6" t="s">
        <v>27</v>
      </c>
      <c r="K289" s="8" t="s">
        <v>28</v>
      </c>
    </row>
    <row r="290" spans="1:11" ht="34.5" customHeight="1" x14ac:dyDescent="0.25">
      <c r="A290" s="3">
        <v>181</v>
      </c>
      <c r="B290" s="27" t="s">
        <v>7</v>
      </c>
      <c r="C290" s="42"/>
      <c r="D290" s="42"/>
      <c r="E290" s="42"/>
      <c r="F290" s="43"/>
      <c r="G290" s="43"/>
      <c r="H290" s="44"/>
      <c r="I290" s="45" t="str">
        <f>IFERROR(STAND18[[#This Row],[Amount Paid by ESG-CV]]/STAND18[[#This Row],[Total Amount]],"")</f>
        <v/>
      </c>
      <c r="J290" s="44"/>
      <c r="K290" s="26"/>
    </row>
    <row r="291" spans="1:11" ht="34.5" customHeight="1" x14ac:dyDescent="0.25">
      <c r="A291" s="3">
        <v>182</v>
      </c>
      <c r="B291" s="27" t="s">
        <v>7</v>
      </c>
      <c r="C291" s="42"/>
      <c r="D291" s="42"/>
      <c r="E291" s="42"/>
      <c r="F291" s="43"/>
      <c r="G291" s="43"/>
      <c r="H291" s="44"/>
      <c r="I291" s="45" t="str">
        <f>IFERROR(STAND18[[#This Row],[Amount Paid by ESG-CV]]/STAND18[[#This Row],[Total Amount]],"")</f>
        <v/>
      </c>
      <c r="J291" s="44"/>
      <c r="K291" s="26"/>
    </row>
    <row r="292" spans="1:11" ht="34.5" customHeight="1" x14ac:dyDescent="0.25">
      <c r="A292" s="3">
        <v>183</v>
      </c>
      <c r="B292" s="27" t="s">
        <v>7</v>
      </c>
      <c r="C292" s="42"/>
      <c r="D292" s="42"/>
      <c r="E292" s="42"/>
      <c r="F292" s="43"/>
      <c r="G292" s="43"/>
      <c r="H292" s="44"/>
      <c r="I292" s="45" t="str">
        <f>IFERROR(STAND18[[#This Row],[Amount Paid by ESG-CV]]/STAND18[[#This Row],[Total Amount]],"")</f>
        <v/>
      </c>
      <c r="J292" s="44"/>
      <c r="K292" s="26"/>
    </row>
    <row r="293" spans="1:11" ht="34.5" customHeight="1" x14ac:dyDescent="0.25">
      <c r="A293" s="3">
        <v>184</v>
      </c>
      <c r="B293" s="27" t="s">
        <v>7</v>
      </c>
      <c r="C293" s="42"/>
      <c r="D293" s="42"/>
      <c r="E293" s="42"/>
      <c r="F293" s="43"/>
      <c r="G293" s="43"/>
      <c r="H293" s="44"/>
      <c r="I293" s="45" t="str">
        <f>IFERROR(STAND18[[#This Row],[Amount Paid by ESG-CV]]/STAND18[[#This Row],[Total Amount]],"")</f>
        <v/>
      </c>
      <c r="J293" s="44"/>
      <c r="K293" s="26"/>
    </row>
    <row r="294" spans="1:11" ht="34.5" customHeight="1" x14ac:dyDescent="0.25">
      <c r="A294" s="3">
        <v>185</v>
      </c>
      <c r="B294" s="27" t="s">
        <v>7</v>
      </c>
      <c r="C294" s="42"/>
      <c r="D294" s="42"/>
      <c r="E294" s="42"/>
      <c r="F294" s="43"/>
      <c r="G294" s="43"/>
      <c r="H294" s="44"/>
      <c r="I294" s="45" t="str">
        <f>IFERROR(STAND18[[#This Row],[Amount Paid by ESG-CV]]/STAND18[[#This Row],[Total Amount]],"")</f>
        <v/>
      </c>
      <c r="J294" s="44"/>
      <c r="K294" s="26"/>
    </row>
    <row r="295" spans="1:11" ht="34.5" customHeight="1" x14ac:dyDescent="0.25">
      <c r="A295" s="3">
        <v>186</v>
      </c>
      <c r="B295" s="27" t="s">
        <v>7</v>
      </c>
      <c r="C295" s="42"/>
      <c r="D295" s="42"/>
      <c r="E295" s="42"/>
      <c r="F295" s="43"/>
      <c r="G295" s="43"/>
      <c r="H295" s="44"/>
      <c r="I295" s="45" t="str">
        <f>IFERROR(STAND18[[#This Row],[Amount Paid by ESG-CV]]/STAND18[[#This Row],[Total Amount]],"")</f>
        <v/>
      </c>
      <c r="J295" s="44"/>
      <c r="K295" s="26"/>
    </row>
    <row r="296" spans="1:11" ht="34.5" customHeight="1" x14ac:dyDescent="0.25">
      <c r="A296" s="3">
        <v>187</v>
      </c>
      <c r="B296" s="27" t="s">
        <v>7</v>
      </c>
      <c r="C296" s="42"/>
      <c r="D296" s="42"/>
      <c r="E296" s="42"/>
      <c r="F296" s="43"/>
      <c r="G296" s="43"/>
      <c r="H296" s="44"/>
      <c r="I296" s="45" t="str">
        <f>IFERROR(STAND18[[#This Row],[Amount Paid by ESG-CV]]/STAND18[[#This Row],[Total Amount]],"")</f>
        <v/>
      </c>
      <c r="J296" s="44"/>
      <c r="K296" s="26"/>
    </row>
    <row r="297" spans="1:11" ht="34.5" customHeight="1" x14ac:dyDescent="0.25">
      <c r="A297" s="3">
        <v>188</v>
      </c>
      <c r="B297" s="27" t="s">
        <v>7</v>
      </c>
      <c r="C297" s="42"/>
      <c r="D297" s="42"/>
      <c r="E297" s="42"/>
      <c r="F297" s="43"/>
      <c r="G297" s="43"/>
      <c r="H297" s="44"/>
      <c r="I297" s="45" t="str">
        <f>IFERROR(STAND18[[#This Row],[Amount Paid by ESG-CV]]/STAND18[[#This Row],[Total Amount]],"")</f>
        <v/>
      </c>
      <c r="J297" s="44"/>
      <c r="K297" s="26"/>
    </row>
    <row r="298" spans="1:11" ht="34.5" customHeight="1" x14ac:dyDescent="0.25">
      <c r="A298" s="3">
        <v>189</v>
      </c>
      <c r="B298" s="27" t="s">
        <v>7</v>
      </c>
      <c r="C298" s="42"/>
      <c r="D298" s="42"/>
      <c r="E298" s="42"/>
      <c r="F298" s="43"/>
      <c r="G298" s="43"/>
      <c r="H298" s="44"/>
      <c r="I298" s="45" t="str">
        <f>IFERROR(STAND18[[#This Row],[Amount Paid by ESG-CV]]/STAND18[[#This Row],[Total Amount]],"")</f>
        <v/>
      </c>
      <c r="J298" s="44"/>
      <c r="K298" s="26"/>
    </row>
    <row r="299" spans="1:11" ht="34.5" customHeight="1" x14ac:dyDescent="0.25">
      <c r="A299" s="3">
        <v>190</v>
      </c>
      <c r="B299" s="27" t="s">
        <v>7</v>
      </c>
      <c r="C299" s="42"/>
      <c r="D299" s="42"/>
      <c r="E299" s="42"/>
      <c r="F299" s="43"/>
      <c r="G299" s="43"/>
      <c r="H299" s="44"/>
      <c r="I299" s="45" t="str">
        <f>IFERROR(STAND18[[#This Row],[Amount Paid by ESG-CV]]/STAND18[[#This Row],[Total Amount]],"")</f>
        <v/>
      </c>
      <c r="J299" s="44"/>
      <c r="K299" s="26"/>
    </row>
    <row r="301" spans="1:11" ht="34.5" customHeight="1" x14ac:dyDescent="0.25">
      <c r="A301" s="131" t="s">
        <v>9</v>
      </c>
      <c r="B301" s="132"/>
      <c r="C301" s="133">
        <f>$C$1</f>
        <v>0</v>
      </c>
      <c r="D301" s="134"/>
      <c r="E301" s="135"/>
      <c r="F301" s="131" t="s">
        <v>12</v>
      </c>
      <c r="G301" s="143"/>
      <c r="H301" s="143"/>
      <c r="I301" s="143"/>
      <c r="J301" s="132"/>
      <c r="K301" s="15" t="s">
        <v>33</v>
      </c>
    </row>
    <row r="302" spans="1:11" ht="34.5" customHeight="1" x14ac:dyDescent="0.25">
      <c r="A302" s="131" t="s">
        <v>10</v>
      </c>
      <c r="B302" s="132"/>
      <c r="C302" s="133">
        <f>$C$2</f>
        <v>0</v>
      </c>
      <c r="D302" s="134"/>
      <c r="E302" s="135"/>
      <c r="F302" s="131" t="s">
        <v>13</v>
      </c>
      <c r="G302" s="132"/>
      <c r="H302" s="144">
        <f>$G$2</f>
        <v>0</v>
      </c>
      <c r="I302" s="145"/>
      <c r="J302" s="146"/>
      <c r="K302" s="138">
        <f>SUM(STAND19[Amount Paid by ESG-CV])</f>
        <v>0</v>
      </c>
    </row>
    <row r="303" spans="1:11" ht="34.5" customHeight="1" x14ac:dyDescent="0.25">
      <c r="A303" s="136" t="s">
        <v>11</v>
      </c>
      <c r="B303" s="137"/>
      <c r="C303" s="133">
        <f>$C$3</f>
        <v>0</v>
      </c>
      <c r="D303" s="134"/>
      <c r="E303" s="135"/>
      <c r="F303" s="136" t="s">
        <v>14</v>
      </c>
      <c r="G303" s="137"/>
      <c r="H303" s="140">
        <f>$G$3</f>
        <v>0</v>
      </c>
      <c r="I303" s="141"/>
      <c r="J303" s="142"/>
      <c r="K303" s="139"/>
    </row>
    <row r="304" spans="1:11" ht="34.5" customHeight="1" x14ac:dyDescent="0.25">
      <c r="A304" s="5" t="s">
        <v>32</v>
      </c>
      <c r="B304" s="6" t="s">
        <v>20</v>
      </c>
      <c r="C304" s="6" t="s">
        <v>21</v>
      </c>
      <c r="D304" s="6" t="s">
        <v>22</v>
      </c>
      <c r="E304" s="6" t="s">
        <v>23</v>
      </c>
      <c r="F304" s="6" t="s">
        <v>24</v>
      </c>
      <c r="G304" s="6" t="s">
        <v>25</v>
      </c>
      <c r="H304" s="6" t="s">
        <v>26</v>
      </c>
      <c r="I304" s="7" t="s">
        <v>31</v>
      </c>
      <c r="J304" s="6" t="s">
        <v>27</v>
      </c>
      <c r="K304" s="8" t="s">
        <v>28</v>
      </c>
    </row>
    <row r="305" spans="1:11" ht="34.5" customHeight="1" x14ac:dyDescent="0.25">
      <c r="A305" s="3">
        <v>191</v>
      </c>
      <c r="B305" s="27" t="s">
        <v>7</v>
      </c>
      <c r="C305" s="42"/>
      <c r="D305" s="42"/>
      <c r="E305" s="42"/>
      <c r="F305" s="43"/>
      <c r="G305" s="43"/>
      <c r="H305" s="44"/>
      <c r="I305" s="45" t="str">
        <f>IFERROR(STAND19[[#This Row],[Amount Paid by ESG-CV]]/STAND19[[#This Row],[Total Amount]],"")</f>
        <v/>
      </c>
      <c r="J305" s="44"/>
      <c r="K305" s="26"/>
    </row>
    <row r="306" spans="1:11" ht="34.5" customHeight="1" x14ac:dyDescent="0.25">
      <c r="A306" s="3">
        <v>192</v>
      </c>
      <c r="B306" s="27" t="s">
        <v>7</v>
      </c>
      <c r="C306" s="42"/>
      <c r="D306" s="42"/>
      <c r="E306" s="42"/>
      <c r="F306" s="43"/>
      <c r="G306" s="43"/>
      <c r="H306" s="44"/>
      <c r="I306" s="45" t="str">
        <f>IFERROR(STAND19[[#This Row],[Amount Paid by ESG-CV]]/STAND19[[#This Row],[Total Amount]],"")</f>
        <v/>
      </c>
      <c r="J306" s="44"/>
      <c r="K306" s="26"/>
    </row>
    <row r="307" spans="1:11" ht="34.5" customHeight="1" x14ac:dyDescent="0.25">
      <c r="A307" s="3">
        <v>193</v>
      </c>
      <c r="B307" s="27" t="s">
        <v>7</v>
      </c>
      <c r="C307" s="42"/>
      <c r="D307" s="42"/>
      <c r="E307" s="42"/>
      <c r="F307" s="43"/>
      <c r="G307" s="43"/>
      <c r="H307" s="44"/>
      <c r="I307" s="45" t="str">
        <f>IFERROR(STAND19[[#This Row],[Amount Paid by ESG-CV]]/STAND19[[#This Row],[Total Amount]],"")</f>
        <v/>
      </c>
      <c r="J307" s="44"/>
      <c r="K307" s="26"/>
    </row>
    <row r="308" spans="1:11" ht="34.5" customHeight="1" x14ac:dyDescent="0.25">
      <c r="A308" s="3">
        <v>194</v>
      </c>
      <c r="B308" s="27" t="s">
        <v>7</v>
      </c>
      <c r="C308" s="42"/>
      <c r="D308" s="42"/>
      <c r="E308" s="42"/>
      <c r="F308" s="43"/>
      <c r="G308" s="43"/>
      <c r="H308" s="44"/>
      <c r="I308" s="45" t="str">
        <f>IFERROR(STAND19[[#This Row],[Amount Paid by ESG-CV]]/STAND19[[#This Row],[Total Amount]],"")</f>
        <v/>
      </c>
      <c r="J308" s="44"/>
      <c r="K308" s="26"/>
    </row>
    <row r="309" spans="1:11" ht="34.5" customHeight="1" x14ac:dyDescent="0.25">
      <c r="A309" s="3">
        <v>195</v>
      </c>
      <c r="B309" s="27" t="s">
        <v>7</v>
      </c>
      <c r="C309" s="42"/>
      <c r="D309" s="42"/>
      <c r="E309" s="42"/>
      <c r="F309" s="43"/>
      <c r="G309" s="43"/>
      <c r="H309" s="44"/>
      <c r="I309" s="45" t="str">
        <f>IFERROR(STAND19[[#This Row],[Amount Paid by ESG-CV]]/STAND19[[#This Row],[Total Amount]],"")</f>
        <v/>
      </c>
      <c r="J309" s="44"/>
      <c r="K309" s="26"/>
    </row>
    <row r="310" spans="1:11" ht="34.5" customHeight="1" x14ac:dyDescent="0.25">
      <c r="A310" s="3">
        <v>196</v>
      </c>
      <c r="B310" s="27" t="s">
        <v>7</v>
      </c>
      <c r="C310" s="42"/>
      <c r="D310" s="42"/>
      <c r="E310" s="42"/>
      <c r="F310" s="43"/>
      <c r="G310" s="43"/>
      <c r="H310" s="44"/>
      <c r="I310" s="45" t="str">
        <f>IFERROR(STAND19[[#This Row],[Amount Paid by ESG-CV]]/STAND19[[#This Row],[Total Amount]],"")</f>
        <v/>
      </c>
      <c r="J310" s="44"/>
      <c r="K310" s="26"/>
    </row>
    <row r="311" spans="1:11" ht="34.5" customHeight="1" x14ac:dyDescent="0.25">
      <c r="A311" s="3">
        <v>197</v>
      </c>
      <c r="B311" s="27" t="s">
        <v>7</v>
      </c>
      <c r="C311" s="42"/>
      <c r="D311" s="42"/>
      <c r="E311" s="42"/>
      <c r="F311" s="43"/>
      <c r="G311" s="43"/>
      <c r="H311" s="44"/>
      <c r="I311" s="45" t="str">
        <f>IFERROR(STAND19[[#This Row],[Amount Paid by ESG-CV]]/STAND19[[#This Row],[Total Amount]],"")</f>
        <v/>
      </c>
      <c r="J311" s="44"/>
      <c r="K311" s="26"/>
    </row>
    <row r="312" spans="1:11" ht="34.5" customHeight="1" x14ac:dyDescent="0.25">
      <c r="A312" s="3">
        <v>198</v>
      </c>
      <c r="B312" s="27" t="s">
        <v>7</v>
      </c>
      <c r="C312" s="42"/>
      <c r="D312" s="42"/>
      <c r="E312" s="42"/>
      <c r="F312" s="43"/>
      <c r="G312" s="43"/>
      <c r="H312" s="44"/>
      <c r="I312" s="45" t="str">
        <f>IFERROR(STAND19[[#This Row],[Amount Paid by ESG-CV]]/STAND19[[#This Row],[Total Amount]],"")</f>
        <v/>
      </c>
      <c r="J312" s="44"/>
      <c r="K312" s="26"/>
    </row>
    <row r="313" spans="1:11" ht="34.5" customHeight="1" x14ac:dyDescent="0.25">
      <c r="A313" s="3">
        <v>199</v>
      </c>
      <c r="B313" s="27" t="s">
        <v>7</v>
      </c>
      <c r="C313" s="42"/>
      <c r="D313" s="42"/>
      <c r="E313" s="42"/>
      <c r="F313" s="43"/>
      <c r="G313" s="43"/>
      <c r="H313" s="44"/>
      <c r="I313" s="45" t="str">
        <f>IFERROR(STAND19[[#This Row],[Amount Paid by ESG-CV]]/STAND19[[#This Row],[Total Amount]],"")</f>
        <v/>
      </c>
      <c r="J313" s="44"/>
      <c r="K313" s="26"/>
    </row>
    <row r="314" spans="1:11" ht="34.5" customHeight="1" x14ac:dyDescent="0.25">
      <c r="A314" s="3">
        <v>200</v>
      </c>
      <c r="B314" s="27" t="s">
        <v>7</v>
      </c>
      <c r="C314" s="42"/>
      <c r="D314" s="42"/>
      <c r="E314" s="42"/>
      <c r="F314" s="43"/>
      <c r="G314" s="43"/>
      <c r="H314" s="44"/>
      <c r="I314" s="45" t="str">
        <f>IFERROR(STAND19[[#This Row],[Amount Paid by ESG-CV]]/STAND19[[#This Row],[Total Amount]],"")</f>
        <v/>
      </c>
      <c r="J314" s="44"/>
      <c r="K314" s="26"/>
    </row>
  </sheetData>
  <sheetProtection algorithmName="SHA-512" hashValue="mnKPeQpKfo5IBqA6jvPTxlIGjf4jTsdGRBs+VtNKyF1R2XbZMWn+pTok7+dUyBOIUrmjTkMVQObc/ktIt3zyGA==" saltValue="OmZ+IC1pQJgpgJ2WgRfLsg==" spinCount="100000" sheet="1" selectLockedCells="1"/>
  <mergeCells count="266">
    <mergeCell ref="A17:B17"/>
    <mergeCell ref="C17:E17"/>
    <mergeCell ref="F17:G17"/>
    <mergeCell ref="A18:B18"/>
    <mergeCell ref="C18:E18"/>
    <mergeCell ref="F18:G18"/>
    <mergeCell ref="H17:J17"/>
    <mergeCell ref="K17:K18"/>
    <mergeCell ref="H18:J18"/>
    <mergeCell ref="F16:J16"/>
    <mergeCell ref="G7:K7"/>
    <mergeCell ref="A7:D7"/>
    <mergeCell ref="E7:F7"/>
    <mergeCell ref="G4:J4"/>
    <mergeCell ref="G5:J5"/>
    <mergeCell ref="G6:J6"/>
    <mergeCell ref="A6:D6"/>
    <mergeCell ref="E6:F6"/>
    <mergeCell ref="E5:F5"/>
    <mergeCell ref="A5:D5"/>
    <mergeCell ref="E4:F4"/>
    <mergeCell ref="A4:D4"/>
    <mergeCell ref="A1:B1"/>
    <mergeCell ref="C1:D1"/>
    <mergeCell ref="A2:B2"/>
    <mergeCell ref="C2:D2"/>
    <mergeCell ref="E2:F2"/>
    <mergeCell ref="A3:B3"/>
    <mergeCell ref="C3:D3"/>
    <mergeCell ref="E3:F3"/>
    <mergeCell ref="E1:J1"/>
    <mergeCell ref="G2:J2"/>
    <mergeCell ref="G3:J3"/>
    <mergeCell ref="A46:B46"/>
    <mergeCell ref="C46:E46"/>
    <mergeCell ref="A47:B47"/>
    <mergeCell ref="C47:E47"/>
    <mergeCell ref="F47:G47"/>
    <mergeCell ref="F46:J46"/>
    <mergeCell ref="H47:J47"/>
    <mergeCell ref="K2:K3"/>
    <mergeCell ref="A33:B33"/>
    <mergeCell ref="C33:E33"/>
    <mergeCell ref="F33:G33"/>
    <mergeCell ref="A31:B31"/>
    <mergeCell ref="C31:E31"/>
    <mergeCell ref="A32:B32"/>
    <mergeCell ref="C32:E32"/>
    <mergeCell ref="F32:G32"/>
    <mergeCell ref="F31:J31"/>
    <mergeCell ref="H32:J32"/>
    <mergeCell ref="K32:K33"/>
    <mergeCell ref="H33:J33"/>
    <mergeCell ref="A8:K8"/>
    <mergeCell ref="A16:B16"/>
    <mergeCell ref="C16:E16"/>
    <mergeCell ref="A9:K15"/>
    <mergeCell ref="A76:B76"/>
    <mergeCell ref="C76:E76"/>
    <mergeCell ref="A77:B77"/>
    <mergeCell ref="C77:E77"/>
    <mergeCell ref="F77:G77"/>
    <mergeCell ref="F76:J76"/>
    <mergeCell ref="H77:J77"/>
    <mergeCell ref="K47:K48"/>
    <mergeCell ref="H48:J48"/>
    <mergeCell ref="A63:B63"/>
    <mergeCell ref="C63:E63"/>
    <mergeCell ref="F63:G63"/>
    <mergeCell ref="A61:B61"/>
    <mergeCell ref="C61:E61"/>
    <mergeCell ref="A62:B62"/>
    <mergeCell ref="C62:E62"/>
    <mergeCell ref="F62:G62"/>
    <mergeCell ref="F61:J61"/>
    <mergeCell ref="H62:J62"/>
    <mergeCell ref="K62:K63"/>
    <mergeCell ref="H63:J63"/>
    <mergeCell ref="A48:B48"/>
    <mergeCell ref="C48:E48"/>
    <mergeCell ref="F48:G48"/>
    <mergeCell ref="A106:B106"/>
    <mergeCell ref="C106:E106"/>
    <mergeCell ref="A107:B107"/>
    <mergeCell ref="C107:E107"/>
    <mergeCell ref="F107:G107"/>
    <mergeCell ref="F106:J106"/>
    <mergeCell ref="H107:J107"/>
    <mergeCell ref="K77:K78"/>
    <mergeCell ref="H78:J78"/>
    <mergeCell ref="A93:B93"/>
    <mergeCell ref="C93:E93"/>
    <mergeCell ref="F93:G93"/>
    <mergeCell ref="A91:B91"/>
    <mergeCell ref="C91:E91"/>
    <mergeCell ref="A92:B92"/>
    <mergeCell ref="C92:E92"/>
    <mergeCell ref="F92:G92"/>
    <mergeCell ref="F91:J91"/>
    <mergeCell ref="H92:J92"/>
    <mergeCell ref="K92:K93"/>
    <mergeCell ref="H93:J93"/>
    <mergeCell ref="A78:B78"/>
    <mergeCell ref="C78:E78"/>
    <mergeCell ref="F78:G78"/>
    <mergeCell ref="A136:B136"/>
    <mergeCell ref="C136:E136"/>
    <mergeCell ref="A137:B137"/>
    <mergeCell ref="C137:E137"/>
    <mergeCell ref="F137:G137"/>
    <mergeCell ref="F136:J136"/>
    <mergeCell ref="H137:J137"/>
    <mergeCell ref="K107:K108"/>
    <mergeCell ref="H108:J108"/>
    <mergeCell ref="A123:B123"/>
    <mergeCell ref="C123:E123"/>
    <mergeCell ref="F123:G123"/>
    <mergeCell ref="A121:B121"/>
    <mergeCell ref="C121:E121"/>
    <mergeCell ref="A122:B122"/>
    <mergeCell ref="C122:E122"/>
    <mergeCell ref="F122:G122"/>
    <mergeCell ref="F121:J121"/>
    <mergeCell ref="H122:J122"/>
    <mergeCell ref="K122:K123"/>
    <mergeCell ref="H123:J123"/>
    <mergeCell ref="A108:B108"/>
    <mergeCell ref="C108:E108"/>
    <mergeCell ref="F108:G108"/>
    <mergeCell ref="A166:B166"/>
    <mergeCell ref="C166:E166"/>
    <mergeCell ref="A167:B167"/>
    <mergeCell ref="C167:E167"/>
    <mergeCell ref="F167:G167"/>
    <mergeCell ref="F166:J166"/>
    <mergeCell ref="H167:J167"/>
    <mergeCell ref="K137:K138"/>
    <mergeCell ref="H138:J138"/>
    <mergeCell ref="A153:B153"/>
    <mergeCell ref="C153:E153"/>
    <mergeCell ref="F153:G153"/>
    <mergeCell ref="A151:B151"/>
    <mergeCell ref="C151:E151"/>
    <mergeCell ref="A152:B152"/>
    <mergeCell ref="C152:E152"/>
    <mergeCell ref="F152:G152"/>
    <mergeCell ref="F151:J151"/>
    <mergeCell ref="H152:J152"/>
    <mergeCell ref="K152:K153"/>
    <mergeCell ref="H153:J153"/>
    <mergeCell ref="A138:B138"/>
    <mergeCell ref="C138:E138"/>
    <mergeCell ref="F138:G138"/>
    <mergeCell ref="A196:B196"/>
    <mergeCell ref="C196:E196"/>
    <mergeCell ref="A197:B197"/>
    <mergeCell ref="C197:E197"/>
    <mergeCell ref="F197:G197"/>
    <mergeCell ref="F196:J196"/>
    <mergeCell ref="H197:J197"/>
    <mergeCell ref="K167:K168"/>
    <mergeCell ref="H168:J168"/>
    <mergeCell ref="A183:B183"/>
    <mergeCell ref="C183:E183"/>
    <mergeCell ref="F183:G183"/>
    <mergeCell ref="A181:B181"/>
    <mergeCell ref="C181:E181"/>
    <mergeCell ref="A182:B182"/>
    <mergeCell ref="C182:E182"/>
    <mergeCell ref="F182:G182"/>
    <mergeCell ref="F181:J181"/>
    <mergeCell ref="H182:J182"/>
    <mergeCell ref="K182:K183"/>
    <mergeCell ref="H183:J183"/>
    <mergeCell ref="A168:B168"/>
    <mergeCell ref="C168:E168"/>
    <mergeCell ref="F168:G168"/>
    <mergeCell ref="A226:B226"/>
    <mergeCell ref="C226:E226"/>
    <mergeCell ref="A227:B227"/>
    <mergeCell ref="C227:E227"/>
    <mergeCell ref="F227:G227"/>
    <mergeCell ref="F226:J226"/>
    <mergeCell ref="H227:J227"/>
    <mergeCell ref="K197:K198"/>
    <mergeCell ref="H198:J198"/>
    <mergeCell ref="A213:B213"/>
    <mergeCell ref="C213:E213"/>
    <mergeCell ref="F213:G213"/>
    <mergeCell ref="A211:B211"/>
    <mergeCell ref="C211:E211"/>
    <mergeCell ref="A212:B212"/>
    <mergeCell ref="C212:E212"/>
    <mergeCell ref="F212:G212"/>
    <mergeCell ref="F211:J211"/>
    <mergeCell ref="H212:J212"/>
    <mergeCell ref="K212:K213"/>
    <mergeCell ref="H213:J213"/>
    <mergeCell ref="A198:B198"/>
    <mergeCell ref="C198:E198"/>
    <mergeCell ref="F198:G198"/>
    <mergeCell ref="A256:B256"/>
    <mergeCell ref="C256:E256"/>
    <mergeCell ref="A257:B257"/>
    <mergeCell ref="C257:E257"/>
    <mergeCell ref="F257:G257"/>
    <mergeCell ref="F256:J256"/>
    <mergeCell ref="H257:J257"/>
    <mergeCell ref="K227:K228"/>
    <mergeCell ref="H228:J228"/>
    <mergeCell ref="A243:B243"/>
    <mergeCell ref="C243:E243"/>
    <mergeCell ref="F243:G243"/>
    <mergeCell ref="A241:B241"/>
    <mergeCell ref="C241:E241"/>
    <mergeCell ref="A242:B242"/>
    <mergeCell ref="C242:E242"/>
    <mergeCell ref="F242:G242"/>
    <mergeCell ref="F241:J241"/>
    <mergeCell ref="H242:J242"/>
    <mergeCell ref="K242:K243"/>
    <mergeCell ref="H243:J243"/>
    <mergeCell ref="A228:B228"/>
    <mergeCell ref="C228:E228"/>
    <mergeCell ref="F228:G228"/>
    <mergeCell ref="A286:B286"/>
    <mergeCell ref="C286:E286"/>
    <mergeCell ref="A287:B287"/>
    <mergeCell ref="C287:E287"/>
    <mergeCell ref="F287:G287"/>
    <mergeCell ref="F286:J286"/>
    <mergeCell ref="H287:J287"/>
    <mergeCell ref="K257:K258"/>
    <mergeCell ref="H258:J258"/>
    <mergeCell ref="A273:B273"/>
    <mergeCell ref="C273:E273"/>
    <mergeCell ref="F273:G273"/>
    <mergeCell ref="A271:B271"/>
    <mergeCell ref="C271:E271"/>
    <mergeCell ref="A272:B272"/>
    <mergeCell ref="C272:E272"/>
    <mergeCell ref="F272:G272"/>
    <mergeCell ref="F271:J271"/>
    <mergeCell ref="H272:J272"/>
    <mergeCell ref="K272:K273"/>
    <mergeCell ref="H273:J273"/>
    <mergeCell ref="A258:B258"/>
    <mergeCell ref="C258:E258"/>
    <mergeCell ref="F258:G258"/>
    <mergeCell ref="K287:K288"/>
    <mergeCell ref="H288:J288"/>
    <mergeCell ref="A303:B303"/>
    <mergeCell ref="C303:E303"/>
    <mergeCell ref="F303:G303"/>
    <mergeCell ref="A301:B301"/>
    <mergeCell ref="C301:E301"/>
    <mergeCell ref="A302:B302"/>
    <mergeCell ref="C302:E302"/>
    <mergeCell ref="F302:G302"/>
    <mergeCell ref="F301:J301"/>
    <mergeCell ref="H302:J302"/>
    <mergeCell ref="K302:K303"/>
    <mergeCell ref="H303:J303"/>
    <mergeCell ref="A288:B288"/>
    <mergeCell ref="C288:E288"/>
    <mergeCell ref="F288:G288"/>
  </mergeCells>
  <conditionalFormatting sqref="D20:D29">
    <cfRule type="cellIs" dxfId="192" priority="59" operator="lessThan">
      <formula>C20</formula>
    </cfRule>
  </conditionalFormatting>
  <conditionalFormatting sqref="I20:I29">
    <cfRule type="cellIs" dxfId="191" priority="58" operator="greaterThan">
      <formula>1</formula>
    </cfRule>
  </conditionalFormatting>
  <conditionalFormatting sqref="D35:D44">
    <cfRule type="cellIs" dxfId="190" priority="56" operator="lessThan">
      <formula>C35</formula>
    </cfRule>
  </conditionalFormatting>
  <conditionalFormatting sqref="I35:I44">
    <cfRule type="cellIs" dxfId="189" priority="55" operator="greaterThan">
      <formula>1</formula>
    </cfRule>
  </conditionalFormatting>
  <conditionalFormatting sqref="D50:D59">
    <cfRule type="cellIs" dxfId="188" priority="53" operator="lessThan">
      <formula>C50</formula>
    </cfRule>
  </conditionalFormatting>
  <conditionalFormatting sqref="I50:I59">
    <cfRule type="cellIs" dxfId="187" priority="52" operator="greaterThan">
      <formula>1</formula>
    </cfRule>
  </conditionalFormatting>
  <conditionalFormatting sqref="D65:D74">
    <cfRule type="cellIs" dxfId="186" priority="50" operator="lessThan">
      <formula>C65</formula>
    </cfRule>
  </conditionalFormatting>
  <conditionalFormatting sqref="I65:I74">
    <cfRule type="cellIs" dxfId="185" priority="49" operator="greaterThan">
      <formula>1</formula>
    </cfRule>
  </conditionalFormatting>
  <conditionalFormatting sqref="D80:D89">
    <cfRule type="cellIs" dxfId="184" priority="47" operator="lessThan">
      <formula>C80</formula>
    </cfRule>
  </conditionalFormatting>
  <conditionalFormatting sqref="I80:I89">
    <cfRule type="cellIs" dxfId="183" priority="46" operator="greaterThan">
      <formula>1</formula>
    </cfRule>
  </conditionalFormatting>
  <conditionalFormatting sqref="D95:D104">
    <cfRule type="cellIs" dxfId="182" priority="44" operator="lessThan">
      <formula>C95</formula>
    </cfRule>
  </conditionalFormatting>
  <conditionalFormatting sqref="I95:I104">
    <cfRule type="cellIs" dxfId="181" priority="43" operator="greaterThan">
      <formula>1</formula>
    </cfRule>
  </conditionalFormatting>
  <conditionalFormatting sqref="D110:D119">
    <cfRule type="cellIs" dxfId="180" priority="41" operator="lessThan">
      <formula>C110</formula>
    </cfRule>
  </conditionalFormatting>
  <conditionalFormatting sqref="I110:I119">
    <cfRule type="cellIs" dxfId="179" priority="40" operator="greaterThan">
      <formula>1</formula>
    </cfRule>
  </conditionalFormatting>
  <conditionalFormatting sqref="D125:D134">
    <cfRule type="cellIs" dxfId="178" priority="38" operator="lessThan">
      <formula>C125</formula>
    </cfRule>
  </conditionalFormatting>
  <conditionalFormatting sqref="I125:I134">
    <cfRule type="cellIs" dxfId="177" priority="37" operator="greaterThan">
      <formula>1</formula>
    </cfRule>
  </conditionalFormatting>
  <conditionalFormatting sqref="D140:D149">
    <cfRule type="cellIs" dxfId="176" priority="35" operator="lessThan">
      <formula>C140</formula>
    </cfRule>
  </conditionalFormatting>
  <conditionalFormatting sqref="I140:I149">
    <cfRule type="cellIs" dxfId="175" priority="34" operator="greaterThan">
      <formula>1</formula>
    </cfRule>
  </conditionalFormatting>
  <conditionalFormatting sqref="D155:D164">
    <cfRule type="cellIs" dxfId="174" priority="32" operator="lessThan">
      <formula>C155</formula>
    </cfRule>
  </conditionalFormatting>
  <conditionalFormatting sqref="I155:I164">
    <cfRule type="cellIs" dxfId="173" priority="31" operator="greaterThan">
      <formula>1</formula>
    </cfRule>
  </conditionalFormatting>
  <conditionalFormatting sqref="I305:I314">
    <cfRule type="cellIs" dxfId="172" priority="1" operator="greaterThan">
      <formula>1</formula>
    </cfRule>
  </conditionalFormatting>
  <conditionalFormatting sqref="D170:D179">
    <cfRule type="cellIs" dxfId="171" priority="29" operator="lessThan">
      <formula>C170</formula>
    </cfRule>
  </conditionalFormatting>
  <conditionalFormatting sqref="I170:I179">
    <cfRule type="cellIs" dxfId="170" priority="28" operator="greaterThan">
      <formula>1</formula>
    </cfRule>
  </conditionalFormatting>
  <conditionalFormatting sqref="D185:D194">
    <cfRule type="cellIs" dxfId="169" priority="26" operator="lessThan">
      <formula>C185</formula>
    </cfRule>
  </conditionalFormatting>
  <conditionalFormatting sqref="I185:I194">
    <cfRule type="cellIs" dxfId="168" priority="25" operator="greaterThan">
      <formula>1</formula>
    </cfRule>
  </conditionalFormatting>
  <conditionalFormatting sqref="D200:D209">
    <cfRule type="cellIs" dxfId="167" priority="23" operator="lessThan">
      <formula>C200</formula>
    </cfRule>
  </conditionalFormatting>
  <conditionalFormatting sqref="I200:I209">
    <cfRule type="cellIs" dxfId="166" priority="22" operator="greaterThan">
      <formula>1</formula>
    </cfRule>
  </conditionalFormatting>
  <conditionalFormatting sqref="D215:D224">
    <cfRule type="cellIs" dxfId="165" priority="20" operator="lessThan">
      <formula>C215</formula>
    </cfRule>
  </conditionalFormatting>
  <conditionalFormatting sqref="I215:I224">
    <cfRule type="cellIs" dxfId="164" priority="19" operator="greaterThan">
      <formula>1</formula>
    </cfRule>
  </conditionalFormatting>
  <conditionalFormatting sqref="D230:D239">
    <cfRule type="cellIs" dxfId="163" priority="17" operator="lessThan">
      <formula>C230</formula>
    </cfRule>
  </conditionalFormatting>
  <conditionalFormatting sqref="I230:I239">
    <cfRule type="cellIs" dxfId="162" priority="16" operator="greaterThan">
      <formula>1</formula>
    </cfRule>
  </conditionalFormatting>
  <conditionalFormatting sqref="D245:D254">
    <cfRule type="cellIs" dxfId="161" priority="14" operator="lessThan">
      <formula>C245</formula>
    </cfRule>
  </conditionalFormatting>
  <conditionalFormatting sqref="I245:I254">
    <cfRule type="cellIs" dxfId="160" priority="13" operator="greaterThan">
      <formula>1</formula>
    </cfRule>
  </conditionalFormatting>
  <conditionalFormatting sqref="D260:D269">
    <cfRule type="cellIs" dxfId="159" priority="11" operator="lessThan">
      <formula>C260</formula>
    </cfRule>
  </conditionalFormatting>
  <conditionalFormatting sqref="I260:I269">
    <cfRule type="cellIs" dxfId="158" priority="10" operator="greaterThan">
      <formula>1</formula>
    </cfRule>
  </conditionalFormatting>
  <conditionalFormatting sqref="D275:D284">
    <cfRule type="cellIs" dxfId="157" priority="8" operator="lessThan">
      <formula>C275</formula>
    </cfRule>
  </conditionalFormatting>
  <conditionalFormatting sqref="I275:I284">
    <cfRule type="cellIs" dxfId="156" priority="7" operator="greaterThan">
      <formula>1</formula>
    </cfRule>
  </conditionalFormatting>
  <conditionalFormatting sqref="D290:D299">
    <cfRule type="cellIs" dxfId="155" priority="5" operator="lessThan">
      <formula>C290</formula>
    </cfRule>
  </conditionalFormatting>
  <conditionalFormatting sqref="I290:I299">
    <cfRule type="cellIs" dxfId="154" priority="4" operator="greaterThan">
      <formula>1</formula>
    </cfRule>
  </conditionalFormatting>
  <conditionalFormatting sqref="D305:D314">
    <cfRule type="cellIs" dxfId="153" priority="2" operator="lessThan">
      <formula>C305</formula>
    </cfRule>
  </conditionalFormatting>
  <pageMargins left="0.7" right="0.7" top="0.75" bottom="0.75" header="0.3" footer="0.3"/>
  <pageSetup orientation="landscape" r:id="rId1"/>
  <headerFooter>
    <oddHeader>&amp;CStandard Emergency Shelter Expense Detail - Page &amp;P&amp;RCV-212
Updated 5/3/2022</oddHeader>
    <oddFooter>&amp;CCoronavirus Emergency Solutions Grant Program
CV-212 Expense Detail Form</oddFooter>
  </headerFooter>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extLst>
    <ext xmlns:x14="http://schemas.microsoft.com/office/spreadsheetml/2009/9/main" uri="{78C0D931-6437-407d-A8EE-F0AAD7539E65}">
      <x14:conditionalFormattings>
        <x14:conditionalFormatting xmlns:xm="http://schemas.microsoft.com/office/excel/2006/main">
          <x14:cfRule type="cellIs" priority="296" operator="notBetween" id="{DF345AE9-E5DC-455E-9E2A-21B70D86C65D}">
            <xm:f>'Request Summary'!#REF!</xm:f>
            <xm:f>'Request Summary'!#REF!</xm:f>
            <x14:dxf>
              <font>
                <u/>
              </font>
            </x14:dxf>
          </x14:cfRule>
          <xm:sqref>C20:E29 C35:E44 C50:E59 C65:E74 C80:E89 C95:E104 C110:E119 C125:E134 C140:E149 C155:E164 C170:E179 C185:E194 C200:E209 C215:E224 C230:E239 C245:E254 C260:E269 C275:E284 C290:E299 C305:E314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'Request Summary'!$A$17:$A$23</xm:f>
          </x14:formula1>
          <xm:sqref>B20:B29</xm:sqref>
        </x14:dataValidation>
        <x14:dataValidation type="list" allowBlank="1" showInputMessage="1" showErrorMessage="1">
          <x14:formula1>
            <xm:f>'Request Summary'!$A$17:$A$23</xm:f>
          </x14:formula1>
          <xm:sqref>B35:B44</xm:sqref>
        </x14:dataValidation>
        <x14:dataValidation type="list" allowBlank="1" showInputMessage="1" showErrorMessage="1">
          <x14:formula1>
            <xm:f>'Request Summary'!$A$17:$A$23</xm:f>
          </x14:formula1>
          <xm:sqref>B50:B59</xm:sqref>
        </x14:dataValidation>
        <x14:dataValidation type="list" allowBlank="1" showInputMessage="1" showErrorMessage="1">
          <x14:formula1>
            <xm:f>'Request Summary'!$A$17:$A$23</xm:f>
          </x14:formula1>
          <xm:sqref>B65:B74</xm:sqref>
        </x14:dataValidation>
        <x14:dataValidation type="list" allowBlank="1" showInputMessage="1" showErrorMessage="1">
          <x14:formula1>
            <xm:f>'Request Summary'!$A$17:$A$23</xm:f>
          </x14:formula1>
          <xm:sqref>B80:B89</xm:sqref>
        </x14:dataValidation>
        <x14:dataValidation type="list" allowBlank="1" showInputMessage="1" showErrorMessage="1">
          <x14:formula1>
            <xm:f>'Request Summary'!$A$17:$A$23</xm:f>
          </x14:formula1>
          <xm:sqref>B95:B104</xm:sqref>
        </x14:dataValidation>
        <x14:dataValidation type="list" allowBlank="1" showInputMessage="1" showErrorMessage="1">
          <x14:formula1>
            <xm:f>'Request Summary'!$A$17:$A$23</xm:f>
          </x14:formula1>
          <xm:sqref>B110:B119</xm:sqref>
        </x14:dataValidation>
        <x14:dataValidation type="list" allowBlank="1" showInputMessage="1" showErrorMessage="1">
          <x14:formula1>
            <xm:f>'Request Summary'!$A$17:$A$23</xm:f>
          </x14:formula1>
          <xm:sqref>B125:B134</xm:sqref>
        </x14:dataValidation>
        <x14:dataValidation type="list" allowBlank="1" showInputMessage="1" showErrorMessage="1">
          <x14:formula1>
            <xm:f>'Request Summary'!$A$17:$A$23</xm:f>
          </x14:formula1>
          <xm:sqref>B140:B149</xm:sqref>
        </x14:dataValidation>
        <x14:dataValidation type="list" allowBlank="1" showInputMessage="1" showErrorMessage="1">
          <x14:formula1>
            <xm:f>'Request Summary'!$A$17:$A$23</xm:f>
          </x14:formula1>
          <xm:sqref>B155:B164</xm:sqref>
        </x14:dataValidation>
        <x14:dataValidation type="list" allowBlank="1" showInputMessage="1" showErrorMessage="1">
          <x14:formula1>
            <xm:f>'Request Summary'!$A$17:$A$23</xm:f>
          </x14:formula1>
          <xm:sqref>B170:B179</xm:sqref>
        </x14:dataValidation>
        <x14:dataValidation type="list" allowBlank="1" showInputMessage="1" showErrorMessage="1">
          <x14:formula1>
            <xm:f>'Request Summary'!$A$17:$A$23</xm:f>
          </x14:formula1>
          <xm:sqref>B185:B194</xm:sqref>
        </x14:dataValidation>
        <x14:dataValidation type="list" allowBlank="1" showInputMessage="1" showErrorMessage="1">
          <x14:formula1>
            <xm:f>'Request Summary'!$A$17:$A$23</xm:f>
          </x14:formula1>
          <xm:sqref>B200:B209</xm:sqref>
        </x14:dataValidation>
        <x14:dataValidation type="list" allowBlank="1" showInputMessage="1" showErrorMessage="1">
          <x14:formula1>
            <xm:f>'Request Summary'!$A$17:$A$23</xm:f>
          </x14:formula1>
          <xm:sqref>B215:B224</xm:sqref>
        </x14:dataValidation>
        <x14:dataValidation type="list" allowBlank="1" showInputMessage="1" showErrorMessage="1">
          <x14:formula1>
            <xm:f>'Request Summary'!$A$17:$A$23</xm:f>
          </x14:formula1>
          <xm:sqref>B230:B239</xm:sqref>
        </x14:dataValidation>
        <x14:dataValidation type="list" allowBlank="1" showInputMessage="1" showErrorMessage="1">
          <x14:formula1>
            <xm:f>'Request Summary'!$A$17:$A$23</xm:f>
          </x14:formula1>
          <xm:sqref>B245:B254</xm:sqref>
        </x14:dataValidation>
        <x14:dataValidation type="list" allowBlank="1" showInputMessage="1" showErrorMessage="1">
          <x14:formula1>
            <xm:f>'Request Summary'!$A$17:$A$23</xm:f>
          </x14:formula1>
          <xm:sqref>B260:B269</xm:sqref>
        </x14:dataValidation>
        <x14:dataValidation type="list" allowBlank="1" showInputMessage="1" showErrorMessage="1">
          <x14:formula1>
            <xm:f>'Request Summary'!$A$17:$A$23</xm:f>
          </x14:formula1>
          <xm:sqref>B275:B284</xm:sqref>
        </x14:dataValidation>
        <x14:dataValidation type="list" allowBlank="1" showInputMessage="1" showErrorMessage="1">
          <x14:formula1>
            <xm:f>'Request Summary'!$A$17:$A$23</xm:f>
          </x14:formula1>
          <xm:sqref>B290:B299</xm:sqref>
        </x14:dataValidation>
        <x14:dataValidation type="list" allowBlank="1" showInputMessage="1" showErrorMessage="1">
          <x14:formula1>
            <xm:f>'Request Summary'!$A$17:$A$23</xm:f>
          </x14:formula1>
          <xm:sqref>B305:B314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showGridLines="0" view="pageLayout" topLeftCell="A16" zoomScaleNormal="100" workbookViewId="0">
      <selection activeCell="B20" sqref="B20"/>
    </sheetView>
  </sheetViews>
  <sheetFormatPr defaultRowHeight="33.75" customHeight="1" x14ac:dyDescent="0.25"/>
  <cols>
    <col min="1" max="1" width="4.7109375" customWidth="1"/>
    <col min="2" max="2" width="14.140625" customWidth="1"/>
    <col min="3" max="5" width="9.42578125" customWidth="1"/>
    <col min="6" max="7" width="11.140625" customWidth="1"/>
    <col min="8" max="8" width="10.28515625" customWidth="1"/>
    <col min="9" max="9" width="5.42578125" customWidth="1"/>
    <col min="10" max="10" width="10.28515625" customWidth="1"/>
    <col min="11" max="11" width="26.140625" bestFit="1" customWidth="1"/>
  </cols>
  <sheetData>
    <row r="1" spans="1:11" ht="33.75" customHeight="1" x14ac:dyDescent="0.25">
      <c r="A1" s="171" t="s">
        <v>9</v>
      </c>
      <c r="B1" s="171"/>
      <c r="C1" s="172">
        <f>'Request Summary'!B1</f>
        <v>0</v>
      </c>
      <c r="D1" s="172"/>
      <c r="E1" s="161" t="s">
        <v>12</v>
      </c>
      <c r="F1" s="162"/>
      <c r="G1" s="162"/>
      <c r="H1" s="162"/>
      <c r="I1" s="162"/>
      <c r="J1" s="163"/>
      <c r="K1" s="23" t="s">
        <v>48</v>
      </c>
    </row>
    <row r="2" spans="1:11" ht="33.75" customHeight="1" x14ac:dyDescent="0.25">
      <c r="A2" s="171" t="s">
        <v>10</v>
      </c>
      <c r="B2" s="171"/>
      <c r="C2" s="173">
        <f>'Request Summary'!B2</f>
        <v>0</v>
      </c>
      <c r="D2" s="173"/>
      <c r="E2" s="161" t="s">
        <v>13</v>
      </c>
      <c r="F2" s="163"/>
      <c r="G2" s="166">
        <f>MIN(TEMP0[Incurred Period Start Date],TEMP1[Incurred Period Start Date],TEMP2[Incurred Period Start Date],TEMP3[Incurred Period Start Date],TEMP4[Incurred Period Start Date],TEMP5[Incurred Period Start Date],TEMP6[Incurred Period Start Date],TEMP7[Incurred Period Start Date],TEMP8[Incurred Period Start Date],TEMP9[Incurred Period Start Date],TEMP10[Incurred Period Start Date],TEMP11[Incurred Period Start Date],TEMP12[Incurred Period Start Date],TEMP13[Incurred Period Start Date],TEMP14[Incurred Period Start Date],TEMP15[Incurred Period Start Date],TEMP16[Incurred Period Start Date],TEMP17[Incurred Period Start Date],TEMP18[Incurred Period Start Date],TEMP19[Incurred Period Start Date])</f>
        <v>0</v>
      </c>
      <c r="H2" s="167"/>
      <c r="I2" s="167"/>
      <c r="J2" s="168"/>
      <c r="K2" s="176">
        <f>SUM(E4:F7,K4:K7)</f>
        <v>0</v>
      </c>
    </row>
    <row r="3" spans="1:11" ht="33.75" customHeight="1" x14ac:dyDescent="0.25">
      <c r="A3" s="171" t="s">
        <v>11</v>
      </c>
      <c r="B3" s="171"/>
      <c r="C3" s="173">
        <f>'Request Summary'!D1</f>
        <v>0</v>
      </c>
      <c r="D3" s="173"/>
      <c r="E3" s="161" t="s">
        <v>14</v>
      </c>
      <c r="F3" s="163"/>
      <c r="G3" s="166">
        <f>MAX(TEMP0[Incurred Period End Date],TEMP1[Incurred Period End Date],TEMP2[Incurred Period End Date],TEMP3[Incurred Period End Date],TEMP4[Incurred Period End Date],TEMP5[Incurred Period End Date],TEMP6[Incurred Period End Date],TEMP7[Incurred Period End Date],TEMP8[Incurred Period End Date],TEMP9[Incurred Period End Date],TEMP10[Incurred Period End Date],TEMP11[Incurred Period End Date],TEMP12[Incurred Period End Date],TEMP13[Incurred Period End Date],TEMP14[Incurred Period End Date],TEMP15[Incurred Period End Date],TEMP16[Incurred Period End Date],TEMP17[Incurred Period End Date],TEMP18[Incurred Period End Date],TEMP19[Incurred Period End Date])</f>
        <v>0</v>
      </c>
      <c r="H3" s="167"/>
      <c r="I3" s="167"/>
      <c r="J3" s="168"/>
      <c r="K3" s="177"/>
    </row>
    <row r="4" spans="1:11" ht="33.75" customHeight="1" x14ac:dyDescent="0.25">
      <c r="A4" s="188" t="s">
        <v>7</v>
      </c>
      <c r="B4" s="189"/>
      <c r="C4" s="189"/>
      <c r="D4" s="190"/>
      <c r="E4" s="174">
        <f>SUM(SUMIF(TEMP0[Expense Type],'Request Summary'!A25,TEMP0[Amount Paid by ESG-CV]),SUMIF(TEMP1[Expense Type],'Request Summary'!A25,TEMP1[Amount Paid by ESG-CV]),SUMIF(TEMP2[Expense Type],'Request Summary'!A25,TEMP2[Amount Paid by ESG-CV]),SUMIF(TEMP3[Expense Type],'Request Summary'!A25,TEMP3[Amount Paid by ESG-CV]),SUMIF(TEMP4[Expense Type],'Request Summary'!A25,TEMP4[Amount Paid by ESG-CV]),SUMIF(TEMP5[Expense Type],'Request Summary'!A25,TEMP5[Amount Paid by ESG-CV]),SUMIF(TEMP6[Expense Type],'Request Summary'!A25,TEMP6[Amount Paid by ESG-CV]),SUMIF(TEMP7[Expense Type],'Request Summary'!A25,TEMP7[Amount Paid by ESG-CV]),SUMIF(TEMP8[Expense Type],'Request Summary'!A25,TEMP8[Amount Paid by ESG-CV]),SUMIF(TEMP9[Expense Type],'Request Summary'!A25,TEMP9[Amount Paid by ESG-CV]),SUMIF(TEMP10[Expense Type],'Request Summary'!A25,TEMP10[Amount Paid by ESG-CV]),SUMIF(TEMP11[Expense Type],'Request Summary'!A25,TEMP11[Amount Paid by ESG-CV]),SUMIF(TEMP12[Expense Type],'Request Summary'!A25,TEMP12[Amount Paid by ESG-CV]),SUMIF(TEMP13[Expense Type],'Request Summary'!A25,TEMP13[Amount Paid by ESG-CV]),SUMIF(TEMP14[Expense Type],'Request Summary'!A25,TEMP14[Amount Paid by ESG-CV]),SUMIF(TEMP15[Expense Type],'Request Summary'!A25,TEMP15[Amount Paid by ESG-CV]),SUMIF(TEMP16[Expense Type],'Request Summary'!A25,TEMP16[Amount Paid by ESG-CV]),SUMIF(TEMP17[Expense Type],'Request Summary'!A25,TEMP17[Amount Paid by ESG-CV]),SUMIF(TEMP18[Expense Type],'Request Summary'!A25,TEMP18[Amount Paid by ESG-CV]),SUMIF(TEMP19[Expense Type],'Request Summary'!A25,TEMP19[Amount Paid by ESG-CV]))</f>
        <v>0</v>
      </c>
      <c r="F4" s="175"/>
      <c r="G4" s="187" t="s">
        <v>0</v>
      </c>
      <c r="H4" s="187"/>
      <c r="I4" s="187"/>
      <c r="J4" s="187"/>
      <c r="K4" s="28">
        <f>SUM(SUMIF(TEMP0[Expense Type],'Request Summary'!A29,TEMP0[Amount Paid by ESG-CV]),SUMIF(TEMP1[Expense Type],'Request Summary'!A29,TEMP1[Amount Paid by ESG-CV]),SUMIF(TEMP2[Expense Type],'Request Summary'!A29,TEMP2[Amount Paid by ESG-CV]),SUMIF(TEMP3[Expense Type],'Request Summary'!A29,TEMP3[Amount Paid by ESG-CV]),SUMIF(TEMP4[Expense Type],'Request Summary'!A29,TEMP4[Amount Paid by ESG-CV]),SUMIF(TEMP5[Expense Type],'Request Summary'!A29,TEMP5[Amount Paid by ESG-CV]),SUMIF(TEMP6[Expense Type],'Request Summary'!A29,TEMP6[Amount Paid by ESG-CV]),SUMIF(TEMP7[Expense Type],'Request Summary'!A29,TEMP7[Amount Paid by ESG-CV]),SUMIF(TEMP8[Expense Type],'Request Summary'!A29,TEMP8[Amount Paid by ESG-CV]),SUMIF(TEMP9[Expense Type],'Request Summary'!A29,TEMP9[Amount Paid by ESG-CV]),SUMIF(TEMP10[Expense Type],'Request Summary'!A29,TEMP10[Amount Paid by ESG-CV]),SUMIF(TEMP11[Expense Type],'Request Summary'!A29,TEMP11[Amount Paid by ESG-CV]),SUMIF(TEMP12[Expense Type],'Request Summary'!A29,TEMP12[Amount Paid by ESG-CV]),SUMIF(TEMP13[Expense Type],'Request Summary'!A29,TEMP13[Amount Paid by ESG-CV]),SUMIF(TEMP14[Expense Type],'Request Summary'!A29,TEMP14[Amount Paid by ESG-CV]),SUMIF(TEMP15[Expense Type],'Request Summary'!A29,TEMP15[Amount Paid by ESG-CV]),SUMIF(TEMP16[Expense Type],'Request Summary'!A29,TEMP16[Amount Paid by ESG-CV]),SUMIF(TEMP17[Expense Type],'Request Summary'!A29,TEMP17[Amount Paid by ESG-CV]),SUMIF(TEMP18[Expense Type],'Request Summary'!A29,TEMP18[Amount Paid by ESG-CV]),SUMIF(TEMP19[Expense Type],'Request Summary'!A29,TEMP19[Amount Paid by ESG-CV]))</f>
        <v>0</v>
      </c>
    </row>
    <row r="5" spans="1:11" ht="33.75" customHeight="1" x14ac:dyDescent="0.25">
      <c r="A5" s="188" t="s">
        <v>6</v>
      </c>
      <c r="B5" s="189"/>
      <c r="C5" s="189"/>
      <c r="D5" s="190"/>
      <c r="E5" s="174">
        <f>SUM(SUMIF(TEMP0[Expense Type],'Request Summary'!A26,TEMP0[Amount Paid by ESG-CV]),SUMIF(TEMP1[Expense Type],'Request Summary'!A26,TEMP1[Amount Paid by ESG-CV]),SUMIF(TEMP2[Expense Type],'Request Summary'!A26,TEMP2[Amount Paid by ESG-CV]),SUMIF(TEMP3[Expense Type],'Request Summary'!A26,TEMP3[Amount Paid by ESG-CV]),SUMIF(TEMP4[Expense Type],'Request Summary'!A26,TEMP4[Amount Paid by ESG-CV]),SUMIF(TEMP5[Expense Type],'Request Summary'!A26,TEMP5[Amount Paid by ESG-CV]),SUMIF(TEMP6[Expense Type],'Request Summary'!A26,TEMP6[Amount Paid by ESG-CV]),SUMIF(TEMP7[Expense Type],'Request Summary'!A26,TEMP7[Amount Paid by ESG-CV]),SUMIF(TEMP8[Expense Type],'Request Summary'!A26,TEMP8[Amount Paid by ESG-CV]),SUMIF(TEMP9[Expense Type],'Request Summary'!A26,TEMP9[Amount Paid by ESG-CV]),SUMIF(TEMP10[Expense Type],'Request Summary'!A26,TEMP10[Amount Paid by ESG-CV]),SUMIF(TEMP11[Expense Type],'Request Summary'!A26,TEMP11[Amount Paid by ESG-CV]),SUMIF(TEMP12[Expense Type],'Request Summary'!A26,TEMP12[Amount Paid by ESG-CV]),SUMIF(TEMP13[Expense Type],'Request Summary'!A26,TEMP13[Amount Paid by ESG-CV]),SUMIF(TEMP14[Expense Type],'Request Summary'!A26,TEMP14[Amount Paid by ESG-CV]),SUMIF(TEMP15[Expense Type],'Request Summary'!A26,TEMP15[Amount Paid by ESG-CV]),SUMIF(TEMP16[Expense Type],'Request Summary'!A26,TEMP16[Amount Paid by ESG-CV]),SUMIF(TEMP17[Expense Type],'Request Summary'!A26,TEMP17[Amount Paid by ESG-CV]),SUMIF(TEMP18[Expense Type],'Request Summary'!A26,TEMP18[Amount Paid by ESG-CV]),SUMIF(TEMP19[Expense Type],'Request Summary'!A26,TEMP19[Amount Paid by ESG-CV]))</f>
        <v>0</v>
      </c>
      <c r="F5" s="175"/>
      <c r="G5" s="187" t="s">
        <v>8</v>
      </c>
      <c r="H5" s="187"/>
      <c r="I5" s="187"/>
      <c r="J5" s="187"/>
      <c r="K5" s="28">
        <f>SUM(SUMIF(TEMP0[Expense Type],'Request Summary'!A30,TEMP0[Amount Paid by ESG-CV]),SUMIF(TEMP1[Expense Type],'Request Summary'!A30,TEMP1[Amount Paid by ESG-CV]),SUMIF(TEMP2[Expense Type],'Request Summary'!A30,TEMP2[Amount Paid by ESG-CV]),SUMIF(TEMP3[Expense Type],'Request Summary'!A30,TEMP3[Amount Paid by ESG-CV]),SUMIF(TEMP4[Expense Type],'Request Summary'!A30,TEMP4[Amount Paid by ESG-CV]),SUMIF(TEMP5[Expense Type],'Request Summary'!A30,TEMP5[Amount Paid by ESG-CV]),SUMIF(TEMP6[Expense Type],'Request Summary'!A30,TEMP6[Amount Paid by ESG-CV]),SUMIF(TEMP7[Expense Type],'Request Summary'!A30,TEMP7[Amount Paid by ESG-CV]),SUMIF(TEMP8[Expense Type],'Request Summary'!A30,TEMP8[Amount Paid by ESG-CV]),SUMIF(TEMP9[Expense Type],'Request Summary'!A30,TEMP9[Amount Paid by ESG-CV]),SUMIF(TEMP10[Expense Type],'Request Summary'!A30,TEMP10[Amount Paid by ESG-CV]),SUMIF(TEMP11[Expense Type],'Request Summary'!A30,TEMP11[Amount Paid by ESG-CV]),SUMIF(TEMP12[Expense Type],'Request Summary'!A30,TEMP12[Amount Paid by ESG-CV]),SUMIF(TEMP13[Expense Type],'Request Summary'!A30,TEMP13[Amount Paid by ESG-CV]),SUMIF(TEMP14[Expense Type],'Request Summary'!A30,TEMP14[Amount Paid by ESG-CV]),SUMIF(TEMP15[Expense Type],'Request Summary'!A30,TEMP15[Amount Paid by ESG-CV]),SUMIF(TEMP16[Expense Type],'Request Summary'!A30,TEMP16[Amount Paid by ESG-CV]),SUMIF(TEMP17[Expense Type],'Request Summary'!A30,TEMP17[Amount Paid by ESG-CV]),SUMIF(TEMP18[Expense Type],'Request Summary'!A30,TEMP18[Amount Paid by ESG-CV]),SUMIF(TEMP19[Expense Type],'Request Summary'!A30,TEMP19[Amount Paid by ESG-CV]))</f>
        <v>0</v>
      </c>
    </row>
    <row r="6" spans="1:11" ht="33.75" customHeight="1" x14ac:dyDescent="0.25">
      <c r="A6" s="188" t="s">
        <v>2</v>
      </c>
      <c r="B6" s="189"/>
      <c r="C6" s="189"/>
      <c r="D6" s="190"/>
      <c r="E6" s="174">
        <f>SUM(SUMIF(TEMP0[Expense Type],'Request Summary'!A27,TEMP0[Amount Paid by ESG-CV]),SUMIF(TEMP1[Expense Type],'Request Summary'!A27,TEMP1[Amount Paid by ESG-CV]),SUMIF(TEMP2[Expense Type],'Request Summary'!A27,TEMP2[Amount Paid by ESG-CV]),SUMIF(TEMP3[Expense Type],'Request Summary'!A27,TEMP3[Amount Paid by ESG-CV]),SUMIF(TEMP4[Expense Type],'Request Summary'!A27,TEMP4[Amount Paid by ESG-CV]),SUMIF(TEMP5[Expense Type],'Request Summary'!A27,TEMP5[Amount Paid by ESG-CV]),SUMIF(TEMP6[Expense Type],'Request Summary'!A27,TEMP6[Amount Paid by ESG-CV]),SUMIF(TEMP7[Expense Type],'Request Summary'!A27,TEMP7[Amount Paid by ESG-CV]),SUMIF(TEMP8[Expense Type],'Request Summary'!A27,TEMP8[Amount Paid by ESG-CV]),SUMIF(TEMP9[Expense Type],'Request Summary'!A27,TEMP9[Amount Paid by ESG-CV]),SUMIF(TEMP10[Expense Type],'Request Summary'!A27,TEMP10[Amount Paid by ESG-CV]),SUMIF(TEMP11[Expense Type],'Request Summary'!A27,TEMP11[Amount Paid by ESG-CV]),SUMIF(TEMP12[Expense Type],'Request Summary'!A27,TEMP12[Amount Paid by ESG-CV]),SUMIF(TEMP13[Expense Type],'Request Summary'!A27,TEMP13[Amount Paid by ESG-CV]),SUMIF(TEMP14[Expense Type],'Request Summary'!A27,TEMP14[Amount Paid by ESG-CV]),SUMIF(TEMP15[Expense Type],'Request Summary'!A27,TEMP15[Amount Paid by ESG-CV]),SUMIF(TEMP16[Expense Type],'Request Summary'!A27,TEMP16[Amount Paid by ESG-CV]),SUMIF(TEMP17[Expense Type],'Request Summary'!A27,TEMP17[Amount Paid by ESG-CV]),SUMIF(TEMP18[Expense Type],'Request Summary'!A27,TEMP18[Amount Paid by ESG-CV]),SUMIF(TEMP19[Expense Type],'Request Summary'!A27,TEMP19[Amount Paid by ESG-CV]))</f>
        <v>0</v>
      </c>
      <c r="F6" s="175"/>
      <c r="G6" s="187" t="s">
        <v>19</v>
      </c>
      <c r="H6" s="187"/>
      <c r="I6" s="187"/>
      <c r="J6" s="187"/>
      <c r="K6" s="28">
        <f>SUM(SUMIF(TEMP0[Expense Type],'Request Summary'!A31,TEMP0[Amount Paid by ESG-CV]),SUMIF(TEMP1[Expense Type],'Request Summary'!A31,TEMP1[Amount Paid by ESG-CV]),SUMIF(TEMP2[Expense Type],'Request Summary'!A31,TEMP2[Amount Paid by ESG-CV]),SUMIF(TEMP3[Expense Type],'Request Summary'!A31,TEMP3[Amount Paid by ESG-CV]),SUMIF(TEMP4[Expense Type],'Request Summary'!A31,TEMP4[Amount Paid by ESG-CV]),SUMIF(TEMP5[Expense Type],'Request Summary'!A31,TEMP5[Amount Paid by ESG-CV]),SUMIF(TEMP6[Expense Type],'Request Summary'!A31,TEMP6[Amount Paid by ESG-CV]),SUMIF(TEMP7[Expense Type],'Request Summary'!A31,TEMP7[Amount Paid by ESG-CV]),SUMIF(TEMP8[Expense Type],'Request Summary'!A31,TEMP8[Amount Paid by ESG-CV]),SUMIF(TEMP9[Expense Type],'Request Summary'!A31,TEMP9[Amount Paid by ESG-CV]),SUMIF(TEMP10[Expense Type],'Request Summary'!A31,TEMP10[Amount Paid by ESG-CV]),SUMIF(TEMP11[Expense Type],'Request Summary'!A31,TEMP11[Amount Paid by ESG-CV]),SUMIF(TEMP12[Expense Type],'Request Summary'!A31,TEMP12[Amount Paid by ESG-CV]),SUMIF(TEMP13[Expense Type],'Request Summary'!A31,TEMP13[Amount Paid by ESG-CV]),SUMIF(TEMP14[Expense Type],'Request Summary'!A31,TEMP14[Amount Paid by ESG-CV]),SUMIF(TEMP15[Expense Type],'Request Summary'!A31,TEMP15[Amount Paid by ESG-CV]),SUMIF(TEMP16[Expense Type],'Request Summary'!A31,TEMP16[Amount Paid by ESG-CV]),SUMIF(TEMP17[Expense Type],'Request Summary'!A31,TEMP17[Amount Paid by ESG-CV]),SUMIF(TEMP18[Expense Type],'Request Summary'!A31,TEMP18[Amount Paid by ESG-CV]),SUMIF(TEMP19[Expense Type],'Request Summary'!A31,TEMP19[Amount Paid by ESG-CV]))</f>
        <v>0</v>
      </c>
    </row>
    <row r="7" spans="1:11" ht="33.75" customHeight="1" x14ac:dyDescent="0.25">
      <c r="A7" s="187" t="s">
        <v>4</v>
      </c>
      <c r="B7" s="187"/>
      <c r="C7" s="187"/>
      <c r="D7" s="187"/>
      <c r="E7" s="174">
        <f>SUM(SUMIF(TEMP0[Expense Type],'Request Summary'!A28,TEMP0[Amount Paid by ESG-CV]),SUMIF(TEMP1[Expense Type],'Request Summary'!A28,TEMP1[Amount Paid by ESG-CV]),SUMIF(TEMP2[Expense Type],'Request Summary'!A28,TEMP2[Amount Paid by ESG-CV]),SUMIF(TEMP3[Expense Type],'Request Summary'!A28,TEMP3[Amount Paid by ESG-CV]),SUMIF(TEMP4[Expense Type],'Request Summary'!A28,TEMP4[Amount Paid by ESG-CV]),SUMIF(TEMP5[Expense Type],'Request Summary'!A28,TEMP5[Amount Paid by ESG-CV]),SUMIF(TEMP6[Expense Type],'Request Summary'!A28,TEMP6[Amount Paid by ESG-CV]),SUMIF(TEMP7[Expense Type],'Request Summary'!A28,TEMP7[Amount Paid by ESG-CV]),SUMIF(TEMP8[Expense Type],'Request Summary'!A28,TEMP8[Amount Paid by ESG-CV]),SUMIF(TEMP9[Expense Type],'Request Summary'!A28,TEMP9[Amount Paid by ESG-CV]),SUMIF(TEMP10[Expense Type],'Request Summary'!A28,TEMP10[Amount Paid by ESG-CV]),SUMIF(TEMP11[Expense Type],'Request Summary'!A28,TEMP11[Amount Paid by ESG-CV]),SUMIF(TEMP12[Expense Type],'Request Summary'!A28,TEMP12[Amount Paid by ESG-CV]),SUMIF(TEMP13[Expense Type],'Request Summary'!A28,TEMP13[Amount Paid by ESG-CV]),SUMIF(TEMP14[Expense Type],'Request Summary'!A28,TEMP14[Amount Paid by ESG-CV]),SUMIF(TEMP15[Expense Type],'Request Summary'!A28,TEMP15[Amount Paid by ESG-CV]),SUMIF(TEMP16[Expense Type],'Request Summary'!A28,TEMP16[Amount Paid by ESG-CV]),SUMIF(TEMP17[Expense Type],'Request Summary'!A28,TEMP17[Amount Paid by ESG-CV]),SUMIF(TEMP18[Expense Type],'Request Summary'!A28,TEMP18[Amount Paid by ESG-CV]),SUMIF(TEMP19[Expense Type],'Request Summary'!A28,TEMP19[Amount Paid by ESG-CV]))</f>
        <v>0</v>
      </c>
      <c r="F7" s="175"/>
      <c r="G7" s="195"/>
      <c r="H7" s="214"/>
      <c r="I7" s="214"/>
      <c r="J7" s="214"/>
      <c r="K7" s="196"/>
    </row>
    <row r="8" spans="1:11" ht="33.75" customHeight="1" x14ac:dyDescent="0.25">
      <c r="A8" s="156" t="s">
        <v>16</v>
      </c>
      <c r="B8" s="157"/>
      <c r="C8" s="157"/>
      <c r="D8" s="157"/>
      <c r="E8" s="157"/>
      <c r="F8" s="157"/>
      <c r="G8" s="157"/>
      <c r="H8" s="157"/>
      <c r="I8" s="157"/>
      <c r="J8" s="157"/>
      <c r="K8" s="158"/>
    </row>
    <row r="9" spans="1:11" ht="33.75" customHeight="1" x14ac:dyDescent="0.25">
      <c r="A9" s="178" t="s">
        <v>56</v>
      </c>
      <c r="B9" s="179"/>
      <c r="C9" s="179"/>
      <c r="D9" s="179"/>
      <c r="E9" s="179"/>
      <c r="F9" s="179"/>
      <c r="G9" s="179"/>
      <c r="H9" s="179"/>
      <c r="I9" s="179"/>
      <c r="J9" s="179"/>
      <c r="K9" s="180"/>
    </row>
    <row r="10" spans="1:11" ht="33.75" customHeight="1" x14ac:dyDescent="0.25">
      <c r="A10" s="181"/>
      <c r="B10" s="182"/>
      <c r="C10" s="182"/>
      <c r="D10" s="182"/>
      <c r="E10" s="182"/>
      <c r="F10" s="182"/>
      <c r="G10" s="182"/>
      <c r="H10" s="182"/>
      <c r="I10" s="182"/>
      <c r="J10" s="182"/>
      <c r="K10" s="183"/>
    </row>
    <row r="11" spans="1:11" ht="33.75" customHeight="1" x14ac:dyDescent="0.25">
      <c r="A11" s="181"/>
      <c r="B11" s="182"/>
      <c r="C11" s="182"/>
      <c r="D11" s="182"/>
      <c r="E11" s="182"/>
      <c r="F11" s="182"/>
      <c r="G11" s="182"/>
      <c r="H11" s="182"/>
      <c r="I11" s="182"/>
      <c r="J11" s="182"/>
      <c r="K11" s="183"/>
    </row>
    <row r="12" spans="1:11" ht="33.75" customHeight="1" x14ac:dyDescent="0.25">
      <c r="A12" s="181"/>
      <c r="B12" s="182"/>
      <c r="C12" s="182"/>
      <c r="D12" s="182"/>
      <c r="E12" s="182"/>
      <c r="F12" s="182"/>
      <c r="G12" s="182"/>
      <c r="H12" s="182"/>
      <c r="I12" s="182"/>
      <c r="J12" s="182"/>
      <c r="K12" s="183"/>
    </row>
    <row r="13" spans="1:11" ht="33.75" customHeight="1" x14ac:dyDescent="0.25">
      <c r="A13" s="181"/>
      <c r="B13" s="182"/>
      <c r="C13" s="182"/>
      <c r="D13" s="182"/>
      <c r="E13" s="182"/>
      <c r="F13" s="182"/>
      <c r="G13" s="182"/>
      <c r="H13" s="182"/>
      <c r="I13" s="182"/>
      <c r="J13" s="182"/>
      <c r="K13" s="183"/>
    </row>
    <row r="14" spans="1:11" ht="33.75" customHeight="1" x14ac:dyDescent="0.25">
      <c r="A14" s="181"/>
      <c r="B14" s="182"/>
      <c r="C14" s="182"/>
      <c r="D14" s="182"/>
      <c r="E14" s="182"/>
      <c r="F14" s="182"/>
      <c r="G14" s="182"/>
      <c r="H14" s="182"/>
      <c r="I14" s="182"/>
      <c r="J14" s="182"/>
      <c r="K14" s="183"/>
    </row>
    <row r="15" spans="1:11" ht="33.75" customHeight="1" x14ac:dyDescent="0.25">
      <c r="A15" s="184"/>
      <c r="B15" s="185"/>
      <c r="C15" s="185"/>
      <c r="D15" s="185"/>
      <c r="E15" s="185"/>
      <c r="F15" s="185"/>
      <c r="G15" s="185"/>
      <c r="H15" s="185"/>
      <c r="I15" s="185"/>
      <c r="J15" s="185"/>
      <c r="K15" s="186"/>
    </row>
    <row r="16" spans="1:11" ht="33.75" customHeight="1" x14ac:dyDescent="0.25">
      <c r="A16" s="131" t="s">
        <v>9</v>
      </c>
      <c r="B16" s="132"/>
      <c r="C16" s="133">
        <f>$C$1</f>
        <v>0</v>
      </c>
      <c r="D16" s="134"/>
      <c r="E16" s="135"/>
      <c r="F16" s="131" t="s">
        <v>12</v>
      </c>
      <c r="G16" s="143"/>
      <c r="H16" s="143"/>
      <c r="I16" s="143"/>
      <c r="J16" s="132"/>
      <c r="K16" s="15" t="s">
        <v>33</v>
      </c>
    </row>
    <row r="17" spans="1:11" ht="33.75" customHeight="1" x14ac:dyDescent="0.25">
      <c r="A17" s="131" t="s">
        <v>10</v>
      </c>
      <c r="B17" s="132"/>
      <c r="C17" s="133">
        <f>$C$2</f>
        <v>0</v>
      </c>
      <c r="D17" s="134"/>
      <c r="E17" s="135"/>
      <c r="F17" s="131" t="s">
        <v>13</v>
      </c>
      <c r="G17" s="132"/>
      <c r="H17" s="144">
        <f>$G$2</f>
        <v>0</v>
      </c>
      <c r="I17" s="145"/>
      <c r="J17" s="146"/>
      <c r="K17" s="138">
        <f>SUM(TEMP0[Amount Paid by ESG-CV])</f>
        <v>0</v>
      </c>
    </row>
    <row r="18" spans="1:11" ht="33.75" customHeight="1" x14ac:dyDescent="0.25">
      <c r="A18" s="136" t="s">
        <v>11</v>
      </c>
      <c r="B18" s="137"/>
      <c r="C18" s="133">
        <f>$C$3</f>
        <v>0</v>
      </c>
      <c r="D18" s="134"/>
      <c r="E18" s="135"/>
      <c r="F18" s="136" t="s">
        <v>14</v>
      </c>
      <c r="G18" s="137"/>
      <c r="H18" s="140">
        <f>$G$3</f>
        <v>0</v>
      </c>
      <c r="I18" s="141"/>
      <c r="J18" s="142"/>
      <c r="K18" s="139"/>
    </row>
    <row r="19" spans="1:11" ht="33.75" customHeight="1" x14ac:dyDescent="0.25">
      <c r="A19" s="5" t="s">
        <v>32</v>
      </c>
      <c r="B19" s="6" t="s">
        <v>20</v>
      </c>
      <c r="C19" s="6" t="s">
        <v>21</v>
      </c>
      <c r="D19" s="6" t="s">
        <v>22</v>
      </c>
      <c r="E19" s="6" t="s">
        <v>23</v>
      </c>
      <c r="F19" s="6" t="s">
        <v>24</v>
      </c>
      <c r="G19" s="6" t="s">
        <v>25</v>
      </c>
      <c r="H19" s="6" t="s">
        <v>26</v>
      </c>
      <c r="I19" s="7" t="s">
        <v>31</v>
      </c>
      <c r="J19" s="6" t="s">
        <v>27</v>
      </c>
      <c r="K19" s="8" t="s">
        <v>28</v>
      </c>
    </row>
    <row r="20" spans="1:11" ht="33.75" customHeight="1" x14ac:dyDescent="0.25">
      <c r="A20" s="3">
        <v>1</v>
      </c>
      <c r="B20" s="27" t="s">
        <v>7</v>
      </c>
      <c r="C20" s="42"/>
      <c r="D20" s="42"/>
      <c r="E20" s="42"/>
      <c r="F20" s="43"/>
      <c r="G20" s="43"/>
      <c r="H20" s="44"/>
      <c r="I20" s="45" t="str">
        <f>IFERROR(TEMP0[[#This Row],[Amount Paid by ESG-CV]]/TEMP0[[#This Row],[Total Amount]],"")</f>
        <v/>
      </c>
      <c r="J20" s="44"/>
      <c r="K20" s="26"/>
    </row>
    <row r="21" spans="1:11" ht="33.75" customHeight="1" x14ac:dyDescent="0.25">
      <c r="A21" s="3">
        <v>2</v>
      </c>
      <c r="B21" s="27" t="s">
        <v>7</v>
      </c>
      <c r="C21" s="42"/>
      <c r="D21" s="42"/>
      <c r="E21" s="42"/>
      <c r="F21" s="43"/>
      <c r="G21" s="43"/>
      <c r="H21" s="44"/>
      <c r="I21" s="45" t="str">
        <f>IFERROR(TEMP0[[#This Row],[Amount Paid by ESG-CV]]/TEMP0[[#This Row],[Total Amount]],"")</f>
        <v/>
      </c>
      <c r="J21" s="44"/>
      <c r="K21" s="26"/>
    </row>
    <row r="22" spans="1:11" ht="33.75" customHeight="1" x14ac:dyDescent="0.25">
      <c r="A22" s="3">
        <v>3</v>
      </c>
      <c r="B22" s="27" t="s">
        <v>7</v>
      </c>
      <c r="C22" s="42"/>
      <c r="D22" s="42"/>
      <c r="E22" s="42"/>
      <c r="F22" s="43"/>
      <c r="G22" s="43"/>
      <c r="H22" s="44"/>
      <c r="I22" s="45" t="str">
        <f>IFERROR(TEMP0[[#This Row],[Amount Paid by ESG-CV]]/TEMP0[[#This Row],[Total Amount]],"")</f>
        <v/>
      </c>
      <c r="J22" s="44"/>
      <c r="K22" s="26"/>
    </row>
    <row r="23" spans="1:11" ht="33.75" customHeight="1" x14ac:dyDescent="0.25">
      <c r="A23" s="3">
        <v>4</v>
      </c>
      <c r="B23" s="27" t="s">
        <v>7</v>
      </c>
      <c r="C23" s="42"/>
      <c r="D23" s="42"/>
      <c r="E23" s="42"/>
      <c r="F23" s="43"/>
      <c r="G23" s="43"/>
      <c r="H23" s="44"/>
      <c r="I23" s="45" t="str">
        <f>IFERROR(TEMP0[[#This Row],[Amount Paid by ESG-CV]]/TEMP0[[#This Row],[Total Amount]],"")</f>
        <v/>
      </c>
      <c r="J23" s="44"/>
      <c r="K23" s="26"/>
    </row>
    <row r="24" spans="1:11" ht="33.75" customHeight="1" x14ac:dyDescent="0.25">
      <c r="A24" s="3">
        <v>5</v>
      </c>
      <c r="B24" s="27" t="s">
        <v>7</v>
      </c>
      <c r="C24" s="42"/>
      <c r="D24" s="42"/>
      <c r="E24" s="42"/>
      <c r="F24" s="43"/>
      <c r="G24" s="43"/>
      <c r="H24" s="44"/>
      <c r="I24" s="45" t="str">
        <f>IFERROR(TEMP0[[#This Row],[Amount Paid by ESG-CV]]/TEMP0[[#This Row],[Total Amount]],"")</f>
        <v/>
      </c>
      <c r="J24" s="44"/>
      <c r="K24" s="26"/>
    </row>
    <row r="25" spans="1:11" ht="33.75" customHeight="1" x14ac:dyDescent="0.25">
      <c r="A25" s="3">
        <v>6</v>
      </c>
      <c r="B25" s="27" t="s">
        <v>7</v>
      </c>
      <c r="C25" s="42"/>
      <c r="D25" s="42"/>
      <c r="E25" s="42"/>
      <c r="F25" s="43"/>
      <c r="G25" s="43"/>
      <c r="H25" s="44"/>
      <c r="I25" s="45" t="str">
        <f>IFERROR(TEMP0[[#This Row],[Amount Paid by ESG-CV]]/TEMP0[[#This Row],[Total Amount]],"")</f>
        <v/>
      </c>
      <c r="J25" s="44"/>
      <c r="K25" s="26"/>
    </row>
    <row r="26" spans="1:11" ht="33.75" customHeight="1" x14ac:dyDescent="0.25">
      <c r="A26" s="3">
        <v>7</v>
      </c>
      <c r="B26" s="27" t="s">
        <v>7</v>
      </c>
      <c r="C26" s="42"/>
      <c r="D26" s="42"/>
      <c r="E26" s="42"/>
      <c r="F26" s="43"/>
      <c r="G26" s="43"/>
      <c r="H26" s="44"/>
      <c r="I26" s="45" t="str">
        <f>IFERROR(TEMP0[[#This Row],[Amount Paid by ESG-CV]]/TEMP0[[#This Row],[Total Amount]],"")</f>
        <v/>
      </c>
      <c r="J26" s="44"/>
      <c r="K26" s="26"/>
    </row>
    <row r="27" spans="1:11" ht="33.75" customHeight="1" x14ac:dyDescent="0.25">
      <c r="A27" s="3">
        <v>8</v>
      </c>
      <c r="B27" s="27" t="s">
        <v>7</v>
      </c>
      <c r="C27" s="42"/>
      <c r="D27" s="42"/>
      <c r="E27" s="42"/>
      <c r="F27" s="43"/>
      <c r="G27" s="43"/>
      <c r="H27" s="44"/>
      <c r="I27" s="45" t="str">
        <f>IFERROR(TEMP0[[#This Row],[Amount Paid by ESG-CV]]/TEMP0[[#This Row],[Total Amount]],"")</f>
        <v/>
      </c>
      <c r="J27" s="44"/>
      <c r="K27" s="26"/>
    </row>
    <row r="28" spans="1:11" ht="33.75" customHeight="1" x14ac:dyDescent="0.25">
      <c r="A28" s="3">
        <v>9</v>
      </c>
      <c r="B28" s="27" t="s">
        <v>7</v>
      </c>
      <c r="C28" s="42"/>
      <c r="D28" s="42"/>
      <c r="E28" s="42"/>
      <c r="F28" s="43"/>
      <c r="G28" s="43"/>
      <c r="H28" s="44"/>
      <c r="I28" s="45" t="str">
        <f>IFERROR(TEMP0[[#This Row],[Amount Paid by ESG-CV]]/TEMP0[[#This Row],[Total Amount]],"")</f>
        <v/>
      </c>
      <c r="J28" s="44"/>
      <c r="K28" s="26"/>
    </row>
    <row r="29" spans="1:11" ht="33.75" customHeight="1" x14ac:dyDescent="0.25">
      <c r="A29" s="4">
        <v>10</v>
      </c>
      <c r="B29" s="27" t="s">
        <v>7</v>
      </c>
      <c r="C29" s="42"/>
      <c r="D29" s="42"/>
      <c r="E29" s="42"/>
      <c r="F29" s="43"/>
      <c r="G29" s="43"/>
      <c r="H29" s="44"/>
      <c r="I29" s="45" t="str">
        <f>IFERROR(TEMP0[[#This Row],[Amount Paid by ESG-CV]]/TEMP0[[#This Row],[Total Amount]],"")</f>
        <v/>
      </c>
      <c r="J29" s="44"/>
      <c r="K29" s="26"/>
    </row>
    <row r="31" spans="1:11" ht="33.75" customHeight="1" x14ac:dyDescent="0.25">
      <c r="A31" s="131" t="s">
        <v>9</v>
      </c>
      <c r="B31" s="132"/>
      <c r="C31" s="133">
        <f>$C$1</f>
        <v>0</v>
      </c>
      <c r="D31" s="134"/>
      <c r="E31" s="135"/>
      <c r="F31" s="131" t="s">
        <v>12</v>
      </c>
      <c r="G31" s="143"/>
      <c r="H31" s="143"/>
      <c r="I31" s="143"/>
      <c r="J31" s="132"/>
      <c r="K31" s="15" t="s">
        <v>33</v>
      </c>
    </row>
    <row r="32" spans="1:11" ht="33.75" customHeight="1" x14ac:dyDescent="0.25">
      <c r="A32" s="131" t="s">
        <v>10</v>
      </c>
      <c r="B32" s="132"/>
      <c r="C32" s="133">
        <f>$C$2</f>
        <v>0</v>
      </c>
      <c r="D32" s="134"/>
      <c r="E32" s="135"/>
      <c r="F32" s="131" t="s">
        <v>13</v>
      </c>
      <c r="G32" s="132"/>
      <c r="H32" s="144">
        <f>$G$2</f>
        <v>0</v>
      </c>
      <c r="I32" s="145"/>
      <c r="J32" s="146"/>
      <c r="K32" s="138">
        <f>SUM(TEMP1[Amount Paid by ESG-CV])</f>
        <v>0</v>
      </c>
    </row>
    <row r="33" spans="1:11" ht="33.75" customHeight="1" x14ac:dyDescent="0.25">
      <c r="A33" s="136" t="s">
        <v>11</v>
      </c>
      <c r="B33" s="137"/>
      <c r="C33" s="133">
        <f>$C$3</f>
        <v>0</v>
      </c>
      <c r="D33" s="134"/>
      <c r="E33" s="135"/>
      <c r="F33" s="136" t="s">
        <v>14</v>
      </c>
      <c r="G33" s="137"/>
      <c r="H33" s="140">
        <f>$G$3</f>
        <v>0</v>
      </c>
      <c r="I33" s="141"/>
      <c r="J33" s="142"/>
      <c r="K33" s="139"/>
    </row>
    <row r="34" spans="1:11" ht="33.75" customHeight="1" x14ac:dyDescent="0.25">
      <c r="A34" s="5" t="s">
        <v>32</v>
      </c>
      <c r="B34" s="6" t="s">
        <v>20</v>
      </c>
      <c r="C34" s="6" t="s">
        <v>21</v>
      </c>
      <c r="D34" s="6" t="s">
        <v>22</v>
      </c>
      <c r="E34" s="6" t="s">
        <v>23</v>
      </c>
      <c r="F34" s="6" t="s">
        <v>24</v>
      </c>
      <c r="G34" s="6" t="s">
        <v>25</v>
      </c>
      <c r="H34" s="6" t="s">
        <v>26</v>
      </c>
      <c r="I34" s="7" t="s">
        <v>31</v>
      </c>
      <c r="J34" s="6" t="s">
        <v>27</v>
      </c>
      <c r="K34" s="8" t="s">
        <v>28</v>
      </c>
    </row>
    <row r="35" spans="1:11" ht="33.75" customHeight="1" x14ac:dyDescent="0.25">
      <c r="A35" s="3">
        <v>11</v>
      </c>
      <c r="B35" s="27" t="s">
        <v>7</v>
      </c>
      <c r="C35" s="42"/>
      <c r="D35" s="42"/>
      <c r="E35" s="42"/>
      <c r="F35" s="43"/>
      <c r="G35" s="43"/>
      <c r="H35" s="44"/>
      <c r="I35" s="45" t="str">
        <f>IFERROR(TEMP1[[#This Row],[Amount Paid by ESG-CV]]/TEMP1[[#This Row],[Total Amount]],"")</f>
        <v/>
      </c>
      <c r="J35" s="44"/>
      <c r="K35" s="26"/>
    </row>
    <row r="36" spans="1:11" ht="33.75" customHeight="1" x14ac:dyDescent="0.25">
      <c r="A36" s="3">
        <v>12</v>
      </c>
      <c r="B36" s="27" t="s">
        <v>7</v>
      </c>
      <c r="C36" s="42"/>
      <c r="D36" s="42"/>
      <c r="E36" s="42"/>
      <c r="F36" s="43"/>
      <c r="G36" s="43"/>
      <c r="H36" s="44"/>
      <c r="I36" s="45" t="str">
        <f>IFERROR(TEMP1[[#This Row],[Amount Paid by ESG-CV]]/TEMP1[[#This Row],[Total Amount]],"")</f>
        <v/>
      </c>
      <c r="J36" s="44"/>
      <c r="K36" s="26"/>
    </row>
    <row r="37" spans="1:11" ht="33.75" customHeight="1" x14ac:dyDescent="0.25">
      <c r="A37" s="3">
        <v>13</v>
      </c>
      <c r="B37" s="27" t="s">
        <v>7</v>
      </c>
      <c r="C37" s="42"/>
      <c r="D37" s="42"/>
      <c r="E37" s="42"/>
      <c r="F37" s="43"/>
      <c r="G37" s="43"/>
      <c r="H37" s="44"/>
      <c r="I37" s="45" t="str">
        <f>IFERROR(TEMP1[[#This Row],[Amount Paid by ESG-CV]]/TEMP1[[#This Row],[Total Amount]],"")</f>
        <v/>
      </c>
      <c r="J37" s="44"/>
      <c r="K37" s="26"/>
    </row>
    <row r="38" spans="1:11" ht="33.75" customHeight="1" x14ac:dyDescent="0.25">
      <c r="A38" s="3">
        <v>14</v>
      </c>
      <c r="B38" s="27" t="s">
        <v>7</v>
      </c>
      <c r="C38" s="42"/>
      <c r="D38" s="42"/>
      <c r="E38" s="42"/>
      <c r="F38" s="43"/>
      <c r="G38" s="43"/>
      <c r="H38" s="44"/>
      <c r="I38" s="45" t="str">
        <f>IFERROR(TEMP1[[#This Row],[Amount Paid by ESG-CV]]/TEMP1[[#This Row],[Total Amount]],"")</f>
        <v/>
      </c>
      <c r="J38" s="44"/>
      <c r="K38" s="26"/>
    </row>
    <row r="39" spans="1:11" ht="33.75" customHeight="1" x14ac:dyDescent="0.25">
      <c r="A39" s="3">
        <v>15</v>
      </c>
      <c r="B39" s="27" t="s">
        <v>7</v>
      </c>
      <c r="C39" s="42"/>
      <c r="D39" s="42"/>
      <c r="E39" s="42"/>
      <c r="F39" s="43"/>
      <c r="G39" s="43"/>
      <c r="H39" s="44"/>
      <c r="I39" s="45" t="str">
        <f>IFERROR(TEMP1[[#This Row],[Amount Paid by ESG-CV]]/TEMP1[[#This Row],[Total Amount]],"")</f>
        <v/>
      </c>
      <c r="J39" s="44"/>
      <c r="K39" s="26"/>
    </row>
    <row r="40" spans="1:11" ht="33.75" customHeight="1" x14ac:dyDescent="0.25">
      <c r="A40" s="3">
        <v>16</v>
      </c>
      <c r="B40" s="27" t="s">
        <v>7</v>
      </c>
      <c r="C40" s="42"/>
      <c r="D40" s="42"/>
      <c r="E40" s="42"/>
      <c r="F40" s="43"/>
      <c r="G40" s="43"/>
      <c r="H40" s="44"/>
      <c r="I40" s="45" t="str">
        <f>IFERROR(TEMP1[[#This Row],[Amount Paid by ESG-CV]]/TEMP1[[#This Row],[Total Amount]],"")</f>
        <v/>
      </c>
      <c r="J40" s="44"/>
      <c r="K40" s="26"/>
    </row>
    <row r="41" spans="1:11" ht="33.75" customHeight="1" x14ac:dyDescent="0.25">
      <c r="A41" s="3">
        <v>17</v>
      </c>
      <c r="B41" s="27" t="s">
        <v>7</v>
      </c>
      <c r="C41" s="42"/>
      <c r="D41" s="42"/>
      <c r="E41" s="42"/>
      <c r="F41" s="43"/>
      <c r="G41" s="43"/>
      <c r="H41" s="44"/>
      <c r="I41" s="45" t="str">
        <f>IFERROR(TEMP1[[#This Row],[Amount Paid by ESG-CV]]/TEMP1[[#This Row],[Total Amount]],"")</f>
        <v/>
      </c>
      <c r="J41" s="44"/>
      <c r="K41" s="26"/>
    </row>
    <row r="42" spans="1:11" ht="33.75" customHeight="1" x14ac:dyDescent="0.25">
      <c r="A42" s="3">
        <v>18</v>
      </c>
      <c r="B42" s="27" t="s">
        <v>7</v>
      </c>
      <c r="C42" s="42"/>
      <c r="D42" s="42"/>
      <c r="E42" s="42"/>
      <c r="F42" s="43"/>
      <c r="G42" s="43"/>
      <c r="H42" s="44"/>
      <c r="I42" s="45" t="str">
        <f>IFERROR(TEMP1[[#This Row],[Amount Paid by ESG-CV]]/TEMP1[[#This Row],[Total Amount]],"")</f>
        <v/>
      </c>
      <c r="J42" s="44"/>
      <c r="K42" s="26"/>
    </row>
    <row r="43" spans="1:11" ht="33.75" customHeight="1" x14ac:dyDescent="0.25">
      <c r="A43" s="3">
        <v>19</v>
      </c>
      <c r="B43" s="27" t="s">
        <v>7</v>
      </c>
      <c r="C43" s="42"/>
      <c r="D43" s="42"/>
      <c r="E43" s="42"/>
      <c r="F43" s="43"/>
      <c r="G43" s="43"/>
      <c r="H43" s="44"/>
      <c r="I43" s="45" t="str">
        <f>IFERROR(TEMP1[[#This Row],[Amount Paid by ESG-CV]]/TEMP1[[#This Row],[Total Amount]],"")</f>
        <v/>
      </c>
      <c r="J43" s="44"/>
      <c r="K43" s="26"/>
    </row>
    <row r="44" spans="1:11" ht="33.75" customHeight="1" x14ac:dyDescent="0.25">
      <c r="A44" s="3">
        <v>20</v>
      </c>
      <c r="B44" s="27" t="s">
        <v>7</v>
      </c>
      <c r="C44" s="42"/>
      <c r="D44" s="42"/>
      <c r="E44" s="42"/>
      <c r="F44" s="43"/>
      <c r="G44" s="43"/>
      <c r="H44" s="44"/>
      <c r="I44" s="45" t="str">
        <f>IFERROR(TEMP1[[#This Row],[Amount Paid by ESG-CV]]/TEMP1[[#This Row],[Total Amount]],"")</f>
        <v/>
      </c>
      <c r="J44" s="44"/>
      <c r="K44" s="26"/>
    </row>
    <row r="46" spans="1:11" ht="33.75" customHeight="1" x14ac:dyDescent="0.25">
      <c r="A46" s="131" t="s">
        <v>9</v>
      </c>
      <c r="B46" s="132"/>
      <c r="C46" s="133">
        <f>$C$1</f>
        <v>0</v>
      </c>
      <c r="D46" s="134"/>
      <c r="E46" s="135"/>
      <c r="F46" s="131" t="s">
        <v>12</v>
      </c>
      <c r="G46" s="143"/>
      <c r="H46" s="143"/>
      <c r="I46" s="143"/>
      <c r="J46" s="132"/>
      <c r="K46" s="15" t="s">
        <v>33</v>
      </c>
    </row>
    <row r="47" spans="1:11" ht="33.75" customHeight="1" x14ac:dyDescent="0.25">
      <c r="A47" s="131" t="s">
        <v>10</v>
      </c>
      <c r="B47" s="132"/>
      <c r="C47" s="133">
        <f>$C$2</f>
        <v>0</v>
      </c>
      <c r="D47" s="134"/>
      <c r="E47" s="135"/>
      <c r="F47" s="131" t="s">
        <v>13</v>
      </c>
      <c r="G47" s="132"/>
      <c r="H47" s="144">
        <f>$G$2</f>
        <v>0</v>
      </c>
      <c r="I47" s="145"/>
      <c r="J47" s="146"/>
      <c r="K47" s="138">
        <f>SUM(TEMP2[Amount Paid by ESG-CV])</f>
        <v>0</v>
      </c>
    </row>
    <row r="48" spans="1:11" ht="33.75" customHeight="1" x14ac:dyDescent="0.25">
      <c r="A48" s="136" t="s">
        <v>11</v>
      </c>
      <c r="B48" s="137"/>
      <c r="C48" s="133">
        <f>$C$3</f>
        <v>0</v>
      </c>
      <c r="D48" s="134"/>
      <c r="E48" s="135"/>
      <c r="F48" s="136" t="s">
        <v>14</v>
      </c>
      <c r="G48" s="137"/>
      <c r="H48" s="140">
        <f>$G$3</f>
        <v>0</v>
      </c>
      <c r="I48" s="141"/>
      <c r="J48" s="142"/>
      <c r="K48" s="139"/>
    </row>
    <row r="49" spans="1:11" ht="33.75" customHeight="1" x14ac:dyDescent="0.25">
      <c r="A49" s="5" t="s">
        <v>32</v>
      </c>
      <c r="B49" s="6" t="s">
        <v>20</v>
      </c>
      <c r="C49" s="6" t="s">
        <v>21</v>
      </c>
      <c r="D49" s="6" t="s">
        <v>22</v>
      </c>
      <c r="E49" s="6" t="s">
        <v>23</v>
      </c>
      <c r="F49" s="6" t="s">
        <v>24</v>
      </c>
      <c r="G49" s="6" t="s">
        <v>25</v>
      </c>
      <c r="H49" s="6" t="s">
        <v>26</v>
      </c>
      <c r="I49" s="7" t="s">
        <v>31</v>
      </c>
      <c r="J49" s="6" t="s">
        <v>27</v>
      </c>
      <c r="K49" s="8" t="s">
        <v>28</v>
      </c>
    </row>
    <row r="50" spans="1:11" ht="33.75" customHeight="1" x14ac:dyDescent="0.25">
      <c r="A50" s="3">
        <v>21</v>
      </c>
      <c r="B50" s="27" t="s">
        <v>7</v>
      </c>
      <c r="C50" s="42"/>
      <c r="D50" s="42"/>
      <c r="E50" s="42"/>
      <c r="F50" s="43"/>
      <c r="G50" s="43"/>
      <c r="H50" s="44"/>
      <c r="I50" s="45" t="str">
        <f>IFERROR(TEMP2[[#This Row],[Amount Paid by ESG-CV]]/TEMP2[[#This Row],[Total Amount]],"")</f>
        <v/>
      </c>
      <c r="J50" s="44"/>
      <c r="K50" s="26"/>
    </row>
    <row r="51" spans="1:11" ht="33.75" customHeight="1" x14ac:dyDescent="0.25">
      <c r="A51" s="3">
        <v>22</v>
      </c>
      <c r="B51" s="27" t="s">
        <v>7</v>
      </c>
      <c r="C51" s="42"/>
      <c r="D51" s="42"/>
      <c r="E51" s="42"/>
      <c r="F51" s="43"/>
      <c r="G51" s="43"/>
      <c r="H51" s="44"/>
      <c r="I51" s="45" t="str">
        <f>IFERROR(TEMP2[[#This Row],[Amount Paid by ESG-CV]]/TEMP2[[#This Row],[Total Amount]],"")</f>
        <v/>
      </c>
      <c r="J51" s="44"/>
      <c r="K51" s="26"/>
    </row>
    <row r="52" spans="1:11" ht="33.75" customHeight="1" x14ac:dyDescent="0.25">
      <c r="A52" s="3">
        <v>23</v>
      </c>
      <c r="B52" s="27" t="s">
        <v>7</v>
      </c>
      <c r="C52" s="42"/>
      <c r="D52" s="42"/>
      <c r="E52" s="42"/>
      <c r="F52" s="43"/>
      <c r="G52" s="43"/>
      <c r="H52" s="44"/>
      <c r="I52" s="45" t="str">
        <f>IFERROR(TEMP2[[#This Row],[Amount Paid by ESG-CV]]/TEMP2[[#This Row],[Total Amount]],"")</f>
        <v/>
      </c>
      <c r="J52" s="44"/>
      <c r="K52" s="26"/>
    </row>
    <row r="53" spans="1:11" ht="33.75" customHeight="1" x14ac:dyDescent="0.25">
      <c r="A53" s="3">
        <v>24</v>
      </c>
      <c r="B53" s="27" t="s">
        <v>7</v>
      </c>
      <c r="C53" s="42"/>
      <c r="D53" s="42"/>
      <c r="E53" s="42"/>
      <c r="F53" s="43"/>
      <c r="G53" s="43"/>
      <c r="H53" s="44"/>
      <c r="I53" s="45" t="str">
        <f>IFERROR(TEMP2[[#This Row],[Amount Paid by ESG-CV]]/TEMP2[[#This Row],[Total Amount]],"")</f>
        <v/>
      </c>
      <c r="J53" s="44"/>
      <c r="K53" s="26"/>
    </row>
    <row r="54" spans="1:11" ht="33.75" customHeight="1" x14ac:dyDescent="0.25">
      <c r="A54" s="3">
        <v>25</v>
      </c>
      <c r="B54" s="27" t="s">
        <v>7</v>
      </c>
      <c r="C54" s="42"/>
      <c r="D54" s="42"/>
      <c r="E54" s="42"/>
      <c r="F54" s="43"/>
      <c r="G54" s="43"/>
      <c r="H54" s="44"/>
      <c r="I54" s="45" t="str">
        <f>IFERROR(TEMP2[[#This Row],[Amount Paid by ESG-CV]]/TEMP2[[#This Row],[Total Amount]],"")</f>
        <v/>
      </c>
      <c r="J54" s="44"/>
      <c r="K54" s="26"/>
    </row>
    <row r="55" spans="1:11" ht="33.75" customHeight="1" x14ac:dyDescent="0.25">
      <c r="A55" s="3">
        <v>26</v>
      </c>
      <c r="B55" s="27" t="s">
        <v>7</v>
      </c>
      <c r="C55" s="42"/>
      <c r="D55" s="42"/>
      <c r="E55" s="42"/>
      <c r="F55" s="43"/>
      <c r="G55" s="43"/>
      <c r="H55" s="44"/>
      <c r="I55" s="45" t="str">
        <f>IFERROR(TEMP2[[#This Row],[Amount Paid by ESG-CV]]/TEMP2[[#This Row],[Total Amount]],"")</f>
        <v/>
      </c>
      <c r="J55" s="44"/>
      <c r="K55" s="26"/>
    </row>
    <row r="56" spans="1:11" ht="33.75" customHeight="1" x14ac:dyDescent="0.25">
      <c r="A56" s="3">
        <v>27</v>
      </c>
      <c r="B56" s="27" t="s">
        <v>7</v>
      </c>
      <c r="C56" s="42"/>
      <c r="D56" s="42"/>
      <c r="E56" s="42"/>
      <c r="F56" s="43"/>
      <c r="G56" s="43"/>
      <c r="H56" s="44"/>
      <c r="I56" s="45" t="str">
        <f>IFERROR(TEMP2[[#This Row],[Amount Paid by ESG-CV]]/TEMP2[[#This Row],[Total Amount]],"")</f>
        <v/>
      </c>
      <c r="J56" s="44"/>
      <c r="K56" s="26"/>
    </row>
    <row r="57" spans="1:11" ht="33.75" customHeight="1" x14ac:dyDescent="0.25">
      <c r="A57" s="3">
        <v>28</v>
      </c>
      <c r="B57" s="27" t="s">
        <v>7</v>
      </c>
      <c r="C57" s="42"/>
      <c r="D57" s="42"/>
      <c r="E57" s="42"/>
      <c r="F57" s="43"/>
      <c r="G57" s="43"/>
      <c r="H57" s="44"/>
      <c r="I57" s="45" t="str">
        <f>IFERROR(TEMP2[[#This Row],[Amount Paid by ESG-CV]]/TEMP2[[#This Row],[Total Amount]],"")</f>
        <v/>
      </c>
      <c r="J57" s="44"/>
      <c r="K57" s="26"/>
    </row>
    <row r="58" spans="1:11" ht="33.75" customHeight="1" x14ac:dyDescent="0.25">
      <c r="A58" s="3">
        <v>29</v>
      </c>
      <c r="B58" s="27" t="s">
        <v>7</v>
      </c>
      <c r="C58" s="42"/>
      <c r="D58" s="42"/>
      <c r="E58" s="42"/>
      <c r="F58" s="43"/>
      <c r="G58" s="43"/>
      <c r="H58" s="44"/>
      <c r="I58" s="45" t="str">
        <f>IFERROR(TEMP2[[#This Row],[Amount Paid by ESG-CV]]/TEMP2[[#This Row],[Total Amount]],"")</f>
        <v/>
      </c>
      <c r="J58" s="44"/>
      <c r="K58" s="26"/>
    </row>
    <row r="59" spans="1:11" ht="33.75" customHeight="1" x14ac:dyDescent="0.25">
      <c r="A59" s="3">
        <v>30</v>
      </c>
      <c r="B59" s="27" t="s">
        <v>7</v>
      </c>
      <c r="C59" s="42"/>
      <c r="D59" s="42"/>
      <c r="E59" s="42"/>
      <c r="F59" s="43"/>
      <c r="G59" s="43"/>
      <c r="H59" s="44"/>
      <c r="I59" s="45" t="str">
        <f>IFERROR(TEMP2[[#This Row],[Amount Paid by ESG-CV]]/TEMP2[[#This Row],[Total Amount]],"")</f>
        <v/>
      </c>
      <c r="J59" s="44"/>
      <c r="K59" s="26"/>
    </row>
    <row r="61" spans="1:11" ht="33.75" customHeight="1" x14ac:dyDescent="0.25">
      <c r="A61" s="131" t="s">
        <v>9</v>
      </c>
      <c r="B61" s="132"/>
      <c r="C61" s="133">
        <f>$C$1</f>
        <v>0</v>
      </c>
      <c r="D61" s="134"/>
      <c r="E61" s="135"/>
      <c r="F61" s="131" t="s">
        <v>12</v>
      </c>
      <c r="G61" s="143"/>
      <c r="H61" s="143"/>
      <c r="I61" s="143"/>
      <c r="J61" s="132"/>
      <c r="K61" s="15" t="s">
        <v>33</v>
      </c>
    </row>
    <row r="62" spans="1:11" ht="33.75" customHeight="1" x14ac:dyDescent="0.25">
      <c r="A62" s="131" t="s">
        <v>10</v>
      </c>
      <c r="B62" s="132"/>
      <c r="C62" s="133">
        <f>$C$2</f>
        <v>0</v>
      </c>
      <c r="D62" s="134"/>
      <c r="E62" s="135"/>
      <c r="F62" s="131" t="s">
        <v>13</v>
      </c>
      <c r="G62" s="132"/>
      <c r="H62" s="144">
        <f>$G$2</f>
        <v>0</v>
      </c>
      <c r="I62" s="145"/>
      <c r="J62" s="146"/>
      <c r="K62" s="138">
        <f>SUM(TEMP3[Amount Paid by ESG-CV])</f>
        <v>0</v>
      </c>
    </row>
    <row r="63" spans="1:11" ht="33.75" customHeight="1" x14ac:dyDescent="0.25">
      <c r="A63" s="136" t="s">
        <v>11</v>
      </c>
      <c r="B63" s="137"/>
      <c r="C63" s="133">
        <f>$C$3</f>
        <v>0</v>
      </c>
      <c r="D63" s="134"/>
      <c r="E63" s="135"/>
      <c r="F63" s="136" t="s">
        <v>14</v>
      </c>
      <c r="G63" s="137"/>
      <c r="H63" s="140">
        <f>$G$3</f>
        <v>0</v>
      </c>
      <c r="I63" s="141"/>
      <c r="J63" s="142"/>
      <c r="K63" s="139"/>
    </row>
    <row r="64" spans="1:11" ht="33.75" customHeight="1" x14ac:dyDescent="0.25">
      <c r="A64" s="5" t="s">
        <v>32</v>
      </c>
      <c r="B64" s="6" t="s">
        <v>20</v>
      </c>
      <c r="C64" s="6" t="s">
        <v>21</v>
      </c>
      <c r="D64" s="6" t="s">
        <v>22</v>
      </c>
      <c r="E64" s="6" t="s">
        <v>23</v>
      </c>
      <c r="F64" s="6" t="s">
        <v>24</v>
      </c>
      <c r="G64" s="6" t="s">
        <v>25</v>
      </c>
      <c r="H64" s="6" t="s">
        <v>26</v>
      </c>
      <c r="I64" s="7" t="s">
        <v>31</v>
      </c>
      <c r="J64" s="6" t="s">
        <v>27</v>
      </c>
      <c r="K64" s="8" t="s">
        <v>28</v>
      </c>
    </row>
    <row r="65" spans="1:11" ht="33.75" customHeight="1" x14ac:dyDescent="0.25">
      <c r="A65" s="3">
        <v>31</v>
      </c>
      <c r="B65" s="27" t="s">
        <v>7</v>
      </c>
      <c r="C65" s="42"/>
      <c r="D65" s="42"/>
      <c r="E65" s="42"/>
      <c r="F65" s="43"/>
      <c r="G65" s="43"/>
      <c r="H65" s="44"/>
      <c r="I65" s="45" t="str">
        <f>IFERROR(TEMP3[[#This Row],[Amount Paid by ESG-CV]]/TEMP3[[#This Row],[Total Amount]],"")</f>
        <v/>
      </c>
      <c r="J65" s="44"/>
      <c r="K65" s="26"/>
    </row>
    <row r="66" spans="1:11" ht="33.75" customHeight="1" x14ac:dyDescent="0.25">
      <c r="A66" s="3">
        <v>32</v>
      </c>
      <c r="B66" s="27" t="s">
        <v>7</v>
      </c>
      <c r="C66" s="42"/>
      <c r="D66" s="42"/>
      <c r="E66" s="42"/>
      <c r="F66" s="43"/>
      <c r="G66" s="43"/>
      <c r="H66" s="44"/>
      <c r="I66" s="45" t="str">
        <f>IFERROR(TEMP3[[#This Row],[Amount Paid by ESG-CV]]/TEMP3[[#This Row],[Total Amount]],"")</f>
        <v/>
      </c>
      <c r="J66" s="44"/>
      <c r="K66" s="26"/>
    </row>
    <row r="67" spans="1:11" ht="33.75" customHeight="1" x14ac:dyDescent="0.25">
      <c r="A67" s="3">
        <v>33</v>
      </c>
      <c r="B67" s="27" t="s">
        <v>7</v>
      </c>
      <c r="C67" s="42"/>
      <c r="D67" s="42"/>
      <c r="E67" s="42"/>
      <c r="F67" s="43"/>
      <c r="G67" s="43"/>
      <c r="H67" s="44"/>
      <c r="I67" s="45" t="str">
        <f>IFERROR(TEMP3[[#This Row],[Amount Paid by ESG-CV]]/TEMP3[[#This Row],[Total Amount]],"")</f>
        <v/>
      </c>
      <c r="J67" s="44"/>
      <c r="K67" s="26"/>
    </row>
    <row r="68" spans="1:11" ht="33.75" customHeight="1" x14ac:dyDescent="0.25">
      <c r="A68" s="3">
        <v>34</v>
      </c>
      <c r="B68" s="27" t="s">
        <v>7</v>
      </c>
      <c r="C68" s="42"/>
      <c r="D68" s="42"/>
      <c r="E68" s="42"/>
      <c r="F68" s="43"/>
      <c r="G68" s="43"/>
      <c r="H68" s="44"/>
      <c r="I68" s="45" t="str">
        <f>IFERROR(TEMP3[[#This Row],[Amount Paid by ESG-CV]]/TEMP3[[#This Row],[Total Amount]],"")</f>
        <v/>
      </c>
      <c r="J68" s="44"/>
      <c r="K68" s="26"/>
    </row>
    <row r="69" spans="1:11" ht="33.75" customHeight="1" x14ac:dyDescent="0.25">
      <c r="A69" s="3">
        <v>35</v>
      </c>
      <c r="B69" s="27" t="s">
        <v>7</v>
      </c>
      <c r="C69" s="42"/>
      <c r="D69" s="42"/>
      <c r="E69" s="42"/>
      <c r="F69" s="43"/>
      <c r="G69" s="43"/>
      <c r="H69" s="44"/>
      <c r="I69" s="45" t="str">
        <f>IFERROR(TEMP3[[#This Row],[Amount Paid by ESG-CV]]/TEMP3[[#This Row],[Total Amount]],"")</f>
        <v/>
      </c>
      <c r="J69" s="44"/>
      <c r="K69" s="26"/>
    </row>
    <row r="70" spans="1:11" ht="33.75" customHeight="1" x14ac:dyDescent="0.25">
      <c r="A70" s="3">
        <v>36</v>
      </c>
      <c r="B70" s="27" t="s">
        <v>7</v>
      </c>
      <c r="C70" s="42"/>
      <c r="D70" s="42"/>
      <c r="E70" s="42"/>
      <c r="F70" s="43"/>
      <c r="G70" s="43"/>
      <c r="H70" s="44"/>
      <c r="I70" s="45" t="str">
        <f>IFERROR(TEMP3[[#This Row],[Amount Paid by ESG-CV]]/TEMP3[[#This Row],[Total Amount]],"")</f>
        <v/>
      </c>
      <c r="J70" s="44"/>
      <c r="K70" s="26"/>
    </row>
    <row r="71" spans="1:11" ht="33.75" customHeight="1" x14ac:dyDescent="0.25">
      <c r="A71" s="3">
        <v>37</v>
      </c>
      <c r="B71" s="27" t="s">
        <v>7</v>
      </c>
      <c r="C71" s="42"/>
      <c r="D71" s="42"/>
      <c r="E71" s="42"/>
      <c r="F71" s="43"/>
      <c r="G71" s="43"/>
      <c r="H71" s="44"/>
      <c r="I71" s="45" t="str">
        <f>IFERROR(TEMP3[[#This Row],[Amount Paid by ESG-CV]]/TEMP3[[#This Row],[Total Amount]],"")</f>
        <v/>
      </c>
      <c r="J71" s="44"/>
      <c r="K71" s="26"/>
    </row>
    <row r="72" spans="1:11" ht="33.75" customHeight="1" x14ac:dyDescent="0.25">
      <c r="A72" s="3">
        <v>38</v>
      </c>
      <c r="B72" s="27" t="s">
        <v>7</v>
      </c>
      <c r="C72" s="42"/>
      <c r="D72" s="42"/>
      <c r="E72" s="42"/>
      <c r="F72" s="43"/>
      <c r="G72" s="43"/>
      <c r="H72" s="44"/>
      <c r="I72" s="45" t="str">
        <f>IFERROR(TEMP3[[#This Row],[Amount Paid by ESG-CV]]/TEMP3[[#This Row],[Total Amount]],"")</f>
        <v/>
      </c>
      <c r="J72" s="44"/>
      <c r="K72" s="26"/>
    </row>
    <row r="73" spans="1:11" ht="33.75" customHeight="1" x14ac:dyDescent="0.25">
      <c r="A73" s="3">
        <v>39</v>
      </c>
      <c r="B73" s="27" t="s">
        <v>7</v>
      </c>
      <c r="C73" s="42"/>
      <c r="D73" s="42"/>
      <c r="E73" s="42"/>
      <c r="F73" s="43"/>
      <c r="G73" s="43"/>
      <c r="H73" s="44"/>
      <c r="I73" s="45" t="str">
        <f>IFERROR(TEMP3[[#This Row],[Amount Paid by ESG-CV]]/TEMP3[[#This Row],[Total Amount]],"")</f>
        <v/>
      </c>
      <c r="J73" s="44"/>
      <c r="K73" s="26"/>
    </row>
    <row r="74" spans="1:11" ht="33.75" customHeight="1" x14ac:dyDescent="0.25">
      <c r="A74" s="3">
        <v>40</v>
      </c>
      <c r="B74" s="27" t="s">
        <v>7</v>
      </c>
      <c r="C74" s="42"/>
      <c r="D74" s="42"/>
      <c r="E74" s="42"/>
      <c r="F74" s="43"/>
      <c r="G74" s="43"/>
      <c r="H74" s="44"/>
      <c r="I74" s="45" t="str">
        <f>IFERROR(TEMP3[[#This Row],[Amount Paid by ESG-CV]]/TEMP3[[#This Row],[Total Amount]],"")</f>
        <v/>
      </c>
      <c r="J74" s="44"/>
      <c r="K74" s="26"/>
    </row>
    <row r="76" spans="1:11" ht="33.75" customHeight="1" x14ac:dyDescent="0.25">
      <c r="A76" s="131" t="s">
        <v>9</v>
      </c>
      <c r="B76" s="132"/>
      <c r="C76" s="133">
        <f>$C$1</f>
        <v>0</v>
      </c>
      <c r="D76" s="134"/>
      <c r="E76" s="135"/>
      <c r="F76" s="131" t="s">
        <v>12</v>
      </c>
      <c r="G76" s="143"/>
      <c r="H76" s="143"/>
      <c r="I76" s="143"/>
      <c r="J76" s="132"/>
      <c r="K76" s="15" t="s">
        <v>33</v>
      </c>
    </row>
    <row r="77" spans="1:11" ht="33.75" customHeight="1" x14ac:dyDescent="0.25">
      <c r="A77" s="131" t="s">
        <v>10</v>
      </c>
      <c r="B77" s="132"/>
      <c r="C77" s="133">
        <f>$C$2</f>
        <v>0</v>
      </c>
      <c r="D77" s="134"/>
      <c r="E77" s="135"/>
      <c r="F77" s="131" t="s">
        <v>13</v>
      </c>
      <c r="G77" s="132"/>
      <c r="H77" s="144">
        <f>$G$2</f>
        <v>0</v>
      </c>
      <c r="I77" s="145"/>
      <c r="J77" s="146"/>
      <c r="K77" s="138">
        <f>SUM(TEMP4[Amount Paid by ESG-CV])</f>
        <v>0</v>
      </c>
    </row>
    <row r="78" spans="1:11" ht="33.75" customHeight="1" x14ac:dyDescent="0.25">
      <c r="A78" s="136" t="s">
        <v>11</v>
      </c>
      <c r="B78" s="137"/>
      <c r="C78" s="133">
        <f>$C$3</f>
        <v>0</v>
      </c>
      <c r="D78" s="134"/>
      <c r="E78" s="135"/>
      <c r="F78" s="136" t="s">
        <v>14</v>
      </c>
      <c r="G78" s="137"/>
      <c r="H78" s="140">
        <f>$G$3</f>
        <v>0</v>
      </c>
      <c r="I78" s="141"/>
      <c r="J78" s="142"/>
      <c r="K78" s="139"/>
    </row>
    <row r="79" spans="1:11" ht="33.75" customHeight="1" x14ac:dyDescent="0.25">
      <c r="A79" s="5" t="s">
        <v>32</v>
      </c>
      <c r="B79" s="6" t="s">
        <v>20</v>
      </c>
      <c r="C79" s="6" t="s">
        <v>21</v>
      </c>
      <c r="D79" s="6" t="s">
        <v>22</v>
      </c>
      <c r="E79" s="6" t="s">
        <v>23</v>
      </c>
      <c r="F79" s="6" t="s">
        <v>24</v>
      </c>
      <c r="G79" s="6" t="s">
        <v>25</v>
      </c>
      <c r="H79" s="6" t="s">
        <v>26</v>
      </c>
      <c r="I79" s="7" t="s">
        <v>31</v>
      </c>
      <c r="J79" s="6" t="s">
        <v>27</v>
      </c>
      <c r="K79" s="8" t="s">
        <v>28</v>
      </c>
    </row>
    <row r="80" spans="1:11" ht="33.75" customHeight="1" x14ac:dyDescent="0.25">
      <c r="A80" s="3">
        <v>41</v>
      </c>
      <c r="B80" s="27" t="s">
        <v>7</v>
      </c>
      <c r="C80" s="42"/>
      <c r="D80" s="42"/>
      <c r="E80" s="42"/>
      <c r="F80" s="43"/>
      <c r="G80" s="43"/>
      <c r="H80" s="44"/>
      <c r="I80" s="45" t="str">
        <f>IFERROR(TEMP4[[#This Row],[Amount Paid by ESG-CV]]/TEMP4[[#This Row],[Total Amount]],"")</f>
        <v/>
      </c>
      <c r="J80" s="44"/>
      <c r="K80" s="26"/>
    </row>
    <row r="81" spans="1:11" ht="33.75" customHeight="1" x14ac:dyDescent="0.25">
      <c r="A81" s="3">
        <v>42</v>
      </c>
      <c r="B81" s="27" t="s">
        <v>7</v>
      </c>
      <c r="C81" s="42"/>
      <c r="D81" s="42"/>
      <c r="E81" s="42"/>
      <c r="F81" s="43"/>
      <c r="G81" s="43"/>
      <c r="H81" s="44"/>
      <c r="I81" s="45" t="str">
        <f>IFERROR(TEMP4[[#This Row],[Amount Paid by ESG-CV]]/TEMP4[[#This Row],[Total Amount]],"")</f>
        <v/>
      </c>
      <c r="J81" s="44"/>
      <c r="K81" s="26"/>
    </row>
    <row r="82" spans="1:11" ht="33.75" customHeight="1" x14ac:dyDescent="0.25">
      <c r="A82" s="3">
        <v>43</v>
      </c>
      <c r="B82" s="27" t="s">
        <v>7</v>
      </c>
      <c r="C82" s="42"/>
      <c r="D82" s="42"/>
      <c r="E82" s="42"/>
      <c r="F82" s="43"/>
      <c r="G82" s="43"/>
      <c r="H82" s="44"/>
      <c r="I82" s="45" t="str">
        <f>IFERROR(TEMP4[[#This Row],[Amount Paid by ESG-CV]]/TEMP4[[#This Row],[Total Amount]],"")</f>
        <v/>
      </c>
      <c r="J82" s="44"/>
      <c r="K82" s="26"/>
    </row>
    <row r="83" spans="1:11" ht="33.75" customHeight="1" x14ac:dyDescent="0.25">
      <c r="A83" s="3">
        <v>44</v>
      </c>
      <c r="B83" s="27" t="s">
        <v>7</v>
      </c>
      <c r="C83" s="42"/>
      <c r="D83" s="42"/>
      <c r="E83" s="42"/>
      <c r="F83" s="43"/>
      <c r="G83" s="43"/>
      <c r="H83" s="44"/>
      <c r="I83" s="45" t="str">
        <f>IFERROR(TEMP4[[#This Row],[Amount Paid by ESG-CV]]/TEMP4[[#This Row],[Total Amount]],"")</f>
        <v/>
      </c>
      <c r="J83" s="44"/>
      <c r="K83" s="26"/>
    </row>
    <row r="84" spans="1:11" ht="33.75" customHeight="1" x14ac:dyDescent="0.25">
      <c r="A84" s="3">
        <v>45</v>
      </c>
      <c r="B84" s="27" t="s">
        <v>7</v>
      </c>
      <c r="C84" s="42"/>
      <c r="D84" s="42"/>
      <c r="E84" s="42"/>
      <c r="F84" s="43"/>
      <c r="G84" s="43"/>
      <c r="H84" s="44"/>
      <c r="I84" s="45" t="str">
        <f>IFERROR(TEMP4[[#This Row],[Amount Paid by ESG-CV]]/TEMP4[[#This Row],[Total Amount]],"")</f>
        <v/>
      </c>
      <c r="J84" s="44"/>
      <c r="K84" s="26"/>
    </row>
    <row r="85" spans="1:11" ht="33.75" customHeight="1" x14ac:dyDescent="0.25">
      <c r="A85" s="3">
        <v>46</v>
      </c>
      <c r="B85" s="27" t="s">
        <v>7</v>
      </c>
      <c r="C85" s="42"/>
      <c r="D85" s="42"/>
      <c r="E85" s="42"/>
      <c r="F85" s="43"/>
      <c r="G85" s="43"/>
      <c r="H85" s="44"/>
      <c r="I85" s="45" t="str">
        <f>IFERROR(TEMP4[[#This Row],[Amount Paid by ESG-CV]]/TEMP4[[#This Row],[Total Amount]],"")</f>
        <v/>
      </c>
      <c r="J85" s="44"/>
      <c r="K85" s="26"/>
    </row>
    <row r="86" spans="1:11" ht="33.75" customHeight="1" x14ac:dyDescent="0.25">
      <c r="A86" s="3">
        <v>47</v>
      </c>
      <c r="B86" s="27" t="s">
        <v>7</v>
      </c>
      <c r="C86" s="42"/>
      <c r="D86" s="42"/>
      <c r="E86" s="42"/>
      <c r="F86" s="43"/>
      <c r="G86" s="43"/>
      <c r="H86" s="44"/>
      <c r="I86" s="45" t="str">
        <f>IFERROR(TEMP4[[#This Row],[Amount Paid by ESG-CV]]/TEMP4[[#This Row],[Total Amount]],"")</f>
        <v/>
      </c>
      <c r="J86" s="44"/>
      <c r="K86" s="26"/>
    </row>
    <row r="87" spans="1:11" ht="33.75" customHeight="1" x14ac:dyDescent="0.25">
      <c r="A87" s="3">
        <v>48</v>
      </c>
      <c r="B87" s="27" t="s">
        <v>7</v>
      </c>
      <c r="C87" s="42"/>
      <c r="D87" s="42"/>
      <c r="E87" s="42"/>
      <c r="F87" s="43"/>
      <c r="G87" s="43"/>
      <c r="H87" s="44"/>
      <c r="I87" s="45" t="str">
        <f>IFERROR(TEMP4[[#This Row],[Amount Paid by ESG-CV]]/TEMP4[[#This Row],[Total Amount]],"")</f>
        <v/>
      </c>
      <c r="J87" s="44"/>
      <c r="K87" s="26"/>
    </row>
    <row r="88" spans="1:11" ht="33.75" customHeight="1" x14ac:dyDescent="0.25">
      <c r="A88" s="3">
        <v>49</v>
      </c>
      <c r="B88" s="27" t="s">
        <v>7</v>
      </c>
      <c r="C88" s="42"/>
      <c r="D88" s="42"/>
      <c r="E88" s="42"/>
      <c r="F88" s="43"/>
      <c r="G88" s="43"/>
      <c r="H88" s="44"/>
      <c r="I88" s="45" t="str">
        <f>IFERROR(TEMP4[[#This Row],[Amount Paid by ESG-CV]]/TEMP4[[#This Row],[Total Amount]],"")</f>
        <v/>
      </c>
      <c r="J88" s="44"/>
      <c r="K88" s="26"/>
    </row>
    <row r="89" spans="1:11" ht="33.75" customHeight="1" x14ac:dyDescent="0.25">
      <c r="A89" s="3">
        <v>50</v>
      </c>
      <c r="B89" s="27" t="s">
        <v>7</v>
      </c>
      <c r="C89" s="42"/>
      <c r="D89" s="42"/>
      <c r="E89" s="42"/>
      <c r="F89" s="43"/>
      <c r="G89" s="43"/>
      <c r="H89" s="44"/>
      <c r="I89" s="45" t="str">
        <f>IFERROR(TEMP4[[#This Row],[Amount Paid by ESG-CV]]/TEMP4[[#This Row],[Total Amount]],"")</f>
        <v/>
      </c>
      <c r="J89" s="44"/>
      <c r="K89" s="26"/>
    </row>
    <row r="91" spans="1:11" ht="33.75" customHeight="1" x14ac:dyDescent="0.25">
      <c r="A91" s="131" t="s">
        <v>9</v>
      </c>
      <c r="B91" s="132"/>
      <c r="C91" s="133">
        <f>$C$1</f>
        <v>0</v>
      </c>
      <c r="D91" s="134"/>
      <c r="E91" s="135"/>
      <c r="F91" s="131" t="s">
        <v>12</v>
      </c>
      <c r="G91" s="143"/>
      <c r="H91" s="143"/>
      <c r="I91" s="143"/>
      <c r="J91" s="132"/>
      <c r="K91" s="15" t="s">
        <v>33</v>
      </c>
    </row>
    <row r="92" spans="1:11" ht="33.75" customHeight="1" x14ac:dyDescent="0.25">
      <c r="A92" s="131" t="s">
        <v>10</v>
      </c>
      <c r="B92" s="132"/>
      <c r="C92" s="133">
        <f>$C$2</f>
        <v>0</v>
      </c>
      <c r="D92" s="134"/>
      <c r="E92" s="135"/>
      <c r="F92" s="131" t="s">
        <v>13</v>
      </c>
      <c r="G92" s="132"/>
      <c r="H92" s="144">
        <f>$G$2</f>
        <v>0</v>
      </c>
      <c r="I92" s="145"/>
      <c r="J92" s="146"/>
      <c r="K92" s="138">
        <f>SUM(TEMP5[Amount Paid by ESG-CV])</f>
        <v>0</v>
      </c>
    </row>
    <row r="93" spans="1:11" ht="33.75" customHeight="1" x14ac:dyDescent="0.25">
      <c r="A93" s="136" t="s">
        <v>11</v>
      </c>
      <c r="B93" s="137"/>
      <c r="C93" s="133">
        <f>$C$3</f>
        <v>0</v>
      </c>
      <c r="D93" s="134"/>
      <c r="E93" s="135"/>
      <c r="F93" s="136" t="s">
        <v>14</v>
      </c>
      <c r="G93" s="137"/>
      <c r="H93" s="140">
        <f>$G$3</f>
        <v>0</v>
      </c>
      <c r="I93" s="141"/>
      <c r="J93" s="142"/>
      <c r="K93" s="139"/>
    </row>
    <row r="94" spans="1:11" ht="33.75" customHeight="1" x14ac:dyDescent="0.25">
      <c r="A94" s="5" t="s">
        <v>32</v>
      </c>
      <c r="B94" s="6" t="s">
        <v>20</v>
      </c>
      <c r="C94" s="6" t="s">
        <v>21</v>
      </c>
      <c r="D94" s="6" t="s">
        <v>22</v>
      </c>
      <c r="E94" s="6" t="s">
        <v>23</v>
      </c>
      <c r="F94" s="6" t="s">
        <v>24</v>
      </c>
      <c r="G94" s="6" t="s">
        <v>25</v>
      </c>
      <c r="H94" s="6" t="s">
        <v>26</v>
      </c>
      <c r="I94" s="7" t="s">
        <v>31</v>
      </c>
      <c r="J94" s="6" t="s">
        <v>27</v>
      </c>
      <c r="K94" s="8" t="s">
        <v>28</v>
      </c>
    </row>
    <row r="95" spans="1:11" ht="33.75" customHeight="1" x14ac:dyDescent="0.25">
      <c r="A95" s="3">
        <v>51</v>
      </c>
      <c r="B95" s="27" t="s">
        <v>7</v>
      </c>
      <c r="C95" s="42"/>
      <c r="D95" s="42"/>
      <c r="E95" s="42"/>
      <c r="F95" s="43"/>
      <c r="G95" s="43"/>
      <c r="H95" s="44"/>
      <c r="I95" s="45" t="str">
        <f>IFERROR(TEMP5[[#This Row],[Amount Paid by ESG-CV]]/TEMP5[[#This Row],[Total Amount]],"")</f>
        <v/>
      </c>
      <c r="J95" s="44"/>
      <c r="K95" s="26"/>
    </row>
    <row r="96" spans="1:11" ht="33.75" customHeight="1" x14ac:dyDescent="0.25">
      <c r="A96" s="3">
        <v>52</v>
      </c>
      <c r="B96" s="27" t="s">
        <v>7</v>
      </c>
      <c r="C96" s="42"/>
      <c r="D96" s="42"/>
      <c r="E96" s="42"/>
      <c r="F96" s="43"/>
      <c r="G96" s="43"/>
      <c r="H96" s="44"/>
      <c r="I96" s="45" t="str">
        <f>IFERROR(TEMP5[[#This Row],[Amount Paid by ESG-CV]]/TEMP5[[#This Row],[Total Amount]],"")</f>
        <v/>
      </c>
      <c r="J96" s="44"/>
      <c r="K96" s="26"/>
    </row>
    <row r="97" spans="1:11" ht="33.75" customHeight="1" x14ac:dyDescent="0.25">
      <c r="A97" s="3">
        <v>53</v>
      </c>
      <c r="B97" s="27" t="s">
        <v>7</v>
      </c>
      <c r="C97" s="42"/>
      <c r="D97" s="42"/>
      <c r="E97" s="42"/>
      <c r="F97" s="43"/>
      <c r="G97" s="43"/>
      <c r="H97" s="44"/>
      <c r="I97" s="45" t="str">
        <f>IFERROR(TEMP5[[#This Row],[Amount Paid by ESG-CV]]/TEMP5[[#This Row],[Total Amount]],"")</f>
        <v/>
      </c>
      <c r="J97" s="44"/>
      <c r="K97" s="26"/>
    </row>
    <row r="98" spans="1:11" ht="33.75" customHeight="1" x14ac:dyDescent="0.25">
      <c r="A98" s="3">
        <v>54</v>
      </c>
      <c r="B98" s="27" t="s">
        <v>7</v>
      </c>
      <c r="C98" s="42"/>
      <c r="D98" s="42"/>
      <c r="E98" s="42"/>
      <c r="F98" s="43"/>
      <c r="G98" s="43"/>
      <c r="H98" s="44"/>
      <c r="I98" s="45" t="str">
        <f>IFERROR(TEMP5[[#This Row],[Amount Paid by ESG-CV]]/TEMP5[[#This Row],[Total Amount]],"")</f>
        <v/>
      </c>
      <c r="J98" s="44"/>
      <c r="K98" s="26"/>
    </row>
    <row r="99" spans="1:11" ht="33.75" customHeight="1" x14ac:dyDescent="0.25">
      <c r="A99" s="3">
        <v>55</v>
      </c>
      <c r="B99" s="27" t="s">
        <v>7</v>
      </c>
      <c r="C99" s="42"/>
      <c r="D99" s="42"/>
      <c r="E99" s="42"/>
      <c r="F99" s="43"/>
      <c r="G99" s="43"/>
      <c r="H99" s="44"/>
      <c r="I99" s="45" t="str">
        <f>IFERROR(TEMP5[[#This Row],[Amount Paid by ESG-CV]]/TEMP5[[#This Row],[Total Amount]],"")</f>
        <v/>
      </c>
      <c r="J99" s="44"/>
      <c r="K99" s="26"/>
    </row>
    <row r="100" spans="1:11" ht="33.75" customHeight="1" x14ac:dyDescent="0.25">
      <c r="A100" s="3">
        <v>56</v>
      </c>
      <c r="B100" s="27" t="s">
        <v>7</v>
      </c>
      <c r="C100" s="42"/>
      <c r="D100" s="42"/>
      <c r="E100" s="42"/>
      <c r="F100" s="43"/>
      <c r="G100" s="43"/>
      <c r="H100" s="44"/>
      <c r="I100" s="45" t="str">
        <f>IFERROR(TEMP5[[#This Row],[Amount Paid by ESG-CV]]/TEMP5[[#This Row],[Total Amount]],"")</f>
        <v/>
      </c>
      <c r="J100" s="44"/>
      <c r="K100" s="26"/>
    </row>
    <row r="101" spans="1:11" ht="33.75" customHeight="1" x14ac:dyDescent="0.25">
      <c r="A101" s="3">
        <v>57</v>
      </c>
      <c r="B101" s="27" t="s">
        <v>7</v>
      </c>
      <c r="C101" s="42"/>
      <c r="D101" s="42"/>
      <c r="E101" s="42"/>
      <c r="F101" s="43"/>
      <c r="G101" s="43"/>
      <c r="H101" s="44"/>
      <c r="I101" s="45" t="str">
        <f>IFERROR(TEMP5[[#This Row],[Amount Paid by ESG-CV]]/TEMP5[[#This Row],[Total Amount]],"")</f>
        <v/>
      </c>
      <c r="J101" s="44"/>
      <c r="K101" s="26"/>
    </row>
    <row r="102" spans="1:11" ht="33.75" customHeight="1" x14ac:dyDescent="0.25">
      <c r="A102" s="3">
        <v>58</v>
      </c>
      <c r="B102" s="27" t="s">
        <v>7</v>
      </c>
      <c r="C102" s="42"/>
      <c r="D102" s="42"/>
      <c r="E102" s="42"/>
      <c r="F102" s="43"/>
      <c r="G102" s="43"/>
      <c r="H102" s="44"/>
      <c r="I102" s="45" t="str">
        <f>IFERROR(TEMP5[[#This Row],[Amount Paid by ESG-CV]]/TEMP5[[#This Row],[Total Amount]],"")</f>
        <v/>
      </c>
      <c r="J102" s="44"/>
      <c r="K102" s="26"/>
    </row>
    <row r="103" spans="1:11" ht="33.75" customHeight="1" x14ac:dyDescent="0.25">
      <c r="A103" s="3">
        <v>59</v>
      </c>
      <c r="B103" s="27" t="s">
        <v>7</v>
      </c>
      <c r="C103" s="42"/>
      <c r="D103" s="42"/>
      <c r="E103" s="42"/>
      <c r="F103" s="43"/>
      <c r="G103" s="43"/>
      <c r="H103" s="44"/>
      <c r="I103" s="45" t="str">
        <f>IFERROR(TEMP5[[#This Row],[Amount Paid by ESG-CV]]/TEMP5[[#This Row],[Total Amount]],"")</f>
        <v/>
      </c>
      <c r="J103" s="44"/>
      <c r="K103" s="26"/>
    </row>
    <row r="104" spans="1:11" ht="33.75" customHeight="1" x14ac:dyDescent="0.25">
      <c r="A104" s="3">
        <v>60</v>
      </c>
      <c r="B104" s="27" t="s">
        <v>7</v>
      </c>
      <c r="C104" s="42"/>
      <c r="D104" s="42"/>
      <c r="E104" s="42"/>
      <c r="F104" s="43"/>
      <c r="G104" s="43"/>
      <c r="H104" s="44"/>
      <c r="I104" s="45" t="str">
        <f>IFERROR(TEMP5[[#This Row],[Amount Paid by ESG-CV]]/TEMP5[[#This Row],[Total Amount]],"")</f>
        <v/>
      </c>
      <c r="J104" s="44"/>
      <c r="K104" s="26"/>
    </row>
    <row r="106" spans="1:11" ht="33.75" customHeight="1" x14ac:dyDescent="0.25">
      <c r="A106" s="131" t="s">
        <v>9</v>
      </c>
      <c r="B106" s="132"/>
      <c r="C106" s="133">
        <f>$C$1</f>
        <v>0</v>
      </c>
      <c r="D106" s="134"/>
      <c r="E106" s="135"/>
      <c r="F106" s="131" t="s">
        <v>12</v>
      </c>
      <c r="G106" s="143"/>
      <c r="H106" s="143"/>
      <c r="I106" s="143"/>
      <c r="J106" s="132"/>
      <c r="K106" s="15" t="s">
        <v>33</v>
      </c>
    </row>
    <row r="107" spans="1:11" ht="33.75" customHeight="1" x14ac:dyDescent="0.25">
      <c r="A107" s="131" t="s">
        <v>10</v>
      </c>
      <c r="B107" s="132"/>
      <c r="C107" s="133">
        <f>$C$2</f>
        <v>0</v>
      </c>
      <c r="D107" s="134"/>
      <c r="E107" s="135"/>
      <c r="F107" s="131" t="s">
        <v>13</v>
      </c>
      <c r="G107" s="132"/>
      <c r="H107" s="144">
        <f>$G$2</f>
        <v>0</v>
      </c>
      <c r="I107" s="145"/>
      <c r="J107" s="146"/>
      <c r="K107" s="138">
        <f>SUM(TEMP6[Amount Paid by ESG-CV])</f>
        <v>0</v>
      </c>
    </row>
    <row r="108" spans="1:11" ht="33.75" customHeight="1" x14ac:dyDescent="0.25">
      <c r="A108" s="136" t="s">
        <v>11</v>
      </c>
      <c r="B108" s="137"/>
      <c r="C108" s="133">
        <f>$C$3</f>
        <v>0</v>
      </c>
      <c r="D108" s="134"/>
      <c r="E108" s="135"/>
      <c r="F108" s="136" t="s">
        <v>14</v>
      </c>
      <c r="G108" s="137"/>
      <c r="H108" s="140">
        <f>$G$3</f>
        <v>0</v>
      </c>
      <c r="I108" s="141"/>
      <c r="J108" s="142"/>
      <c r="K108" s="139"/>
    </row>
    <row r="109" spans="1:11" ht="33.75" customHeight="1" x14ac:dyDescent="0.25">
      <c r="A109" s="5" t="s">
        <v>32</v>
      </c>
      <c r="B109" s="6" t="s">
        <v>20</v>
      </c>
      <c r="C109" s="6" t="s">
        <v>21</v>
      </c>
      <c r="D109" s="6" t="s">
        <v>22</v>
      </c>
      <c r="E109" s="6" t="s">
        <v>23</v>
      </c>
      <c r="F109" s="6" t="s">
        <v>24</v>
      </c>
      <c r="G109" s="6" t="s">
        <v>25</v>
      </c>
      <c r="H109" s="6" t="s">
        <v>26</v>
      </c>
      <c r="I109" s="7" t="s">
        <v>31</v>
      </c>
      <c r="J109" s="6" t="s">
        <v>27</v>
      </c>
      <c r="K109" s="8" t="s">
        <v>28</v>
      </c>
    </row>
    <row r="110" spans="1:11" ht="33.75" customHeight="1" x14ac:dyDescent="0.25">
      <c r="A110" s="3">
        <v>61</v>
      </c>
      <c r="B110" s="27" t="s">
        <v>7</v>
      </c>
      <c r="C110" s="42"/>
      <c r="D110" s="42"/>
      <c r="E110" s="42"/>
      <c r="F110" s="43"/>
      <c r="G110" s="43"/>
      <c r="H110" s="44"/>
      <c r="I110" s="45" t="str">
        <f>IFERROR(TEMP6[[#This Row],[Amount Paid by ESG-CV]]/TEMP6[[#This Row],[Total Amount]],"")</f>
        <v/>
      </c>
      <c r="J110" s="44"/>
      <c r="K110" s="26"/>
    </row>
    <row r="111" spans="1:11" ht="33.75" customHeight="1" x14ac:dyDescent="0.25">
      <c r="A111" s="3">
        <v>62</v>
      </c>
      <c r="B111" s="27" t="s">
        <v>7</v>
      </c>
      <c r="C111" s="42"/>
      <c r="D111" s="42"/>
      <c r="E111" s="42"/>
      <c r="F111" s="43"/>
      <c r="G111" s="43"/>
      <c r="H111" s="44"/>
      <c r="I111" s="45" t="str">
        <f>IFERROR(TEMP6[[#This Row],[Amount Paid by ESG-CV]]/TEMP6[[#This Row],[Total Amount]],"")</f>
        <v/>
      </c>
      <c r="J111" s="44"/>
      <c r="K111" s="26"/>
    </row>
    <row r="112" spans="1:11" ht="33.75" customHeight="1" x14ac:dyDescent="0.25">
      <c r="A112" s="3">
        <v>63</v>
      </c>
      <c r="B112" s="27" t="s">
        <v>7</v>
      </c>
      <c r="C112" s="42"/>
      <c r="D112" s="42"/>
      <c r="E112" s="42"/>
      <c r="F112" s="43"/>
      <c r="G112" s="43"/>
      <c r="H112" s="44"/>
      <c r="I112" s="45" t="str">
        <f>IFERROR(TEMP6[[#This Row],[Amount Paid by ESG-CV]]/TEMP6[[#This Row],[Total Amount]],"")</f>
        <v/>
      </c>
      <c r="J112" s="44"/>
      <c r="K112" s="26"/>
    </row>
    <row r="113" spans="1:11" ht="33.75" customHeight="1" x14ac:dyDescent="0.25">
      <c r="A113" s="3">
        <v>64</v>
      </c>
      <c r="B113" s="27" t="s">
        <v>7</v>
      </c>
      <c r="C113" s="42"/>
      <c r="D113" s="42"/>
      <c r="E113" s="42"/>
      <c r="F113" s="43"/>
      <c r="G113" s="43"/>
      <c r="H113" s="44"/>
      <c r="I113" s="45" t="str">
        <f>IFERROR(TEMP6[[#This Row],[Amount Paid by ESG-CV]]/TEMP6[[#This Row],[Total Amount]],"")</f>
        <v/>
      </c>
      <c r="J113" s="44"/>
      <c r="K113" s="26"/>
    </row>
    <row r="114" spans="1:11" ht="33.75" customHeight="1" x14ac:dyDescent="0.25">
      <c r="A114" s="3">
        <v>65</v>
      </c>
      <c r="B114" s="27" t="s">
        <v>7</v>
      </c>
      <c r="C114" s="42"/>
      <c r="D114" s="42"/>
      <c r="E114" s="42"/>
      <c r="F114" s="43"/>
      <c r="G114" s="43"/>
      <c r="H114" s="44"/>
      <c r="I114" s="45" t="str">
        <f>IFERROR(TEMP6[[#This Row],[Amount Paid by ESG-CV]]/TEMP6[[#This Row],[Total Amount]],"")</f>
        <v/>
      </c>
      <c r="J114" s="44"/>
      <c r="K114" s="26"/>
    </row>
    <row r="115" spans="1:11" ht="33.75" customHeight="1" x14ac:dyDescent="0.25">
      <c r="A115" s="3">
        <v>66</v>
      </c>
      <c r="B115" s="27" t="s">
        <v>7</v>
      </c>
      <c r="C115" s="42"/>
      <c r="D115" s="42"/>
      <c r="E115" s="42"/>
      <c r="F115" s="43"/>
      <c r="G115" s="43"/>
      <c r="H115" s="44"/>
      <c r="I115" s="45" t="str">
        <f>IFERROR(TEMP6[[#This Row],[Amount Paid by ESG-CV]]/TEMP6[[#This Row],[Total Amount]],"")</f>
        <v/>
      </c>
      <c r="J115" s="44"/>
      <c r="K115" s="26"/>
    </row>
    <row r="116" spans="1:11" ht="33.75" customHeight="1" x14ac:dyDescent="0.25">
      <c r="A116" s="3">
        <v>67</v>
      </c>
      <c r="B116" s="27" t="s">
        <v>7</v>
      </c>
      <c r="C116" s="42"/>
      <c r="D116" s="42"/>
      <c r="E116" s="42"/>
      <c r="F116" s="43"/>
      <c r="G116" s="43"/>
      <c r="H116" s="44"/>
      <c r="I116" s="45" t="str">
        <f>IFERROR(TEMP6[[#This Row],[Amount Paid by ESG-CV]]/TEMP6[[#This Row],[Total Amount]],"")</f>
        <v/>
      </c>
      <c r="J116" s="44"/>
      <c r="K116" s="26"/>
    </row>
    <row r="117" spans="1:11" ht="33.75" customHeight="1" x14ac:dyDescent="0.25">
      <c r="A117" s="3">
        <v>68</v>
      </c>
      <c r="B117" s="27" t="s">
        <v>7</v>
      </c>
      <c r="C117" s="42"/>
      <c r="D117" s="42"/>
      <c r="E117" s="42"/>
      <c r="F117" s="43"/>
      <c r="G117" s="43"/>
      <c r="H117" s="44"/>
      <c r="I117" s="45" t="str">
        <f>IFERROR(TEMP6[[#This Row],[Amount Paid by ESG-CV]]/TEMP6[[#This Row],[Total Amount]],"")</f>
        <v/>
      </c>
      <c r="J117" s="44"/>
      <c r="K117" s="26"/>
    </row>
    <row r="118" spans="1:11" ht="33.75" customHeight="1" x14ac:dyDescent="0.25">
      <c r="A118" s="3">
        <v>69</v>
      </c>
      <c r="B118" s="27" t="s">
        <v>7</v>
      </c>
      <c r="C118" s="42"/>
      <c r="D118" s="42"/>
      <c r="E118" s="42"/>
      <c r="F118" s="43"/>
      <c r="G118" s="43"/>
      <c r="H118" s="44"/>
      <c r="I118" s="45" t="str">
        <f>IFERROR(TEMP6[[#This Row],[Amount Paid by ESG-CV]]/TEMP6[[#This Row],[Total Amount]],"")</f>
        <v/>
      </c>
      <c r="J118" s="44"/>
      <c r="K118" s="26"/>
    </row>
    <row r="119" spans="1:11" ht="33.75" customHeight="1" x14ac:dyDescent="0.25">
      <c r="A119" s="3">
        <v>70</v>
      </c>
      <c r="B119" s="27" t="s">
        <v>7</v>
      </c>
      <c r="C119" s="42"/>
      <c r="D119" s="42"/>
      <c r="E119" s="42"/>
      <c r="F119" s="43"/>
      <c r="G119" s="43"/>
      <c r="H119" s="44"/>
      <c r="I119" s="45" t="str">
        <f>IFERROR(TEMP6[[#This Row],[Amount Paid by ESG-CV]]/TEMP6[[#This Row],[Total Amount]],"")</f>
        <v/>
      </c>
      <c r="J119" s="44"/>
      <c r="K119" s="26"/>
    </row>
    <row r="121" spans="1:11" ht="33.75" customHeight="1" x14ac:dyDescent="0.25">
      <c r="A121" s="131" t="s">
        <v>9</v>
      </c>
      <c r="B121" s="132"/>
      <c r="C121" s="133">
        <f>$C$1</f>
        <v>0</v>
      </c>
      <c r="D121" s="134"/>
      <c r="E121" s="135"/>
      <c r="F121" s="131" t="s">
        <v>12</v>
      </c>
      <c r="G121" s="143"/>
      <c r="H121" s="143"/>
      <c r="I121" s="143"/>
      <c r="J121" s="132"/>
      <c r="K121" s="15" t="s">
        <v>33</v>
      </c>
    </row>
    <row r="122" spans="1:11" ht="33.75" customHeight="1" x14ac:dyDescent="0.25">
      <c r="A122" s="131" t="s">
        <v>10</v>
      </c>
      <c r="B122" s="132"/>
      <c r="C122" s="133">
        <f>$C$2</f>
        <v>0</v>
      </c>
      <c r="D122" s="134"/>
      <c r="E122" s="135"/>
      <c r="F122" s="131" t="s">
        <v>13</v>
      </c>
      <c r="G122" s="132"/>
      <c r="H122" s="144">
        <f>$G$2</f>
        <v>0</v>
      </c>
      <c r="I122" s="145"/>
      <c r="J122" s="146"/>
      <c r="K122" s="138">
        <f>SUM(TEMP7[Amount Paid by ESG-CV])</f>
        <v>0</v>
      </c>
    </row>
    <row r="123" spans="1:11" ht="33.75" customHeight="1" x14ac:dyDescent="0.25">
      <c r="A123" s="136" t="s">
        <v>11</v>
      </c>
      <c r="B123" s="137"/>
      <c r="C123" s="133">
        <f>$C$3</f>
        <v>0</v>
      </c>
      <c r="D123" s="134"/>
      <c r="E123" s="135"/>
      <c r="F123" s="136" t="s">
        <v>14</v>
      </c>
      <c r="G123" s="137"/>
      <c r="H123" s="140">
        <f>$G$3</f>
        <v>0</v>
      </c>
      <c r="I123" s="141"/>
      <c r="J123" s="142"/>
      <c r="K123" s="139"/>
    </row>
    <row r="124" spans="1:11" ht="33.75" customHeight="1" x14ac:dyDescent="0.25">
      <c r="A124" s="5" t="s">
        <v>32</v>
      </c>
      <c r="B124" s="6" t="s">
        <v>20</v>
      </c>
      <c r="C124" s="6" t="s">
        <v>21</v>
      </c>
      <c r="D124" s="6" t="s">
        <v>22</v>
      </c>
      <c r="E124" s="6" t="s">
        <v>23</v>
      </c>
      <c r="F124" s="6" t="s">
        <v>24</v>
      </c>
      <c r="G124" s="6" t="s">
        <v>25</v>
      </c>
      <c r="H124" s="6" t="s">
        <v>26</v>
      </c>
      <c r="I124" s="7" t="s">
        <v>31</v>
      </c>
      <c r="J124" s="6" t="s">
        <v>27</v>
      </c>
      <c r="K124" s="8" t="s">
        <v>28</v>
      </c>
    </row>
    <row r="125" spans="1:11" ht="33.75" customHeight="1" x14ac:dyDescent="0.25">
      <c r="A125" s="3">
        <v>71</v>
      </c>
      <c r="B125" s="27" t="s">
        <v>7</v>
      </c>
      <c r="C125" s="42"/>
      <c r="D125" s="42"/>
      <c r="E125" s="42"/>
      <c r="F125" s="43"/>
      <c r="G125" s="43"/>
      <c r="H125" s="44"/>
      <c r="I125" s="45" t="str">
        <f>IFERROR(TEMP7[[#This Row],[Amount Paid by ESG-CV]]/TEMP7[[#This Row],[Total Amount]],"")</f>
        <v/>
      </c>
      <c r="J125" s="44"/>
      <c r="K125" s="26"/>
    </row>
    <row r="126" spans="1:11" ht="33.75" customHeight="1" x14ac:dyDescent="0.25">
      <c r="A126" s="3">
        <v>72</v>
      </c>
      <c r="B126" s="27" t="s">
        <v>7</v>
      </c>
      <c r="C126" s="42"/>
      <c r="D126" s="42"/>
      <c r="E126" s="42"/>
      <c r="F126" s="43"/>
      <c r="G126" s="43"/>
      <c r="H126" s="44"/>
      <c r="I126" s="45" t="str">
        <f>IFERROR(TEMP7[[#This Row],[Amount Paid by ESG-CV]]/TEMP7[[#This Row],[Total Amount]],"")</f>
        <v/>
      </c>
      <c r="J126" s="44"/>
      <c r="K126" s="26"/>
    </row>
    <row r="127" spans="1:11" ht="33.75" customHeight="1" x14ac:dyDescent="0.25">
      <c r="A127" s="3">
        <v>73</v>
      </c>
      <c r="B127" s="27" t="s">
        <v>7</v>
      </c>
      <c r="C127" s="42"/>
      <c r="D127" s="42"/>
      <c r="E127" s="42"/>
      <c r="F127" s="43"/>
      <c r="G127" s="43"/>
      <c r="H127" s="44"/>
      <c r="I127" s="45" t="str">
        <f>IFERROR(TEMP7[[#This Row],[Amount Paid by ESG-CV]]/TEMP7[[#This Row],[Total Amount]],"")</f>
        <v/>
      </c>
      <c r="J127" s="44"/>
      <c r="K127" s="26"/>
    </row>
    <row r="128" spans="1:11" ht="33.75" customHeight="1" x14ac:dyDescent="0.25">
      <c r="A128" s="3">
        <v>74</v>
      </c>
      <c r="B128" s="27" t="s">
        <v>7</v>
      </c>
      <c r="C128" s="42"/>
      <c r="D128" s="42"/>
      <c r="E128" s="42"/>
      <c r="F128" s="43"/>
      <c r="G128" s="43"/>
      <c r="H128" s="44"/>
      <c r="I128" s="45" t="str">
        <f>IFERROR(TEMP7[[#This Row],[Amount Paid by ESG-CV]]/TEMP7[[#This Row],[Total Amount]],"")</f>
        <v/>
      </c>
      <c r="J128" s="44"/>
      <c r="K128" s="26"/>
    </row>
    <row r="129" spans="1:11" ht="33.75" customHeight="1" x14ac:dyDescent="0.25">
      <c r="A129" s="3">
        <v>75</v>
      </c>
      <c r="B129" s="27" t="s">
        <v>7</v>
      </c>
      <c r="C129" s="42"/>
      <c r="D129" s="42"/>
      <c r="E129" s="42"/>
      <c r="F129" s="43"/>
      <c r="G129" s="43"/>
      <c r="H129" s="44"/>
      <c r="I129" s="45" t="str">
        <f>IFERROR(TEMP7[[#This Row],[Amount Paid by ESG-CV]]/TEMP7[[#This Row],[Total Amount]],"")</f>
        <v/>
      </c>
      <c r="J129" s="44"/>
      <c r="K129" s="26"/>
    </row>
    <row r="130" spans="1:11" ht="33.75" customHeight="1" x14ac:dyDescent="0.25">
      <c r="A130" s="3">
        <v>76</v>
      </c>
      <c r="B130" s="27" t="s">
        <v>7</v>
      </c>
      <c r="C130" s="42"/>
      <c r="D130" s="42"/>
      <c r="E130" s="42"/>
      <c r="F130" s="43"/>
      <c r="G130" s="43"/>
      <c r="H130" s="44"/>
      <c r="I130" s="45" t="str">
        <f>IFERROR(TEMP7[[#This Row],[Amount Paid by ESG-CV]]/TEMP7[[#This Row],[Total Amount]],"")</f>
        <v/>
      </c>
      <c r="J130" s="44"/>
      <c r="K130" s="26"/>
    </row>
    <row r="131" spans="1:11" ht="33.75" customHeight="1" x14ac:dyDescent="0.25">
      <c r="A131" s="3">
        <v>77</v>
      </c>
      <c r="B131" s="27" t="s">
        <v>7</v>
      </c>
      <c r="C131" s="42"/>
      <c r="D131" s="42"/>
      <c r="E131" s="42"/>
      <c r="F131" s="43"/>
      <c r="G131" s="43"/>
      <c r="H131" s="44"/>
      <c r="I131" s="45" t="str">
        <f>IFERROR(TEMP7[[#This Row],[Amount Paid by ESG-CV]]/TEMP7[[#This Row],[Total Amount]],"")</f>
        <v/>
      </c>
      <c r="J131" s="44"/>
      <c r="K131" s="26"/>
    </row>
    <row r="132" spans="1:11" ht="33.75" customHeight="1" x14ac:dyDescent="0.25">
      <c r="A132" s="3">
        <v>78</v>
      </c>
      <c r="B132" s="27" t="s">
        <v>7</v>
      </c>
      <c r="C132" s="42"/>
      <c r="D132" s="42"/>
      <c r="E132" s="42"/>
      <c r="F132" s="43"/>
      <c r="G132" s="43"/>
      <c r="H132" s="44"/>
      <c r="I132" s="45" t="str">
        <f>IFERROR(TEMP7[[#This Row],[Amount Paid by ESG-CV]]/TEMP7[[#This Row],[Total Amount]],"")</f>
        <v/>
      </c>
      <c r="J132" s="44"/>
      <c r="K132" s="26"/>
    </row>
    <row r="133" spans="1:11" ht="33.75" customHeight="1" x14ac:dyDescent="0.25">
      <c r="A133" s="3">
        <v>79</v>
      </c>
      <c r="B133" s="27" t="s">
        <v>7</v>
      </c>
      <c r="C133" s="42"/>
      <c r="D133" s="42"/>
      <c r="E133" s="42"/>
      <c r="F133" s="43"/>
      <c r="G133" s="43"/>
      <c r="H133" s="44"/>
      <c r="I133" s="45" t="str">
        <f>IFERROR(TEMP7[[#This Row],[Amount Paid by ESG-CV]]/TEMP7[[#This Row],[Total Amount]],"")</f>
        <v/>
      </c>
      <c r="J133" s="44"/>
      <c r="K133" s="26"/>
    </row>
    <row r="134" spans="1:11" ht="33.75" customHeight="1" x14ac:dyDescent="0.25">
      <c r="A134" s="3">
        <v>80</v>
      </c>
      <c r="B134" s="27" t="s">
        <v>7</v>
      </c>
      <c r="C134" s="42"/>
      <c r="D134" s="42"/>
      <c r="E134" s="42"/>
      <c r="F134" s="43"/>
      <c r="G134" s="43"/>
      <c r="H134" s="44"/>
      <c r="I134" s="45" t="str">
        <f>IFERROR(TEMP7[[#This Row],[Amount Paid by ESG-CV]]/TEMP7[[#This Row],[Total Amount]],"")</f>
        <v/>
      </c>
      <c r="J134" s="44"/>
      <c r="K134" s="26"/>
    </row>
    <row r="136" spans="1:11" ht="33.75" customHeight="1" x14ac:dyDescent="0.25">
      <c r="A136" s="131" t="s">
        <v>9</v>
      </c>
      <c r="B136" s="132"/>
      <c r="C136" s="133">
        <f>$C$1</f>
        <v>0</v>
      </c>
      <c r="D136" s="134"/>
      <c r="E136" s="135"/>
      <c r="F136" s="131" t="s">
        <v>12</v>
      </c>
      <c r="G136" s="143"/>
      <c r="H136" s="143"/>
      <c r="I136" s="143"/>
      <c r="J136" s="132"/>
      <c r="K136" s="15" t="s">
        <v>33</v>
      </c>
    </row>
    <row r="137" spans="1:11" ht="33.75" customHeight="1" x14ac:dyDescent="0.25">
      <c r="A137" s="131" t="s">
        <v>10</v>
      </c>
      <c r="B137" s="132"/>
      <c r="C137" s="133">
        <f>$C$2</f>
        <v>0</v>
      </c>
      <c r="D137" s="134"/>
      <c r="E137" s="135"/>
      <c r="F137" s="131" t="s">
        <v>13</v>
      </c>
      <c r="G137" s="132"/>
      <c r="H137" s="144">
        <f>$G$2</f>
        <v>0</v>
      </c>
      <c r="I137" s="145"/>
      <c r="J137" s="146"/>
      <c r="K137" s="138">
        <f>SUM(TEMP8[Amount Paid by ESG-CV])</f>
        <v>0</v>
      </c>
    </row>
    <row r="138" spans="1:11" ht="33.75" customHeight="1" x14ac:dyDescent="0.25">
      <c r="A138" s="136" t="s">
        <v>11</v>
      </c>
      <c r="B138" s="137"/>
      <c r="C138" s="133">
        <f>$C$3</f>
        <v>0</v>
      </c>
      <c r="D138" s="134"/>
      <c r="E138" s="135"/>
      <c r="F138" s="136" t="s">
        <v>14</v>
      </c>
      <c r="G138" s="137"/>
      <c r="H138" s="140">
        <f>$G$3</f>
        <v>0</v>
      </c>
      <c r="I138" s="141"/>
      <c r="J138" s="142"/>
      <c r="K138" s="139"/>
    </row>
    <row r="139" spans="1:11" ht="33.75" customHeight="1" x14ac:dyDescent="0.25">
      <c r="A139" s="5" t="s">
        <v>32</v>
      </c>
      <c r="B139" s="6" t="s">
        <v>20</v>
      </c>
      <c r="C139" s="6" t="s">
        <v>21</v>
      </c>
      <c r="D139" s="6" t="s">
        <v>22</v>
      </c>
      <c r="E139" s="6" t="s">
        <v>23</v>
      </c>
      <c r="F139" s="6" t="s">
        <v>24</v>
      </c>
      <c r="G139" s="6" t="s">
        <v>25</v>
      </c>
      <c r="H139" s="6" t="s">
        <v>26</v>
      </c>
      <c r="I139" s="7" t="s">
        <v>31</v>
      </c>
      <c r="J139" s="6" t="s">
        <v>27</v>
      </c>
      <c r="K139" s="8" t="s">
        <v>28</v>
      </c>
    </row>
    <row r="140" spans="1:11" ht="33.75" customHeight="1" x14ac:dyDescent="0.25">
      <c r="A140" s="3">
        <v>81</v>
      </c>
      <c r="B140" s="27" t="s">
        <v>7</v>
      </c>
      <c r="C140" s="42"/>
      <c r="D140" s="42"/>
      <c r="E140" s="42"/>
      <c r="F140" s="43"/>
      <c r="G140" s="43"/>
      <c r="H140" s="44"/>
      <c r="I140" s="45" t="str">
        <f>IFERROR(TEMP8[[#This Row],[Amount Paid by ESG-CV]]/TEMP8[[#This Row],[Total Amount]],"")</f>
        <v/>
      </c>
      <c r="J140" s="44"/>
      <c r="K140" s="26"/>
    </row>
    <row r="141" spans="1:11" ht="33.75" customHeight="1" x14ac:dyDescent="0.25">
      <c r="A141" s="3">
        <v>82</v>
      </c>
      <c r="B141" s="27" t="s">
        <v>7</v>
      </c>
      <c r="C141" s="42"/>
      <c r="D141" s="42"/>
      <c r="E141" s="42"/>
      <c r="F141" s="43"/>
      <c r="G141" s="43"/>
      <c r="H141" s="44"/>
      <c r="I141" s="45" t="str">
        <f>IFERROR(TEMP8[[#This Row],[Amount Paid by ESG-CV]]/TEMP8[[#This Row],[Total Amount]],"")</f>
        <v/>
      </c>
      <c r="J141" s="44"/>
      <c r="K141" s="26"/>
    </row>
    <row r="142" spans="1:11" ht="33.75" customHeight="1" x14ac:dyDescent="0.25">
      <c r="A142" s="3">
        <v>83</v>
      </c>
      <c r="B142" s="27" t="s">
        <v>7</v>
      </c>
      <c r="C142" s="42"/>
      <c r="D142" s="42"/>
      <c r="E142" s="42"/>
      <c r="F142" s="43"/>
      <c r="G142" s="43"/>
      <c r="H142" s="44"/>
      <c r="I142" s="45" t="str">
        <f>IFERROR(TEMP8[[#This Row],[Amount Paid by ESG-CV]]/TEMP8[[#This Row],[Total Amount]],"")</f>
        <v/>
      </c>
      <c r="J142" s="44"/>
      <c r="K142" s="26"/>
    </row>
    <row r="143" spans="1:11" ht="33.75" customHeight="1" x14ac:dyDescent="0.25">
      <c r="A143" s="3">
        <v>84</v>
      </c>
      <c r="B143" s="27" t="s">
        <v>7</v>
      </c>
      <c r="C143" s="42"/>
      <c r="D143" s="42"/>
      <c r="E143" s="42"/>
      <c r="F143" s="43"/>
      <c r="G143" s="43"/>
      <c r="H143" s="44"/>
      <c r="I143" s="45" t="str">
        <f>IFERROR(TEMP8[[#This Row],[Amount Paid by ESG-CV]]/TEMP8[[#This Row],[Total Amount]],"")</f>
        <v/>
      </c>
      <c r="J143" s="44"/>
      <c r="K143" s="26"/>
    </row>
    <row r="144" spans="1:11" ht="33.75" customHeight="1" x14ac:dyDescent="0.25">
      <c r="A144" s="3">
        <v>85</v>
      </c>
      <c r="B144" s="27" t="s">
        <v>7</v>
      </c>
      <c r="C144" s="42"/>
      <c r="D144" s="42"/>
      <c r="E144" s="42"/>
      <c r="F144" s="43"/>
      <c r="G144" s="43"/>
      <c r="H144" s="44"/>
      <c r="I144" s="45" t="str">
        <f>IFERROR(TEMP8[[#This Row],[Amount Paid by ESG-CV]]/TEMP8[[#This Row],[Total Amount]],"")</f>
        <v/>
      </c>
      <c r="J144" s="44"/>
      <c r="K144" s="26"/>
    </row>
    <row r="145" spans="1:11" ht="33.75" customHeight="1" x14ac:dyDescent="0.25">
      <c r="A145" s="3">
        <v>86</v>
      </c>
      <c r="B145" s="27" t="s">
        <v>7</v>
      </c>
      <c r="C145" s="42"/>
      <c r="D145" s="42"/>
      <c r="E145" s="42"/>
      <c r="F145" s="43"/>
      <c r="G145" s="43"/>
      <c r="H145" s="44"/>
      <c r="I145" s="45" t="str">
        <f>IFERROR(TEMP8[[#This Row],[Amount Paid by ESG-CV]]/TEMP8[[#This Row],[Total Amount]],"")</f>
        <v/>
      </c>
      <c r="J145" s="44"/>
      <c r="K145" s="26"/>
    </row>
    <row r="146" spans="1:11" ht="33.75" customHeight="1" x14ac:dyDescent="0.25">
      <c r="A146" s="3">
        <v>87</v>
      </c>
      <c r="B146" s="27" t="s">
        <v>7</v>
      </c>
      <c r="C146" s="42"/>
      <c r="D146" s="42"/>
      <c r="E146" s="42"/>
      <c r="F146" s="43"/>
      <c r="G146" s="43"/>
      <c r="H146" s="44"/>
      <c r="I146" s="45" t="str">
        <f>IFERROR(TEMP8[[#This Row],[Amount Paid by ESG-CV]]/TEMP8[[#This Row],[Total Amount]],"")</f>
        <v/>
      </c>
      <c r="J146" s="44"/>
      <c r="K146" s="26"/>
    </row>
    <row r="147" spans="1:11" ht="33.75" customHeight="1" x14ac:dyDescent="0.25">
      <c r="A147" s="3">
        <v>88</v>
      </c>
      <c r="B147" s="27" t="s">
        <v>7</v>
      </c>
      <c r="C147" s="42"/>
      <c r="D147" s="42"/>
      <c r="E147" s="42"/>
      <c r="F147" s="43"/>
      <c r="G147" s="43"/>
      <c r="H147" s="44"/>
      <c r="I147" s="45" t="str">
        <f>IFERROR(TEMP8[[#This Row],[Amount Paid by ESG-CV]]/TEMP8[[#This Row],[Total Amount]],"")</f>
        <v/>
      </c>
      <c r="J147" s="44"/>
      <c r="K147" s="26"/>
    </row>
    <row r="148" spans="1:11" ht="33.75" customHeight="1" x14ac:dyDescent="0.25">
      <c r="A148" s="3">
        <v>89</v>
      </c>
      <c r="B148" s="27" t="s">
        <v>7</v>
      </c>
      <c r="C148" s="42"/>
      <c r="D148" s="42"/>
      <c r="E148" s="42"/>
      <c r="F148" s="43"/>
      <c r="G148" s="43"/>
      <c r="H148" s="44"/>
      <c r="I148" s="45" t="str">
        <f>IFERROR(TEMP8[[#This Row],[Amount Paid by ESG-CV]]/TEMP8[[#This Row],[Total Amount]],"")</f>
        <v/>
      </c>
      <c r="J148" s="44"/>
      <c r="K148" s="26"/>
    </row>
    <row r="149" spans="1:11" ht="33.75" customHeight="1" x14ac:dyDescent="0.25">
      <c r="A149" s="3">
        <v>90</v>
      </c>
      <c r="B149" s="27" t="s">
        <v>7</v>
      </c>
      <c r="C149" s="42"/>
      <c r="D149" s="42"/>
      <c r="E149" s="42"/>
      <c r="F149" s="43"/>
      <c r="G149" s="43"/>
      <c r="H149" s="44"/>
      <c r="I149" s="45" t="str">
        <f>IFERROR(TEMP8[[#This Row],[Amount Paid by ESG-CV]]/TEMP8[[#This Row],[Total Amount]],"")</f>
        <v/>
      </c>
      <c r="J149" s="44"/>
      <c r="K149" s="26"/>
    </row>
    <row r="151" spans="1:11" ht="33.75" customHeight="1" x14ac:dyDescent="0.25">
      <c r="A151" s="131" t="s">
        <v>9</v>
      </c>
      <c r="B151" s="132"/>
      <c r="C151" s="133">
        <f>$C$1</f>
        <v>0</v>
      </c>
      <c r="D151" s="134"/>
      <c r="E151" s="135"/>
      <c r="F151" s="131" t="s">
        <v>12</v>
      </c>
      <c r="G151" s="143"/>
      <c r="H151" s="143"/>
      <c r="I151" s="143"/>
      <c r="J151" s="132"/>
      <c r="K151" s="15" t="s">
        <v>33</v>
      </c>
    </row>
    <row r="152" spans="1:11" ht="33.75" customHeight="1" x14ac:dyDescent="0.25">
      <c r="A152" s="131" t="s">
        <v>10</v>
      </c>
      <c r="B152" s="132"/>
      <c r="C152" s="133">
        <f>$C$2</f>
        <v>0</v>
      </c>
      <c r="D152" s="134"/>
      <c r="E152" s="135"/>
      <c r="F152" s="131" t="s">
        <v>13</v>
      </c>
      <c r="G152" s="132"/>
      <c r="H152" s="144">
        <f>$G$2</f>
        <v>0</v>
      </c>
      <c r="I152" s="145"/>
      <c r="J152" s="146"/>
      <c r="K152" s="138">
        <f>SUM(TEMP9[Amount Paid by ESG-CV])</f>
        <v>0</v>
      </c>
    </row>
    <row r="153" spans="1:11" ht="33.75" customHeight="1" x14ac:dyDescent="0.25">
      <c r="A153" s="136" t="s">
        <v>11</v>
      </c>
      <c r="B153" s="137"/>
      <c r="C153" s="133">
        <f>$C$3</f>
        <v>0</v>
      </c>
      <c r="D153" s="134"/>
      <c r="E153" s="135"/>
      <c r="F153" s="136" t="s">
        <v>14</v>
      </c>
      <c r="G153" s="137"/>
      <c r="H153" s="140">
        <f>$G$3</f>
        <v>0</v>
      </c>
      <c r="I153" s="141"/>
      <c r="J153" s="142"/>
      <c r="K153" s="139"/>
    </row>
    <row r="154" spans="1:11" ht="33.75" customHeight="1" x14ac:dyDescent="0.25">
      <c r="A154" s="5" t="s">
        <v>32</v>
      </c>
      <c r="B154" s="6" t="s">
        <v>20</v>
      </c>
      <c r="C154" s="6" t="s">
        <v>21</v>
      </c>
      <c r="D154" s="6" t="s">
        <v>22</v>
      </c>
      <c r="E154" s="6" t="s">
        <v>23</v>
      </c>
      <c r="F154" s="6" t="s">
        <v>24</v>
      </c>
      <c r="G154" s="6" t="s">
        <v>25</v>
      </c>
      <c r="H154" s="6" t="s">
        <v>26</v>
      </c>
      <c r="I154" s="7" t="s">
        <v>31</v>
      </c>
      <c r="J154" s="6" t="s">
        <v>27</v>
      </c>
      <c r="K154" s="8" t="s">
        <v>28</v>
      </c>
    </row>
    <row r="155" spans="1:11" ht="33.75" customHeight="1" x14ac:dyDescent="0.25">
      <c r="A155" s="3">
        <v>91</v>
      </c>
      <c r="B155" s="27" t="s">
        <v>7</v>
      </c>
      <c r="C155" s="42"/>
      <c r="D155" s="42"/>
      <c r="E155" s="42"/>
      <c r="F155" s="43"/>
      <c r="G155" s="43"/>
      <c r="H155" s="44"/>
      <c r="I155" s="45" t="str">
        <f>IFERROR(TEMP9[[#This Row],[Amount Paid by ESG-CV]]/TEMP9[[#This Row],[Total Amount]],"")</f>
        <v/>
      </c>
      <c r="J155" s="44"/>
      <c r="K155" s="26"/>
    </row>
    <row r="156" spans="1:11" ht="33.75" customHeight="1" x14ac:dyDescent="0.25">
      <c r="A156" s="3">
        <v>92</v>
      </c>
      <c r="B156" s="27" t="s">
        <v>7</v>
      </c>
      <c r="C156" s="42"/>
      <c r="D156" s="42"/>
      <c r="E156" s="42"/>
      <c r="F156" s="43"/>
      <c r="G156" s="43"/>
      <c r="H156" s="44"/>
      <c r="I156" s="45" t="str">
        <f>IFERROR(TEMP9[[#This Row],[Amount Paid by ESG-CV]]/TEMP9[[#This Row],[Total Amount]],"")</f>
        <v/>
      </c>
      <c r="J156" s="44"/>
      <c r="K156" s="26"/>
    </row>
    <row r="157" spans="1:11" ht="33.75" customHeight="1" x14ac:dyDescent="0.25">
      <c r="A157" s="3">
        <v>93</v>
      </c>
      <c r="B157" s="27" t="s">
        <v>7</v>
      </c>
      <c r="C157" s="42"/>
      <c r="D157" s="42"/>
      <c r="E157" s="42"/>
      <c r="F157" s="43"/>
      <c r="G157" s="43"/>
      <c r="H157" s="44"/>
      <c r="I157" s="45" t="str">
        <f>IFERROR(TEMP9[[#This Row],[Amount Paid by ESG-CV]]/TEMP9[[#This Row],[Total Amount]],"")</f>
        <v/>
      </c>
      <c r="J157" s="44"/>
      <c r="K157" s="26"/>
    </row>
    <row r="158" spans="1:11" ht="33.75" customHeight="1" x14ac:dyDescent="0.25">
      <c r="A158" s="3">
        <v>94</v>
      </c>
      <c r="B158" s="27" t="s">
        <v>7</v>
      </c>
      <c r="C158" s="42"/>
      <c r="D158" s="42"/>
      <c r="E158" s="42"/>
      <c r="F158" s="43"/>
      <c r="G158" s="43"/>
      <c r="H158" s="44"/>
      <c r="I158" s="45" t="str">
        <f>IFERROR(TEMP9[[#This Row],[Amount Paid by ESG-CV]]/TEMP9[[#This Row],[Total Amount]],"")</f>
        <v/>
      </c>
      <c r="J158" s="44"/>
      <c r="K158" s="26"/>
    </row>
    <row r="159" spans="1:11" ht="33.75" customHeight="1" x14ac:dyDescent="0.25">
      <c r="A159" s="3">
        <v>95</v>
      </c>
      <c r="B159" s="27" t="s">
        <v>7</v>
      </c>
      <c r="C159" s="42"/>
      <c r="D159" s="42"/>
      <c r="E159" s="42"/>
      <c r="F159" s="43"/>
      <c r="G159" s="43"/>
      <c r="H159" s="44"/>
      <c r="I159" s="45" t="str">
        <f>IFERROR(TEMP9[[#This Row],[Amount Paid by ESG-CV]]/TEMP9[[#This Row],[Total Amount]],"")</f>
        <v/>
      </c>
      <c r="J159" s="44"/>
      <c r="K159" s="26"/>
    </row>
    <row r="160" spans="1:11" ht="33.75" customHeight="1" x14ac:dyDescent="0.25">
      <c r="A160" s="3">
        <v>96</v>
      </c>
      <c r="B160" s="27" t="s">
        <v>7</v>
      </c>
      <c r="C160" s="42"/>
      <c r="D160" s="42"/>
      <c r="E160" s="42"/>
      <c r="F160" s="43"/>
      <c r="G160" s="43"/>
      <c r="H160" s="44"/>
      <c r="I160" s="45" t="str">
        <f>IFERROR(TEMP9[[#This Row],[Amount Paid by ESG-CV]]/TEMP9[[#This Row],[Total Amount]],"")</f>
        <v/>
      </c>
      <c r="J160" s="44"/>
      <c r="K160" s="26"/>
    </row>
    <row r="161" spans="1:11" ht="33.75" customHeight="1" x14ac:dyDescent="0.25">
      <c r="A161" s="3">
        <v>97</v>
      </c>
      <c r="B161" s="27" t="s">
        <v>7</v>
      </c>
      <c r="C161" s="42"/>
      <c r="D161" s="42"/>
      <c r="E161" s="42"/>
      <c r="F161" s="43"/>
      <c r="G161" s="43"/>
      <c r="H161" s="44"/>
      <c r="I161" s="45" t="str">
        <f>IFERROR(TEMP9[[#This Row],[Amount Paid by ESG-CV]]/TEMP9[[#This Row],[Total Amount]],"")</f>
        <v/>
      </c>
      <c r="J161" s="44"/>
      <c r="K161" s="26"/>
    </row>
    <row r="162" spans="1:11" ht="33.75" customHeight="1" x14ac:dyDescent="0.25">
      <c r="A162" s="3">
        <v>98</v>
      </c>
      <c r="B162" s="27" t="s">
        <v>7</v>
      </c>
      <c r="C162" s="42"/>
      <c r="D162" s="42"/>
      <c r="E162" s="42"/>
      <c r="F162" s="43"/>
      <c r="G162" s="43"/>
      <c r="H162" s="44"/>
      <c r="I162" s="45" t="str">
        <f>IFERROR(TEMP9[[#This Row],[Amount Paid by ESG-CV]]/TEMP9[[#This Row],[Total Amount]],"")</f>
        <v/>
      </c>
      <c r="J162" s="44"/>
      <c r="K162" s="26"/>
    </row>
    <row r="163" spans="1:11" ht="33.75" customHeight="1" x14ac:dyDescent="0.25">
      <c r="A163" s="3">
        <v>99</v>
      </c>
      <c r="B163" s="27" t="s">
        <v>7</v>
      </c>
      <c r="C163" s="42"/>
      <c r="D163" s="42"/>
      <c r="E163" s="42"/>
      <c r="F163" s="43"/>
      <c r="G163" s="43"/>
      <c r="H163" s="44"/>
      <c r="I163" s="45" t="str">
        <f>IFERROR(TEMP9[[#This Row],[Amount Paid by ESG-CV]]/TEMP9[[#This Row],[Total Amount]],"")</f>
        <v/>
      </c>
      <c r="J163" s="44"/>
      <c r="K163" s="26"/>
    </row>
    <row r="164" spans="1:11" ht="33.75" customHeight="1" x14ac:dyDescent="0.25">
      <c r="A164" s="3">
        <v>100</v>
      </c>
      <c r="B164" s="27" t="s">
        <v>7</v>
      </c>
      <c r="C164" s="42"/>
      <c r="D164" s="42"/>
      <c r="E164" s="42"/>
      <c r="F164" s="43"/>
      <c r="G164" s="43"/>
      <c r="H164" s="44"/>
      <c r="I164" s="45" t="str">
        <f>IFERROR(TEMP9[[#This Row],[Amount Paid by ESG-CV]]/TEMP9[[#This Row],[Total Amount]],"")</f>
        <v/>
      </c>
      <c r="J164" s="44"/>
      <c r="K164" s="26"/>
    </row>
    <row r="166" spans="1:11" ht="33.75" customHeight="1" x14ac:dyDescent="0.25">
      <c r="A166" s="131" t="s">
        <v>9</v>
      </c>
      <c r="B166" s="132"/>
      <c r="C166" s="133">
        <f>$C$1</f>
        <v>0</v>
      </c>
      <c r="D166" s="134"/>
      <c r="E166" s="135"/>
      <c r="F166" s="131" t="s">
        <v>12</v>
      </c>
      <c r="G166" s="143"/>
      <c r="H166" s="143"/>
      <c r="I166" s="143"/>
      <c r="J166" s="132"/>
      <c r="K166" s="15" t="s">
        <v>33</v>
      </c>
    </row>
    <row r="167" spans="1:11" ht="33.75" customHeight="1" x14ac:dyDescent="0.25">
      <c r="A167" s="131" t="s">
        <v>10</v>
      </c>
      <c r="B167" s="132"/>
      <c r="C167" s="133">
        <f>$C$2</f>
        <v>0</v>
      </c>
      <c r="D167" s="134"/>
      <c r="E167" s="135"/>
      <c r="F167" s="131" t="s">
        <v>13</v>
      </c>
      <c r="G167" s="132"/>
      <c r="H167" s="144">
        <f>$G$2</f>
        <v>0</v>
      </c>
      <c r="I167" s="145"/>
      <c r="J167" s="146"/>
      <c r="K167" s="138">
        <f>SUM(TEMP10[Amount Paid by ESG-CV])</f>
        <v>0</v>
      </c>
    </row>
    <row r="168" spans="1:11" ht="33.75" customHeight="1" x14ac:dyDescent="0.25">
      <c r="A168" s="136" t="s">
        <v>11</v>
      </c>
      <c r="B168" s="137"/>
      <c r="C168" s="133">
        <f>$C$3</f>
        <v>0</v>
      </c>
      <c r="D168" s="134"/>
      <c r="E168" s="135"/>
      <c r="F168" s="136" t="s">
        <v>14</v>
      </c>
      <c r="G168" s="137"/>
      <c r="H168" s="140">
        <f>$G$3</f>
        <v>0</v>
      </c>
      <c r="I168" s="141"/>
      <c r="J168" s="142"/>
      <c r="K168" s="139"/>
    </row>
    <row r="169" spans="1:11" ht="33.75" customHeight="1" x14ac:dyDescent="0.25">
      <c r="A169" s="5" t="s">
        <v>32</v>
      </c>
      <c r="B169" s="6" t="s">
        <v>20</v>
      </c>
      <c r="C169" s="6" t="s">
        <v>21</v>
      </c>
      <c r="D169" s="6" t="s">
        <v>22</v>
      </c>
      <c r="E169" s="6" t="s">
        <v>23</v>
      </c>
      <c r="F169" s="6" t="s">
        <v>24</v>
      </c>
      <c r="G169" s="6" t="s">
        <v>25</v>
      </c>
      <c r="H169" s="6" t="s">
        <v>26</v>
      </c>
      <c r="I169" s="7" t="s">
        <v>31</v>
      </c>
      <c r="J169" s="6" t="s">
        <v>27</v>
      </c>
      <c r="K169" s="8" t="s">
        <v>28</v>
      </c>
    </row>
    <row r="170" spans="1:11" ht="33.75" customHeight="1" x14ac:dyDescent="0.25">
      <c r="A170" s="3">
        <v>101</v>
      </c>
      <c r="B170" s="27" t="s">
        <v>7</v>
      </c>
      <c r="C170" s="42"/>
      <c r="D170" s="42"/>
      <c r="E170" s="42"/>
      <c r="F170" s="43"/>
      <c r="G170" s="43"/>
      <c r="H170" s="44"/>
      <c r="I170" s="45" t="str">
        <f>IFERROR(TEMP10[[#This Row],[Amount Paid by ESG-CV]]/TEMP10[[#This Row],[Total Amount]],"")</f>
        <v/>
      </c>
      <c r="J170" s="44"/>
      <c r="K170" s="26"/>
    </row>
    <row r="171" spans="1:11" ht="33.75" customHeight="1" x14ac:dyDescent="0.25">
      <c r="A171" s="3">
        <v>102</v>
      </c>
      <c r="B171" s="27" t="s">
        <v>7</v>
      </c>
      <c r="C171" s="42"/>
      <c r="D171" s="42"/>
      <c r="E171" s="42"/>
      <c r="F171" s="43"/>
      <c r="G171" s="43"/>
      <c r="H171" s="44"/>
      <c r="I171" s="45" t="str">
        <f>IFERROR(TEMP10[[#This Row],[Amount Paid by ESG-CV]]/TEMP10[[#This Row],[Total Amount]],"")</f>
        <v/>
      </c>
      <c r="J171" s="44"/>
      <c r="K171" s="26"/>
    </row>
    <row r="172" spans="1:11" ht="33.75" customHeight="1" x14ac:dyDescent="0.25">
      <c r="A172" s="3">
        <v>103</v>
      </c>
      <c r="B172" s="27" t="s">
        <v>7</v>
      </c>
      <c r="C172" s="42"/>
      <c r="D172" s="42"/>
      <c r="E172" s="42"/>
      <c r="F172" s="43"/>
      <c r="G172" s="43"/>
      <c r="H172" s="44"/>
      <c r="I172" s="45" t="str">
        <f>IFERROR(TEMP10[[#This Row],[Amount Paid by ESG-CV]]/TEMP10[[#This Row],[Total Amount]],"")</f>
        <v/>
      </c>
      <c r="J172" s="44"/>
      <c r="K172" s="26"/>
    </row>
    <row r="173" spans="1:11" ht="33.75" customHeight="1" x14ac:dyDescent="0.25">
      <c r="A173" s="3">
        <v>104</v>
      </c>
      <c r="B173" s="27" t="s">
        <v>7</v>
      </c>
      <c r="C173" s="42"/>
      <c r="D173" s="42"/>
      <c r="E173" s="42"/>
      <c r="F173" s="43"/>
      <c r="G173" s="43"/>
      <c r="H173" s="44"/>
      <c r="I173" s="45" t="str">
        <f>IFERROR(TEMP10[[#This Row],[Amount Paid by ESG-CV]]/TEMP10[[#This Row],[Total Amount]],"")</f>
        <v/>
      </c>
      <c r="J173" s="44"/>
      <c r="K173" s="26"/>
    </row>
    <row r="174" spans="1:11" ht="33.75" customHeight="1" x14ac:dyDescent="0.25">
      <c r="A174" s="3">
        <v>105</v>
      </c>
      <c r="B174" s="27" t="s">
        <v>7</v>
      </c>
      <c r="C174" s="42"/>
      <c r="D174" s="42"/>
      <c r="E174" s="42"/>
      <c r="F174" s="43"/>
      <c r="G174" s="43"/>
      <c r="H174" s="44"/>
      <c r="I174" s="45" t="str">
        <f>IFERROR(TEMP10[[#This Row],[Amount Paid by ESG-CV]]/TEMP10[[#This Row],[Total Amount]],"")</f>
        <v/>
      </c>
      <c r="J174" s="44"/>
      <c r="K174" s="26"/>
    </row>
    <row r="175" spans="1:11" ht="33.75" customHeight="1" x14ac:dyDescent="0.25">
      <c r="A175" s="3">
        <v>106</v>
      </c>
      <c r="B175" s="27" t="s">
        <v>7</v>
      </c>
      <c r="C175" s="42"/>
      <c r="D175" s="42"/>
      <c r="E175" s="42"/>
      <c r="F175" s="43"/>
      <c r="G175" s="43"/>
      <c r="H175" s="44"/>
      <c r="I175" s="45" t="str">
        <f>IFERROR(TEMP10[[#This Row],[Amount Paid by ESG-CV]]/TEMP10[[#This Row],[Total Amount]],"")</f>
        <v/>
      </c>
      <c r="J175" s="44"/>
      <c r="K175" s="26"/>
    </row>
    <row r="176" spans="1:11" ht="33.75" customHeight="1" x14ac:dyDescent="0.25">
      <c r="A176" s="3">
        <v>107</v>
      </c>
      <c r="B176" s="27" t="s">
        <v>7</v>
      </c>
      <c r="C176" s="42"/>
      <c r="D176" s="42"/>
      <c r="E176" s="42"/>
      <c r="F176" s="43"/>
      <c r="G176" s="43"/>
      <c r="H176" s="44"/>
      <c r="I176" s="45" t="str">
        <f>IFERROR(TEMP10[[#This Row],[Amount Paid by ESG-CV]]/TEMP10[[#This Row],[Total Amount]],"")</f>
        <v/>
      </c>
      <c r="J176" s="44"/>
      <c r="K176" s="26"/>
    </row>
    <row r="177" spans="1:11" ht="33.75" customHeight="1" x14ac:dyDescent="0.25">
      <c r="A177" s="3">
        <v>108</v>
      </c>
      <c r="B177" s="27" t="s">
        <v>7</v>
      </c>
      <c r="C177" s="42"/>
      <c r="D177" s="42"/>
      <c r="E177" s="42"/>
      <c r="F177" s="43"/>
      <c r="G177" s="43"/>
      <c r="H177" s="44"/>
      <c r="I177" s="45" t="str">
        <f>IFERROR(TEMP10[[#This Row],[Amount Paid by ESG-CV]]/TEMP10[[#This Row],[Total Amount]],"")</f>
        <v/>
      </c>
      <c r="J177" s="44"/>
      <c r="K177" s="26"/>
    </row>
    <row r="178" spans="1:11" ht="33.75" customHeight="1" x14ac:dyDescent="0.25">
      <c r="A178" s="3">
        <v>109</v>
      </c>
      <c r="B178" s="27" t="s">
        <v>7</v>
      </c>
      <c r="C178" s="42"/>
      <c r="D178" s="42"/>
      <c r="E178" s="42"/>
      <c r="F178" s="43"/>
      <c r="G178" s="43"/>
      <c r="H178" s="44"/>
      <c r="I178" s="45" t="str">
        <f>IFERROR(TEMP10[[#This Row],[Amount Paid by ESG-CV]]/TEMP10[[#This Row],[Total Amount]],"")</f>
        <v/>
      </c>
      <c r="J178" s="44"/>
      <c r="K178" s="26"/>
    </row>
    <row r="179" spans="1:11" ht="33.75" customHeight="1" x14ac:dyDescent="0.25">
      <c r="A179" s="3">
        <v>110</v>
      </c>
      <c r="B179" s="27" t="s">
        <v>7</v>
      </c>
      <c r="C179" s="42"/>
      <c r="D179" s="42"/>
      <c r="E179" s="42"/>
      <c r="F179" s="43"/>
      <c r="G179" s="43"/>
      <c r="H179" s="44"/>
      <c r="I179" s="45" t="str">
        <f>IFERROR(TEMP10[[#This Row],[Amount Paid by ESG-CV]]/TEMP10[[#This Row],[Total Amount]],"")</f>
        <v/>
      </c>
      <c r="J179" s="44"/>
      <c r="K179" s="26"/>
    </row>
    <row r="181" spans="1:11" ht="33.75" customHeight="1" x14ac:dyDescent="0.25">
      <c r="A181" s="131" t="s">
        <v>9</v>
      </c>
      <c r="B181" s="132"/>
      <c r="C181" s="133">
        <f>$C$1</f>
        <v>0</v>
      </c>
      <c r="D181" s="134"/>
      <c r="E181" s="135"/>
      <c r="F181" s="131" t="s">
        <v>12</v>
      </c>
      <c r="G181" s="143"/>
      <c r="H181" s="143"/>
      <c r="I181" s="143"/>
      <c r="J181" s="132"/>
      <c r="K181" s="15" t="s">
        <v>33</v>
      </c>
    </row>
    <row r="182" spans="1:11" ht="33.75" customHeight="1" x14ac:dyDescent="0.25">
      <c r="A182" s="131" t="s">
        <v>10</v>
      </c>
      <c r="B182" s="132"/>
      <c r="C182" s="133">
        <f>$C$2</f>
        <v>0</v>
      </c>
      <c r="D182" s="134"/>
      <c r="E182" s="135"/>
      <c r="F182" s="131" t="s">
        <v>13</v>
      </c>
      <c r="G182" s="132"/>
      <c r="H182" s="144">
        <f>$G$2</f>
        <v>0</v>
      </c>
      <c r="I182" s="145"/>
      <c r="J182" s="146"/>
      <c r="K182" s="138">
        <f>SUM(TEMP11[Amount Paid by ESG-CV])</f>
        <v>0</v>
      </c>
    </row>
    <row r="183" spans="1:11" ht="33.75" customHeight="1" x14ac:dyDescent="0.25">
      <c r="A183" s="136" t="s">
        <v>11</v>
      </c>
      <c r="B183" s="137"/>
      <c r="C183" s="133">
        <f>$C$3</f>
        <v>0</v>
      </c>
      <c r="D183" s="134"/>
      <c r="E183" s="135"/>
      <c r="F183" s="136" t="s">
        <v>14</v>
      </c>
      <c r="G183" s="137"/>
      <c r="H183" s="140">
        <f>$G$3</f>
        <v>0</v>
      </c>
      <c r="I183" s="141"/>
      <c r="J183" s="142"/>
      <c r="K183" s="139"/>
    </row>
    <row r="184" spans="1:11" ht="33.75" customHeight="1" x14ac:dyDescent="0.25">
      <c r="A184" s="5" t="s">
        <v>32</v>
      </c>
      <c r="B184" s="6" t="s">
        <v>20</v>
      </c>
      <c r="C184" s="6" t="s">
        <v>21</v>
      </c>
      <c r="D184" s="6" t="s">
        <v>22</v>
      </c>
      <c r="E184" s="6" t="s">
        <v>23</v>
      </c>
      <c r="F184" s="6" t="s">
        <v>24</v>
      </c>
      <c r="G184" s="6" t="s">
        <v>25</v>
      </c>
      <c r="H184" s="6" t="s">
        <v>26</v>
      </c>
      <c r="I184" s="7" t="s">
        <v>31</v>
      </c>
      <c r="J184" s="6" t="s">
        <v>27</v>
      </c>
      <c r="K184" s="8" t="s">
        <v>28</v>
      </c>
    </row>
    <row r="185" spans="1:11" ht="33.75" customHeight="1" x14ac:dyDescent="0.25">
      <c r="A185" s="3">
        <v>111</v>
      </c>
      <c r="B185" s="27" t="s">
        <v>7</v>
      </c>
      <c r="C185" s="42"/>
      <c r="D185" s="42"/>
      <c r="E185" s="42"/>
      <c r="F185" s="43"/>
      <c r="G185" s="43"/>
      <c r="H185" s="44"/>
      <c r="I185" s="45" t="str">
        <f>IFERROR(TEMP11[[#This Row],[Amount Paid by ESG-CV]]/TEMP11[[#This Row],[Total Amount]],"")</f>
        <v/>
      </c>
      <c r="J185" s="44"/>
      <c r="K185" s="26"/>
    </row>
    <row r="186" spans="1:11" ht="33.75" customHeight="1" x14ac:dyDescent="0.25">
      <c r="A186" s="3">
        <v>112</v>
      </c>
      <c r="B186" s="27" t="s">
        <v>7</v>
      </c>
      <c r="C186" s="42"/>
      <c r="D186" s="42"/>
      <c r="E186" s="42"/>
      <c r="F186" s="43"/>
      <c r="G186" s="43"/>
      <c r="H186" s="44"/>
      <c r="I186" s="45" t="str">
        <f>IFERROR(TEMP11[[#This Row],[Amount Paid by ESG-CV]]/TEMP11[[#This Row],[Total Amount]],"")</f>
        <v/>
      </c>
      <c r="J186" s="44"/>
      <c r="K186" s="26"/>
    </row>
    <row r="187" spans="1:11" ht="33.75" customHeight="1" x14ac:dyDescent="0.25">
      <c r="A187" s="3">
        <v>113</v>
      </c>
      <c r="B187" s="27" t="s">
        <v>7</v>
      </c>
      <c r="C187" s="42"/>
      <c r="D187" s="42"/>
      <c r="E187" s="42"/>
      <c r="F187" s="43"/>
      <c r="G187" s="43"/>
      <c r="H187" s="44"/>
      <c r="I187" s="45" t="str">
        <f>IFERROR(TEMP11[[#This Row],[Amount Paid by ESG-CV]]/TEMP11[[#This Row],[Total Amount]],"")</f>
        <v/>
      </c>
      <c r="J187" s="44"/>
      <c r="K187" s="26"/>
    </row>
    <row r="188" spans="1:11" ht="33.75" customHeight="1" x14ac:dyDescent="0.25">
      <c r="A188" s="3">
        <v>114</v>
      </c>
      <c r="B188" s="27" t="s">
        <v>7</v>
      </c>
      <c r="C188" s="42"/>
      <c r="D188" s="42"/>
      <c r="E188" s="42"/>
      <c r="F188" s="43"/>
      <c r="G188" s="43"/>
      <c r="H188" s="44"/>
      <c r="I188" s="45" t="str">
        <f>IFERROR(TEMP11[[#This Row],[Amount Paid by ESG-CV]]/TEMP11[[#This Row],[Total Amount]],"")</f>
        <v/>
      </c>
      <c r="J188" s="44"/>
      <c r="K188" s="26"/>
    </row>
    <row r="189" spans="1:11" ht="33.75" customHeight="1" x14ac:dyDescent="0.25">
      <c r="A189" s="3">
        <v>115</v>
      </c>
      <c r="B189" s="27" t="s">
        <v>7</v>
      </c>
      <c r="C189" s="42"/>
      <c r="D189" s="42"/>
      <c r="E189" s="42"/>
      <c r="F189" s="43"/>
      <c r="G189" s="43"/>
      <c r="H189" s="44"/>
      <c r="I189" s="45" t="str">
        <f>IFERROR(TEMP11[[#This Row],[Amount Paid by ESG-CV]]/TEMP11[[#This Row],[Total Amount]],"")</f>
        <v/>
      </c>
      <c r="J189" s="44"/>
      <c r="K189" s="26"/>
    </row>
    <row r="190" spans="1:11" ht="33.75" customHeight="1" x14ac:dyDescent="0.25">
      <c r="A190" s="3">
        <v>116</v>
      </c>
      <c r="B190" s="27" t="s">
        <v>7</v>
      </c>
      <c r="C190" s="42"/>
      <c r="D190" s="42"/>
      <c r="E190" s="42"/>
      <c r="F190" s="43"/>
      <c r="G190" s="43"/>
      <c r="H190" s="44"/>
      <c r="I190" s="45" t="str">
        <f>IFERROR(TEMP11[[#This Row],[Amount Paid by ESG-CV]]/TEMP11[[#This Row],[Total Amount]],"")</f>
        <v/>
      </c>
      <c r="J190" s="44"/>
      <c r="K190" s="26"/>
    </row>
    <row r="191" spans="1:11" ht="33.75" customHeight="1" x14ac:dyDescent="0.25">
      <c r="A191" s="3">
        <v>117</v>
      </c>
      <c r="B191" s="27" t="s">
        <v>7</v>
      </c>
      <c r="C191" s="42"/>
      <c r="D191" s="42"/>
      <c r="E191" s="42"/>
      <c r="F191" s="43"/>
      <c r="G191" s="43"/>
      <c r="H191" s="44"/>
      <c r="I191" s="45" t="str">
        <f>IFERROR(TEMP11[[#This Row],[Amount Paid by ESG-CV]]/TEMP11[[#This Row],[Total Amount]],"")</f>
        <v/>
      </c>
      <c r="J191" s="44"/>
      <c r="K191" s="26"/>
    </row>
    <row r="192" spans="1:11" ht="33.75" customHeight="1" x14ac:dyDescent="0.25">
      <c r="A192" s="3">
        <v>118</v>
      </c>
      <c r="B192" s="27" t="s">
        <v>7</v>
      </c>
      <c r="C192" s="42"/>
      <c r="D192" s="42"/>
      <c r="E192" s="42"/>
      <c r="F192" s="43"/>
      <c r="G192" s="43"/>
      <c r="H192" s="44"/>
      <c r="I192" s="45" t="str">
        <f>IFERROR(TEMP11[[#This Row],[Amount Paid by ESG-CV]]/TEMP11[[#This Row],[Total Amount]],"")</f>
        <v/>
      </c>
      <c r="J192" s="44"/>
      <c r="K192" s="26"/>
    </row>
    <row r="193" spans="1:11" ht="33.75" customHeight="1" x14ac:dyDescent="0.25">
      <c r="A193" s="3">
        <v>119</v>
      </c>
      <c r="B193" s="27" t="s">
        <v>7</v>
      </c>
      <c r="C193" s="42"/>
      <c r="D193" s="42"/>
      <c r="E193" s="42"/>
      <c r="F193" s="43"/>
      <c r="G193" s="43"/>
      <c r="H193" s="44"/>
      <c r="I193" s="45" t="str">
        <f>IFERROR(TEMP11[[#This Row],[Amount Paid by ESG-CV]]/TEMP11[[#This Row],[Total Amount]],"")</f>
        <v/>
      </c>
      <c r="J193" s="44"/>
      <c r="K193" s="26"/>
    </row>
    <row r="194" spans="1:11" ht="33.75" customHeight="1" x14ac:dyDescent="0.25">
      <c r="A194" s="3">
        <v>120</v>
      </c>
      <c r="B194" s="27" t="s">
        <v>7</v>
      </c>
      <c r="C194" s="42"/>
      <c r="D194" s="42"/>
      <c r="E194" s="42"/>
      <c r="F194" s="43"/>
      <c r="G194" s="43"/>
      <c r="H194" s="44"/>
      <c r="I194" s="45" t="str">
        <f>IFERROR(TEMP11[[#This Row],[Amount Paid by ESG-CV]]/TEMP11[[#This Row],[Total Amount]],"")</f>
        <v/>
      </c>
      <c r="J194" s="44"/>
      <c r="K194" s="26"/>
    </row>
    <row r="196" spans="1:11" ht="33.75" customHeight="1" x14ac:dyDescent="0.25">
      <c r="A196" s="131" t="s">
        <v>9</v>
      </c>
      <c r="B196" s="132"/>
      <c r="C196" s="133">
        <f>$C$1</f>
        <v>0</v>
      </c>
      <c r="D196" s="134"/>
      <c r="E196" s="135"/>
      <c r="F196" s="131" t="s">
        <v>12</v>
      </c>
      <c r="G196" s="143"/>
      <c r="H196" s="143"/>
      <c r="I196" s="143"/>
      <c r="J196" s="132"/>
      <c r="K196" s="15" t="s">
        <v>33</v>
      </c>
    </row>
    <row r="197" spans="1:11" ht="33.75" customHeight="1" x14ac:dyDescent="0.25">
      <c r="A197" s="131" t="s">
        <v>10</v>
      </c>
      <c r="B197" s="132"/>
      <c r="C197" s="133">
        <f>$C$2</f>
        <v>0</v>
      </c>
      <c r="D197" s="134"/>
      <c r="E197" s="135"/>
      <c r="F197" s="131" t="s">
        <v>13</v>
      </c>
      <c r="G197" s="132"/>
      <c r="H197" s="144">
        <f>$G$2</f>
        <v>0</v>
      </c>
      <c r="I197" s="145"/>
      <c r="J197" s="146"/>
      <c r="K197" s="138">
        <f>SUM(TEMP12[Amount Paid by ESG-CV])</f>
        <v>0</v>
      </c>
    </row>
    <row r="198" spans="1:11" ht="33.75" customHeight="1" x14ac:dyDescent="0.25">
      <c r="A198" s="136" t="s">
        <v>11</v>
      </c>
      <c r="B198" s="137"/>
      <c r="C198" s="133">
        <f>$C$3</f>
        <v>0</v>
      </c>
      <c r="D198" s="134"/>
      <c r="E198" s="135"/>
      <c r="F198" s="136" t="s">
        <v>14</v>
      </c>
      <c r="G198" s="137"/>
      <c r="H198" s="140">
        <f>$G$3</f>
        <v>0</v>
      </c>
      <c r="I198" s="141"/>
      <c r="J198" s="142"/>
      <c r="K198" s="139"/>
    </row>
    <row r="199" spans="1:11" ht="33.75" customHeight="1" x14ac:dyDescent="0.25">
      <c r="A199" s="5" t="s">
        <v>32</v>
      </c>
      <c r="B199" s="6" t="s">
        <v>20</v>
      </c>
      <c r="C199" s="6" t="s">
        <v>21</v>
      </c>
      <c r="D199" s="6" t="s">
        <v>22</v>
      </c>
      <c r="E199" s="6" t="s">
        <v>23</v>
      </c>
      <c r="F199" s="6" t="s">
        <v>24</v>
      </c>
      <c r="G199" s="6" t="s">
        <v>25</v>
      </c>
      <c r="H199" s="6" t="s">
        <v>26</v>
      </c>
      <c r="I199" s="7" t="s">
        <v>31</v>
      </c>
      <c r="J199" s="6" t="s">
        <v>27</v>
      </c>
      <c r="K199" s="8" t="s">
        <v>28</v>
      </c>
    </row>
    <row r="200" spans="1:11" ht="33.75" customHeight="1" x14ac:dyDescent="0.25">
      <c r="A200" s="3">
        <v>121</v>
      </c>
      <c r="B200" s="27" t="s">
        <v>7</v>
      </c>
      <c r="C200" s="42"/>
      <c r="D200" s="42"/>
      <c r="E200" s="42"/>
      <c r="F200" s="43"/>
      <c r="G200" s="43"/>
      <c r="H200" s="44"/>
      <c r="I200" s="45" t="str">
        <f>IFERROR(TEMP12[[#This Row],[Amount Paid by ESG-CV]]/TEMP12[[#This Row],[Total Amount]],"")</f>
        <v/>
      </c>
      <c r="J200" s="44"/>
      <c r="K200" s="26"/>
    </row>
    <row r="201" spans="1:11" ht="33.75" customHeight="1" x14ac:dyDescent="0.25">
      <c r="A201" s="3">
        <v>122</v>
      </c>
      <c r="B201" s="27" t="s">
        <v>7</v>
      </c>
      <c r="C201" s="42"/>
      <c r="D201" s="42"/>
      <c r="E201" s="42"/>
      <c r="F201" s="43"/>
      <c r="G201" s="43"/>
      <c r="H201" s="44"/>
      <c r="I201" s="45" t="str">
        <f>IFERROR(TEMP12[[#This Row],[Amount Paid by ESG-CV]]/TEMP12[[#This Row],[Total Amount]],"")</f>
        <v/>
      </c>
      <c r="J201" s="44"/>
      <c r="K201" s="26"/>
    </row>
    <row r="202" spans="1:11" ht="33.75" customHeight="1" x14ac:dyDescent="0.25">
      <c r="A202" s="3">
        <v>123</v>
      </c>
      <c r="B202" s="27" t="s">
        <v>7</v>
      </c>
      <c r="C202" s="42"/>
      <c r="D202" s="42"/>
      <c r="E202" s="42"/>
      <c r="F202" s="43"/>
      <c r="G202" s="43"/>
      <c r="H202" s="44"/>
      <c r="I202" s="45" t="str">
        <f>IFERROR(TEMP12[[#This Row],[Amount Paid by ESG-CV]]/TEMP12[[#This Row],[Total Amount]],"")</f>
        <v/>
      </c>
      <c r="J202" s="44"/>
      <c r="K202" s="26"/>
    </row>
    <row r="203" spans="1:11" ht="33.75" customHeight="1" x14ac:dyDescent="0.25">
      <c r="A203" s="3">
        <v>124</v>
      </c>
      <c r="B203" s="27" t="s">
        <v>7</v>
      </c>
      <c r="C203" s="42"/>
      <c r="D203" s="42"/>
      <c r="E203" s="42"/>
      <c r="F203" s="43"/>
      <c r="G203" s="43"/>
      <c r="H203" s="44"/>
      <c r="I203" s="45" t="str">
        <f>IFERROR(TEMP12[[#This Row],[Amount Paid by ESG-CV]]/TEMP12[[#This Row],[Total Amount]],"")</f>
        <v/>
      </c>
      <c r="J203" s="44"/>
      <c r="K203" s="26"/>
    </row>
    <row r="204" spans="1:11" ht="33.75" customHeight="1" x14ac:dyDescent="0.25">
      <c r="A204" s="3">
        <v>125</v>
      </c>
      <c r="B204" s="27" t="s">
        <v>7</v>
      </c>
      <c r="C204" s="42"/>
      <c r="D204" s="42"/>
      <c r="E204" s="42"/>
      <c r="F204" s="43"/>
      <c r="G204" s="43"/>
      <c r="H204" s="44"/>
      <c r="I204" s="45" t="str">
        <f>IFERROR(TEMP12[[#This Row],[Amount Paid by ESG-CV]]/TEMP12[[#This Row],[Total Amount]],"")</f>
        <v/>
      </c>
      <c r="J204" s="44"/>
      <c r="K204" s="26"/>
    </row>
    <row r="205" spans="1:11" ht="33.75" customHeight="1" x14ac:dyDescent="0.25">
      <c r="A205" s="3">
        <v>126</v>
      </c>
      <c r="B205" s="27" t="s">
        <v>7</v>
      </c>
      <c r="C205" s="42"/>
      <c r="D205" s="42"/>
      <c r="E205" s="42"/>
      <c r="F205" s="43"/>
      <c r="G205" s="43"/>
      <c r="H205" s="44"/>
      <c r="I205" s="45" t="str">
        <f>IFERROR(TEMP12[[#This Row],[Amount Paid by ESG-CV]]/TEMP12[[#This Row],[Total Amount]],"")</f>
        <v/>
      </c>
      <c r="J205" s="44"/>
      <c r="K205" s="26"/>
    </row>
    <row r="206" spans="1:11" ht="33.75" customHeight="1" x14ac:dyDescent="0.25">
      <c r="A206" s="3">
        <v>127</v>
      </c>
      <c r="B206" s="27" t="s">
        <v>7</v>
      </c>
      <c r="C206" s="42"/>
      <c r="D206" s="42"/>
      <c r="E206" s="42"/>
      <c r="F206" s="43"/>
      <c r="G206" s="43"/>
      <c r="H206" s="44"/>
      <c r="I206" s="45" t="str">
        <f>IFERROR(TEMP12[[#This Row],[Amount Paid by ESG-CV]]/TEMP12[[#This Row],[Total Amount]],"")</f>
        <v/>
      </c>
      <c r="J206" s="44"/>
      <c r="K206" s="26"/>
    </row>
    <row r="207" spans="1:11" ht="33.75" customHeight="1" x14ac:dyDescent="0.25">
      <c r="A207" s="3">
        <v>128</v>
      </c>
      <c r="B207" s="27" t="s">
        <v>7</v>
      </c>
      <c r="C207" s="42"/>
      <c r="D207" s="42"/>
      <c r="E207" s="42"/>
      <c r="F207" s="43"/>
      <c r="G207" s="43"/>
      <c r="H207" s="44"/>
      <c r="I207" s="45" t="str">
        <f>IFERROR(TEMP12[[#This Row],[Amount Paid by ESG-CV]]/TEMP12[[#This Row],[Total Amount]],"")</f>
        <v/>
      </c>
      <c r="J207" s="44"/>
      <c r="K207" s="26"/>
    </row>
    <row r="208" spans="1:11" ht="33.75" customHeight="1" x14ac:dyDescent="0.25">
      <c r="A208" s="3">
        <v>129</v>
      </c>
      <c r="B208" s="27" t="s">
        <v>7</v>
      </c>
      <c r="C208" s="42"/>
      <c r="D208" s="42"/>
      <c r="E208" s="42"/>
      <c r="F208" s="43"/>
      <c r="G208" s="43"/>
      <c r="H208" s="44"/>
      <c r="I208" s="45" t="str">
        <f>IFERROR(TEMP12[[#This Row],[Amount Paid by ESG-CV]]/TEMP12[[#This Row],[Total Amount]],"")</f>
        <v/>
      </c>
      <c r="J208" s="44"/>
      <c r="K208" s="26"/>
    </row>
    <row r="209" spans="1:11" ht="33.75" customHeight="1" x14ac:dyDescent="0.25">
      <c r="A209" s="3">
        <v>130</v>
      </c>
      <c r="B209" s="27" t="s">
        <v>7</v>
      </c>
      <c r="C209" s="42"/>
      <c r="D209" s="42"/>
      <c r="E209" s="42"/>
      <c r="F209" s="43"/>
      <c r="G209" s="43"/>
      <c r="H209" s="44"/>
      <c r="I209" s="45" t="str">
        <f>IFERROR(TEMP12[[#This Row],[Amount Paid by ESG-CV]]/TEMP12[[#This Row],[Total Amount]],"")</f>
        <v/>
      </c>
      <c r="J209" s="44"/>
      <c r="K209" s="26"/>
    </row>
    <row r="211" spans="1:11" ht="33.75" customHeight="1" x14ac:dyDescent="0.25">
      <c r="A211" s="131" t="s">
        <v>9</v>
      </c>
      <c r="B211" s="132"/>
      <c r="C211" s="133">
        <f>$C$1</f>
        <v>0</v>
      </c>
      <c r="D211" s="134"/>
      <c r="E211" s="135"/>
      <c r="F211" s="131" t="s">
        <v>12</v>
      </c>
      <c r="G211" s="143"/>
      <c r="H211" s="143"/>
      <c r="I211" s="143"/>
      <c r="J211" s="132"/>
      <c r="K211" s="15" t="s">
        <v>33</v>
      </c>
    </row>
    <row r="212" spans="1:11" ht="33.75" customHeight="1" x14ac:dyDescent="0.25">
      <c r="A212" s="131" t="s">
        <v>10</v>
      </c>
      <c r="B212" s="132"/>
      <c r="C212" s="133">
        <f>$C$2</f>
        <v>0</v>
      </c>
      <c r="D212" s="134"/>
      <c r="E212" s="135"/>
      <c r="F212" s="131" t="s">
        <v>13</v>
      </c>
      <c r="G212" s="132"/>
      <c r="H212" s="144">
        <f>$G$2</f>
        <v>0</v>
      </c>
      <c r="I212" s="145"/>
      <c r="J212" s="146"/>
      <c r="K212" s="138">
        <f>SUM(TEMP13[Amount Paid by ESG-CV])</f>
        <v>0</v>
      </c>
    </row>
    <row r="213" spans="1:11" ht="33.75" customHeight="1" x14ac:dyDescent="0.25">
      <c r="A213" s="136" t="s">
        <v>11</v>
      </c>
      <c r="B213" s="137"/>
      <c r="C213" s="133">
        <f>$C$3</f>
        <v>0</v>
      </c>
      <c r="D213" s="134"/>
      <c r="E213" s="135"/>
      <c r="F213" s="136" t="s">
        <v>14</v>
      </c>
      <c r="G213" s="137"/>
      <c r="H213" s="140">
        <f>$G$3</f>
        <v>0</v>
      </c>
      <c r="I213" s="141"/>
      <c r="J213" s="142"/>
      <c r="K213" s="139"/>
    </row>
    <row r="214" spans="1:11" ht="33.75" customHeight="1" x14ac:dyDescent="0.25">
      <c r="A214" s="5" t="s">
        <v>32</v>
      </c>
      <c r="B214" s="6" t="s">
        <v>20</v>
      </c>
      <c r="C214" s="6" t="s">
        <v>21</v>
      </c>
      <c r="D214" s="6" t="s">
        <v>22</v>
      </c>
      <c r="E214" s="6" t="s">
        <v>23</v>
      </c>
      <c r="F214" s="6" t="s">
        <v>24</v>
      </c>
      <c r="G214" s="6" t="s">
        <v>25</v>
      </c>
      <c r="H214" s="6" t="s">
        <v>26</v>
      </c>
      <c r="I214" s="7" t="s">
        <v>31</v>
      </c>
      <c r="J214" s="6" t="s">
        <v>27</v>
      </c>
      <c r="K214" s="8" t="s">
        <v>28</v>
      </c>
    </row>
    <row r="215" spans="1:11" ht="33.75" customHeight="1" x14ac:dyDescent="0.25">
      <c r="A215" s="3">
        <v>131</v>
      </c>
      <c r="B215" s="27" t="s">
        <v>7</v>
      </c>
      <c r="C215" s="42"/>
      <c r="D215" s="42"/>
      <c r="E215" s="42"/>
      <c r="F215" s="43"/>
      <c r="G215" s="43"/>
      <c r="H215" s="44"/>
      <c r="I215" s="45" t="str">
        <f>IFERROR(TEMP13[[#This Row],[Amount Paid by ESG-CV]]/TEMP13[[#This Row],[Total Amount]],"")</f>
        <v/>
      </c>
      <c r="J215" s="44"/>
      <c r="K215" s="26"/>
    </row>
    <row r="216" spans="1:11" ht="33.75" customHeight="1" x14ac:dyDescent="0.25">
      <c r="A216" s="3">
        <v>132</v>
      </c>
      <c r="B216" s="27" t="s">
        <v>7</v>
      </c>
      <c r="C216" s="42"/>
      <c r="D216" s="42"/>
      <c r="E216" s="42"/>
      <c r="F216" s="43"/>
      <c r="G216" s="43"/>
      <c r="H216" s="44"/>
      <c r="I216" s="45" t="str">
        <f>IFERROR(TEMP13[[#This Row],[Amount Paid by ESG-CV]]/TEMP13[[#This Row],[Total Amount]],"")</f>
        <v/>
      </c>
      <c r="J216" s="44"/>
      <c r="K216" s="26"/>
    </row>
    <row r="217" spans="1:11" ht="33.75" customHeight="1" x14ac:dyDescent="0.25">
      <c r="A217" s="3">
        <v>133</v>
      </c>
      <c r="B217" s="27" t="s">
        <v>7</v>
      </c>
      <c r="C217" s="42"/>
      <c r="D217" s="42"/>
      <c r="E217" s="42"/>
      <c r="F217" s="43"/>
      <c r="G217" s="43"/>
      <c r="H217" s="44"/>
      <c r="I217" s="45" t="str">
        <f>IFERROR(TEMP13[[#This Row],[Amount Paid by ESG-CV]]/TEMP13[[#This Row],[Total Amount]],"")</f>
        <v/>
      </c>
      <c r="J217" s="44"/>
      <c r="K217" s="26"/>
    </row>
    <row r="218" spans="1:11" ht="33.75" customHeight="1" x14ac:dyDescent="0.25">
      <c r="A218" s="3">
        <v>134</v>
      </c>
      <c r="B218" s="27" t="s">
        <v>7</v>
      </c>
      <c r="C218" s="42"/>
      <c r="D218" s="42"/>
      <c r="E218" s="42"/>
      <c r="F218" s="43"/>
      <c r="G218" s="43"/>
      <c r="H218" s="44"/>
      <c r="I218" s="45" t="str">
        <f>IFERROR(TEMP13[[#This Row],[Amount Paid by ESG-CV]]/TEMP13[[#This Row],[Total Amount]],"")</f>
        <v/>
      </c>
      <c r="J218" s="44"/>
      <c r="K218" s="26"/>
    </row>
    <row r="219" spans="1:11" ht="33.75" customHeight="1" x14ac:dyDescent="0.25">
      <c r="A219" s="3">
        <v>135</v>
      </c>
      <c r="B219" s="27" t="s">
        <v>7</v>
      </c>
      <c r="C219" s="42"/>
      <c r="D219" s="42"/>
      <c r="E219" s="42"/>
      <c r="F219" s="43"/>
      <c r="G219" s="43"/>
      <c r="H219" s="44"/>
      <c r="I219" s="45" t="str">
        <f>IFERROR(TEMP13[[#This Row],[Amount Paid by ESG-CV]]/TEMP13[[#This Row],[Total Amount]],"")</f>
        <v/>
      </c>
      <c r="J219" s="44"/>
      <c r="K219" s="26"/>
    </row>
    <row r="220" spans="1:11" ht="33.75" customHeight="1" x14ac:dyDescent="0.25">
      <c r="A220" s="3">
        <v>136</v>
      </c>
      <c r="B220" s="27" t="s">
        <v>7</v>
      </c>
      <c r="C220" s="42"/>
      <c r="D220" s="42"/>
      <c r="E220" s="42"/>
      <c r="F220" s="43"/>
      <c r="G220" s="43"/>
      <c r="H220" s="44"/>
      <c r="I220" s="45" t="str">
        <f>IFERROR(TEMP13[[#This Row],[Amount Paid by ESG-CV]]/TEMP13[[#This Row],[Total Amount]],"")</f>
        <v/>
      </c>
      <c r="J220" s="44"/>
      <c r="K220" s="26"/>
    </row>
    <row r="221" spans="1:11" ht="33.75" customHeight="1" x14ac:dyDescent="0.25">
      <c r="A221" s="3">
        <v>137</v>
      </c>
      <c r="B221" s="27" t="s">
        <v>7</v>
      </c>
      <c r="C221" s="42"/>
      <c r="D221" s="42"/>
      <c r="E221" s="42"/>
      <c r="F221" s="43"/>
      <c r="G221" s="43"/>
      <c r="H221" s="44"/>
      <c r="I221" s="45" t="str">
        <f>IFERROR(TEMP13[[#This Row],[Amount Paid by ESG-CV]]/TEMP13[[#This Row],[Total Amount]],"")</f>
        <v/>
      </c>
      <c r="J221" s="44"/>
      <c r="K221" s="26"/>
    </row>
    <row r="222" spans="1:11" ht="33.75" customHeight="1" x14ac:dyDescent="0.25">
      <c r="A222" s="3">
        <v>138</v>
      </c>
      <c r="B222" s="27" t="s">
        <v>7</v>
      </c>
      <c r="C222" s="42"/>
      <c r="D222" s="42"/>
      <c r="E222" s="42"/>
      <c r="F222" s="43"/>
      <c r="G222" s="43"/>
      <c r="H222" s="44"/>
      <c r="I222" s="45" t="str">
        <f>IFERROR(TEMP13[[#This Row],[Amount Paid by ESG-CV]]/TEMP13[[#This Row],[Total Amount]],"")</f>
        <v/>
      </c>
      <c r="J222" s="44"/>
      <c r="K222" s="26"/>
    </row>
    <row r="223" spans="1:11" ht="33.75" customHeight="1" x14ac:dyDescent="0.25">
      <c r="A223" s="3">
        <v>139</v>
      </c>
      <c r="B223" s="27" t="s">
        <v>7</v>
      </c>
      <c r="C223" s="42"/>
      <c r="D223" s="42"/>
      <c r="E223" s="42"/>
      <c r="F223" s="43"/>
      <c r="G223" s="43"/>
      <c r="H223" s="44"/>
      <c r="I223" s="45" t="str">
        <f>IFERROR(TEMP13[[#This Row],[Amount Paid by ESG-CV]]/TEMP13[[#This Row],[Total Amount]],"")</f>
        <v/>
      </c>
      <c r="J223" s="44"/>
      <c r="K223" s="26"/>
    </row>
    <row r="224" spans="1:11" ht="33.75" customHeight="1" x14ac:dyDescent="0.25">
      <c r="A224" s="3">
        <v>140</v>
      </c>
      <c r="B224" s="27" t="s">
        <v>7</v>
      </c>
      <c r="C224" s="42"/>
      <c r="D224" s="42"/>
      <c r="E224" s="42"/>
      <c r="F224" s="43"/>
      <c r="G224" s="43"/>
      <c r="H224" s="44"/>
      <c r="I224" s="45" t="str">
        <f>IFERROR(TEMP13[[#This Row],[Amount Paid by ESG-CV]]/TEMP13[[#This Row],[Total Amount]],"")</f>
        <v/>
      </c>
      <c r="J224" s="44"/>
      <c r="K224" s="26"/>
    </row>
    <row r="226" spans="1:11" ht="33.75" customHeight="1" x14ac:dyDescent="0.25">
      <c r="A226" s="131" t="s">
        <v>9</v>
      </c>
      <c r="B226" s="132"/>
      <c r="C226" s="133">
        <f>$C$1</f>
        <v>0</v>
      </c>
      <c r="D226" s="134"/>
      <c r="E226" s="135"/>
      <c r="F226" s="131" t="s">
        <v>12</v>
      </c>
      <c r="G226" s="143"/>
      <c r="H226" s="143"/>
      <c r="I226" s="143"/>
      <c r="J226" s="132"/>
      <c r="K226" s="15" t="s">
        <v>33</v>
      </c>
    </row>
    <row r="227" spans="1:11" ht="33.75" customHeight="1" x14ac:dyDescent="0.25">
      <c r="A227" s="131" t="s">
        <v>10</v>
      </c>
      <c r="B227" s="132"/>
      <c r="C227" s="133">
        <f>$C$2</f>
        <v>0</v>
      </c>
      <c r="D227" s="134"/>
      <c r="E227" s="135"/>
      <c r="F227" s="131" t="s">
        <v>13</v>
      </c>
      <c r="G227" s="132"/>
      <c r="H227" s="144">
        <f>$G$2</f>
        <v>0</v>
      </c>
      <c r="I227" s="145"/>
      <c r="J227" s="146"/>
      <c r="K227" s="138">
        <f>SUM(TEMP14[Amount Paid by ESG-CV])</f>
        <v>0</v>
      </c>
    </row>
    <row r="228" spans="1:11" ht="33.75" customHeight="1" x14ac:dyDescent="0.25">
      <c r="A228" s="136" t="s">
        <v>11</v>
      </c>
      <c r="B228" s="137"/>
      <c r="C228" s="133">
        <f>$C$3</f>
        <v>0</v>
      </c>
      <c r="D228" s="134"/>
      <c r="E228" s="135"/>
      <c r="F228" s="136" t="s">
        <v>14</v>
      </c>
      <c r="G228" s="137"/>
      <c r="H228" s="140">
        <f>$G$3</f>
        <v>0</v>
      </c>
      <c r="I228" s="141"/>
      <c r="J228" s="142"/>
      <c r="K228" s="139"/>
    </row>
    <row r="229" spans="1:11" ht="33.75" customHeight="1" x14ac:dyDescent="0.25">
      <c r="A229" s="5" t="s">
        <v>32</v>
      </c>
      <c r="B229" s="6" t="s">
        <v>20</v>
      </c>
      <c r="C229" s="6" t="s">
        <v>21</v>
      </c>
      <c r="D229" s="6" t="s">
        <v>22</v>
      </c>
      <c r="E229" s="6" t="s">
        <v>23</v>
      </c>
      <c r="F229" s="6" t="s">
        <v>24</v>
      </c>
      <c r="G229" s="6" t="s">
        <v>25</v>
      </c>
      <c r="H229" s="6" t="s">
        <v>26</v>
      </c>
      <c r="I229" s="7" t="s">
        <v>31</v>
      </c>
      <c r="J229" s="6" t="s">
        <v>27</v>
      </c>
      <c r="K229" s="8" t="s">
        <v>28</v>
      </c>
    </row>
    <row r="230" spans="1:11" ht="33.75" customHeight="1" x14ac:dyDescent="0.25">
      <c r="A230" s="3">
        <v>141</v>
      </c>
      <c r="B230" s="27" t="s">
        <v>7</v>
      </c>
      <c r="C230" s="42"/>
      <c r="D230" s="42"/>
      <c r="E230" s="42"/>
      <c r="F230" s="43"/>
      <c r="G230" s="43"/>
      <c r="H230" s="44"/>
      <c r="I230" s="45" t="str">
        <f>IFERROR(TEMP14[[#This Row],[Amount Paid by ESG-CV]]/TEMP14[[#This Row],[Total Amount]],"")</f>
        <v/>
      </c>
      <c r="J230" s="44"/>
      <c r="K230" s="26"/>
    </row>
    <row r="231" spans="1:11" ht="33.75" customHeight="1" x14ac:dyDescent="0.25">
      <c r="A231" s="3">
        <v>142</v>
      </c>
      <c r="B231" s="27" t="s">
        <v>7</v>
      </c>
      <c r="C231" s="42"/>
      <c r="D231" s="42"/>
      <c r="E231" s="42"/>
      <c r="F231" s="43"/>
      <c r="G231" s="43"/>
      <c r="H231" s="44"/>
      <c r="I231" s="45" t="str">
        <f>IFERROR(TEMP14[[#This Row],[Amount Paid by ESG-CV]]/TEMP14[[#This Row],[Total Amount]],"")</f>
        <v/>
      </c>
      <c r="J231" s="44"/>
      <c r="K231" s="26"/>
    </row>
    <row r="232" spans="1:11" ht="33.75" customHeight="1" x14ac:dyDescent="0.25">
      <c r="A232" s="3">
        <v>143</v>
      </c>
      <c r="B232" s="27" t="s">
        <v>7</v>
      </c>
      <c r="C232" s="42"/>
      <c r="D232" s="42"/>
      <c r="E232" s="42"/>
      <c r="F232" s="43"/>
      <c r="G232" s="43"/>
      <c r="H232" s="44"/>
      <c r="I232" s="45" t="str">
        <f>IFERROR(TEMP14[[#This Row],[Amount Paid by ESG-CV]]/TEMP14[[#This Row],[Total Amount]],"")</f>
        <v/>
      </c>
      <c r="J232" s="44"/>
      <c r="K232" s="26"/>
    </row>
    <row r="233" spans="1:11" ht="33.75" customHeight="1" x14ac:dyDescent="0.25">
      <c r="A233" s="3">
        <v>144</v>
      </c>
      <c r="B233" s="27" t="s">
        <v>7</v>
      </c>
      <c r="C233" s="42"/>
      <c r="D233" s="42"/>
      <c r="E233" s="42"/>
      <c r="F233" s="43"/>
      <c r="G233" s="43"/>
      <c r="H233" s="44"/>
      <c r="I233" s="45" t="str">
        <f>IFERROR(TEMP14[[#This Row],[Amount Paid by ESG-CV]]/TEMP14[[#This Row],[Total Amount]],"")</f>
        <v/>
      </c>
      <c r="J233" s="44"/>
      <c r="K233" s="26"/>
    </row>
    <row r="234" spans="1:11" ht="33.75" customHeight="1" x14ac:dyDescent="0.25">
      <c r="A234" s="3">
        <v>145</v>
      </c>
      <c r="B234" s="27" t="s">
        <v>7</v>
      </c>
      <c r="C234" s="42"/>
      <c r="D234" s="42"/>
      <c r="E234" s="42"/>
      <c r="F234" s="43"/>
      <c r="G234" s="43"/>
      <c r="H234" s="44"/>
      <c r="I234" s="45" t="str">
        <f>IFERROR(TEMP14[[#This Row],[Amount Paid by ESG-CV]]/TEMP14[[#This Row],[Total Amount]],"")</f>
        <v/>
      </c>
      <c r="J234" s="44"/>
      <c r="K234" s="26"/>
    </row>
    <row r="235" spans="1:11" ht="33.75" customHeight="1" x14ac:dyDescent="0.25">
      <c r="A235" s="3">
        <v>146</v>
      </c>
      <c r="B235" s="27" t="s">
        <v>7</v>
      </c>
      <c r="C235" s="42"/>
      <c r="D235" s="42"/>
      <c r="E235" s="42"/>
      <c r="F235" s="43"/>
      <c r="G235" s="43"/>
      <c r="H235" s="44"/>
      <c r="I235" s="45" t="str">
        <f>IFERROR(TEMP14[[#This Row],[Amount Paid by ESG-CV]]/TEMP14[[#This Row],[Total Amount]],"")</f>
        <v/>
      </c>
      <c r="J235" s="44"/>
      <c r="K235" s="26"/>
    </row>
    <row r="236" spans="1:11" ht="33.75" customHeight="1" x14ac:dyDescent="0.25">
      <c r="A236" s="3">
        <v>147</v>
      </c>
      <c r="B236" s="27" t="s">
        <v>7</v>
      </c>
      <c r="C236" s="42"/>
      <c r="D236" s="42"/>
      <c r="E236" s="42"/>
      <c r="F236" s="43"/>
      <c r="G236" s="43"/>
      <c r="H236" s="44"/>
      <c r="I236" s="45" t="str">
        <f>IFERROR(TEMP14[[#This Row],[Amount Paid by ESG-CV]]/TEMP14[[#This Row],[Total Amount]],"")</f>
        <v/>
      </c>
      <c r="J236" s="44"/>
      <c r="K236" s="26"/>
    </row>
    <row r="237" spans="1:11" ht="33.75" customHeight="1" x14ac:dyDescent="0.25">
      <c r="A237" s="3">
        <v>148</v>
      </c>
      <c r="B237" s="27" t="s">
        <v>7</v>
      </c>
      <c r="C237" s="42"/>
      <c r="D237" s="42"/>
      <c r="E237" s="42"/>
      <c r="F237" s="43"/>
      <c r="G237" s="43"/>
      <c r="H237" s="44"/>
      <c r="I237" s="45" t="str">
        <f>IFERROR(TEMP14[[#This Row],[Amount Paid by ESG-CV]]/TEMP14[[#This Row],[Total Amount]],"")</f>
        <v/>
      </c>
      <c r="J237" s="44"/>
      <c r="K237" s="26"/>
    </row>
    <row r="238" spans="1:11" ht="33.75" customHeight="1" x14ac:dyDescent="0.25">
      <c r="A238" s="3">
        <v>149</v>
      </c>
      <c r="B238" s="27" t="s">
        <v>7</v>
      </c>
      <c r="C238" s="42"/>
      <c r="D238" s="42"/>
      <c r="E238" s="42"/>
      <c r="F238" s="43"/>
      <c r="G238" s="43"/>
      <c r="H238" s="44"/>
      <c r="I238" s="45" t="str">
        <f>IFERROR(TEMP14[[#This Row],[Amount Paid by ESG-CV]]/TEMP14[[#This Row],[Total Amount]],"")</f>
        <v/>
      </c>
      <c r="J238" s="44"/>
      <c r="K238" s="26"/>
    </row>
    <row r="239" spans="1:11" ht="33.75" customHeight="1" x14ac:dyDescent="0.25">
      <c r="A239" s="3">
        <v>150</v>
      </c>
      <c r="B239" s="27" t="s">
        <v>7</v>
      </c>
      <c r="C239" s="42"/>
      <c r="D239" s="42"/>
      <c r="E239" s="42"/>
      <c r="F239" s="43"/>
      <c r="G239" s="43"/>
      <c r="H239" s="44"/>
      <c r="I239" s="45" t="str">
        <f>IFERROR(TEMP14[[#This Row],[Amount Paid by ESG-CV]]/TEMP14[[#This Row],[Total Amount]],"")</f>
        <v/>
      </c>
      <c r="J239" s="44"/>
      <c r="K239" s="26"/>
    </row>
    <row r="241" spans="1:11" ht="33.75" customHeight="1" x14ac:dyDescent="0.25">
      <c r="A241" s="131" t="s">
        <v>9</v>
      </c>
      <c r="B241" s="132"/>
      <c r="C241" s="133">
        <f>$C$1</f>
        <v>0</v>
      </c>
      <c r="D241" s="134"/>
      <c r="E241" s="135"/>
      <c r="F241" s="131" t="s">
        <v>12</v>
      </c>
      <c r="G241" s="143"/>
      <c r="H241" s="143"/>
      <c r="I241" s="143"/>
      <c r="J241" s="132"/>
      <c r="K241" s="15" t="s">
        <v>33</v>
      </c>
    </row>
    <row r="242" spans="1:11" ht="33.75" customHeight="1" x14ac:dyDescent="0.25">
      <c r="A242" s="131" t="s">
        <v>10</v>
      </c>
      <c r="B242" s="132"/>
      <c r="C242" s="133">
        <f>$C$2</f>
        <v>0</v>
      </c>
      <c r="D242" s="134"/>
      <c r="E242" s="135"/>
      <c r="F242" s="131" t="s">
        <v>13</v>
      </c>
      <c r="G242" s="132"/>
      <c r="H242" s="144">
        <f>$G$2</f>
        <v>0</v>
      </c>
      <c r="I242" s="145"/>
      <c r="J242" s="146"/>
      <c r="K242" s="138">
        <f>SUM(TEMP15[Amount Paid by ESG-CV])</f>
        <v>0</v>
      </c>
    </row>
    <row r="243" spans="1:11" ht="33.75" customHeight="1" x14ac:dyDescent="0.25">
      <c r="A243" s="136" t="s">
        <v>11</v>
      </c>
      <c r="B243" s="137"/>
      <c r="C243" s="133">
        <f>$C$3</f>
        <v>0</v>
      </c>
      <c r="D243" s="134"/>
      <c r="E243" s="135"/>
      <c r="F243" s="136" t="s">
        <v>14</v>
      </c>
      <c r="G243" s="137"/>
      <c r="H243" s="140">
        <f>$G$3</f>
        <v>0</v>
      </c>
      <c r="I243" s="141"/>
      <c r="J243" s="142"/>
      <c r="K243" s="139"/>
    </row>
    <row r="244" spans="1:11" ht="33.75" customHeight="1" x14ac:dyDescent="0.25">
      <c r="A244" s="5" t="s">
        <v>32</v>
      </c>
      <c r="B244" s="6" t="s">
        <v>20</v>
      </c>
      <c r="C244" s="6" t="s">
        <v>21</v>
      </c>
      <c r="D244" s="6" t="s">
        <v>22</v>
      </c>
      <c r="E244" s="6" t="s">
        <v>23</v>
      </c>
      <c r="F244" s="6" t="s">
        <v>24</v>
      </c>
      <c r="G244" s="6" t="s">
        <v>25</v>
      </c>
      <c r="H244" s="6" t="s">
        <v>26</v>
      </c>
      <c r="I244" s="7" t="s">
        <v>31</v>
      </c>
      <c r="J244" s="6" t="s">
        <v>27</v>
      </c>
      <c r="K244" s="8" t="s">
        <v>28</v>
      </c>
    </row>
    <row r="245" spans="1:11" ht="33.75" customHeight="1" x14ac:dyDescent="0.25">
      <c r="A245" s="3">
        <v>151</v>
      </c>
      <c r="B245" s="27" t="s">
        <v>7</v>
      </c>
      <c r="C245" s="42"/>
      <c r="D245" s="42"/>
      <c r="E245" s="42"/>
      <c r="F245" s="43"/>
      <c r="G245" s="43"/>
      <c r="H245" s="44"/>
      <c r="I245" s="45" t="str">
        <f>IFERROR(TEMP15[[#This Row],[Amount Paid by ESG-CV]]/TEMP15[[#This Row],[Total Amount]],"")</f>
        <v/>
      </c>
      <c r="J245" s="44"/>
      <c r="K245" s="26"/>
    </row>
    <row r="246" spans="1:11" ht="33.75" customHeight="1" x14ac:dyDescent="0.25">
      <c r="A246" s="3">
        <v>152</v>
      </c>
      <c r="B246" s="27" t="s">
        <v>7</v>
      </c>
      <c r="C246" s="42"/>
      <c r="D246" s="42"/>
      <c r="E246" s="42"/>
      <c r="F246" s="43"/>
      <c r="G246" s="43"/>
      <c r="H246" s="44"/>
      <c r="I246" s="45" t="str">
        <f>IFERROR(TEMP15[[#This Row],[Amount Paid by ESG-CV]]/TEMP15[[#This Row],[Total Amount]],"")</f>
        <v/>
      </c>
      <c r="J246" s="44"/>
      <c r="K246" s="26"/>
    </row>
    <row r="247" spans="1:11" ht="33.75" customHeight="1" x14ac:dyDescent="0.25">
      <c r="A247" s="3">
        <v>153</v>
      </c>
      <c r="B247" s="27" t="s">
        <v>7</v>
      </c>
      <c r="C247" s="42"/>
      <c r="D247" s="42"/>
      <c r="E247" s="42"/>
      <c r="F247" s="43"/>
      <c r="G247" s="43"/>
      <c r="H247" s="44"/>
      <c r="I247" s="45" t="str">
        <f>IFERROR(TEMP15[[#This Row],[Amount Paid by ESG-CV]]/TEMP15[[#This Row],[Total Amount]],"")</f>
        <v/>
      </c>
      <c r="J247" s="44"/>
      <c r="K247" s="26"/>
    </row>
    <row r="248" spans="1:11" ht="33.75" customHeight="1" x14ac:dyDescent="0.25">
      <c r="A248" s="3">
        <v>154</v>
      </c>
      <c r="B248" s="27" t="s">
        <v>7</v>
      </c>
      <c r="C248" s="42"/>
      <c r="D248" s="42"/>
      <c r="E248" s="42"/>
      <c r="F248" s="43"/>
      <c r="G248" s="43"/>
      <c r="H248" s="44"/>
      <c r="I248" s="45" t="str">
        <f>IFERROR(TEMP15[[#This Row],[Amount Paid by ESG-CV]]/TEMP15[[#This Row],[Total Amount]],"")</f>
        <v/>
      </c>
      <c r="J248" s="44"/>
      <c r="K248" s="26"/>
    </row>
    <row r="249" spans="1:11" ht="33.75" customHeight="1" x14ac:dyDescent="0.25">
      <c r="A249" s="3">
        <v>155</v>
      </c>
      <c r="B249" s="27" t="s">
        <v>7</v>
      </c>
      <c r="C249" s="42"/>
      <c r="D249" s="42"/>
      <c r="E249" s="42"/>
      <c r="F249" s="43"/>
      <c r="G249" s="43"/>
      <c r="H249" s="44"/>
      <c r="I249" s="45" t="str">
        <f>IFERROR(TEMP15[[#This Row],[Amount Paid by ESG-CV]]/TEMP15[[#This Row],[Total Amount]],"")</f>
        <v/>
      </c>
      <c r="J249" s="44"/>
      <c r="K249" s="26"/>
    </row>
    <row r="250" spans="1:11" ht="33.75" customHeight="1" x14ac:dyDescent="0.25">
      <c r="A250" s="3">
        <v>156</v>
      </c>
      <c r="B250" s="27" t="s">
        <v>7</v>
      </c>
      <c r="C250" s="42"/>
      <c r="D250" s="42"/>
      <c r="E250" s="42"/>
      <c r="F250" s="43"/>
      <c r="G250" s="43"/>
      <c r="H250" s="44"/>
      <c r="I250" s="45" t="str">
        <f>IFERROR(TEMP15[[#This Row],[Amount Paid by ESG-CV]]/TEMP15[[#This Row],[Total Amount]],"")</f>
        <v/>
      </c>
      <c r="J250" s="44"/>
      <c r="K250" s="26"/>
    </row>
    <row r="251" spans="1:11" ht="33.75" customHeight="1" x14ac:dyDescent="0.25">
      <c r="A251" s="3">
        <v>157</v>
      </c>
      <c r="B251" s="27" t="s">
        <v>7</v>
      </c>
      <c r="C251" s="42"/>
      <c r="D251" s="42"/>
      <c r="E251" s="42"/>
      <c r="F251" s="43"/>
      <c r="G251" s="43"/>
      <c r="H251" s="44"/>
      <c r="I251" s="45" t="str">
        <f>IFERROR(TEMP15[[#This Row],[Amount Paid by ESG-CV]]/TEMP15[[#This Row],[Total Amount]],"")</f>
        <v/>
      </c>
      <c r="J251" s="44"/>
      <c r="K251" s="26"/>
    </row>
    <row r="252" spans="1:11" ht="33.75" customHeight="1" x14ac:dyDescent="0.25">
      <c r="A252" s="3">
        <v>158</v>
      </c>
      <c r="B252" s="27" t="s">
        <v>7</v>
      </c>
      <c r="C252" s="42"/>
      <c r="D252" s="42"/>
      <c r="E252" s="42"/>
      <c r="F252" s="43"/>
      <c r="G252" s="43"/>
      <c r="H252" s="44"/>
      <c r="I252" s="45" t="str">
        <f>IFERROR(TEMP15[[#This Row],[Amount Paid by ESG-CV]]/TEMP15[[#This Row],[Total Amount]],"")</f>
        <v/>
      </c>
      <c r="J252" s="44"/>
      <c r="K252" s="26"/>
    </row>
    <row r="253" spans="1:11" ht="33.75" customHeight="1" x14ac:dyDescent="0.25">
      <c r="A253" s="3">
        <v>159</v>
      </c>
      <c r="B253" s="27" t="s">
        <v>7</v>
      </c>
      <c r="C253" s="42"/>
      <c r="D253" s="42"/>
      <c r="E253" s="42"/>
      <c r="F253" s="43"/>
      <c r="G253" s="43"/>
      <c r="H253" s="44"/>
      <c r="I253" s="45" t="str">
        <f>IFERROR(TEMP15[[#This Row],[Amount Paid by ESG-CV]]/TEMP15[[#This Row],[Total Amount]],"")</f>
        <v/>
      </c>
      <c r="J253" s="44"/>
      <c r="K253" s="26"/>
    </row>
    <row r="254" spans="1:11" ht="33.75" customHeight="1" x14ac:dyDescent="0.25">
      <c r="A254" s="3">
        <v>160</v>
      </c>
      <c r="B254" s="27" t="s">
        <v>7</v>
      </c>
      <c r="C254" s="42"/>
      <c r="D254" s="42"/>
      <c r="E254" s="42"/>
      <c r="F254" s="43"/>
      <c r="G254" s="43"/>
      <c r="H254" s="44"/>
      <c r="I254" s="45" t="str">
        <f>IFERROR(TEMP15[[#This Row],[Amount Paid by ESG-CV]]/TEMP15[[#This Row],[Total Amount]],"")</f>
        <v/>
      </c>
      <c r="J254" s="44"/>
      <c r="K254" s="26"/>
    </row>
    <row r="256" spans="1:11" ht="33.75" customHeight="1" x14ac:dyDescent="0.25">
      <c r="A256" s="131" t="s">
        <v>9</v>
      </c>
      <c r="B256" s="132"/>
      <c r="C256" s="133">
        <f>$C$1</f>
        <v>0</v>
      </c>
      <c r="D256" s="134"/>
      <c r="E256" s="135"/>
      <c r="F256" s="131" t="s">
        <v>12</v>
      </c>
      <c r="G256" s="143"/>
      <c r="H256" s="143"/>
      <c r="I256" s="143"/>
      <c r="J256" s="132"/>
      <c r="K256" s="15" t="s">
        <v>33</v>
      </c>
    </row>
    <row r="257" spans="1:11" ht="33.75" customHeight="1" x14ac:dyDescent="0.25">
      <c r="A257" s="131" t="s">
        <v>10</v>
      </c>
      <c r="B257" s="132"/>
      <c r="C257" s="133">
        <f>$C$2</f>
        <v>0</v>
      </c>
      <c r="D257" s="134"/>
      <c r="E257" s="135"/>
      <c r="F257" s="131" t="s">
        <v>13</v>
      </c>
      <c r="G257" s="132"/>
      <c r="H257" s="144">
        <f>$G$2</f>
        <v>0</v>
      </c>
      <c r="I257" s="145"/>
      <c r="J257" s="146"/>
      <c r="K257" s="138">
        <f>SUM(TEMP16[Amount Paid by ESG-CV])</f>
        <v>0</v>
      </c>
    </row>
    <row r="258" spans="1:11" ht="33.75" customHeight="1" x14ac:dyDescent="0.25">
      <c r="A258" s="136" t="s">
        <v>11</v>
      </c>
      <c r="B258" s="137"/>
      <c r="C258" s="133">
        <f>$C$3</f>
        <v>0</v>
      </c>
      <c r="D258" s="134"/>
      <c r="E258" s="135"/>
      <c r="F258" s="136" t="s">
        <v>14</v>
      </c>
      <c r="G258" s="137"/>
      <c r="H258" s="140">
        <f>$G$3</f>
        <v>0</v>
      </c>
      <c r="I258" s="141"/>
      <c r="J258" s="142"/>
      <c r="K258" s="139"/>
    </row>
    <row r="259" spans="1:11" ht="33.75" customHeight="1" x14ac:dyDescent="0.25">
      <c r="A259" s="5" t="s">
        <v>32</v>
      </c>
      <c r="B259" s="6" t="s">
        <v>20</v>
      </c>
      <c r="C259" s="6" t="s">
        <v>21</v>
      </c>
      <c r="D259" s="6" t="s">
        <v>22</v>
      </c>
      <c r="E259" s="6" t="s">
        <v>23</v>
      </c>
      <c r="F259" s="6" t="s">
        <v>24</v>
      </c>
      <c r="G259" s="6" t="s">
        <v>25</v>
      </c>
      <c r="H259" s="6" t="s">
        <v>26</v>
      </c>
      <c r="I259" s="7" t="s">
        <v>31</v>
      </c>
      <c r="J259" s="6" t="s">
        <v>27</v>
      </c>
      <c r="K259" s="8" t="s">
        <v>28</v>
      </c>
    </row>
    <row r="260" spans="1:11" ht="33.75" customHeight="1" x14ac:dyDescent="0.25">
      <c r="A260" s="3">
        <v>161</v>
      </c>
      <c r="B260" s="27" t="s">
        <v>7</v>
      </c>
      <c r="C260" s="42"/>
      <c r="D260" s="42"/>
      <c r="E260" s="42"/>
      <c r="F260" s="43"/>
      <c r="G260" s="43"/>
      <c r="H260" s="44"/>
      <c r="I260" s="45" t="str">
        <f>IFERROR(TEMP16[[#This Row],[Amount Paid by ESG-CV]]/TEMP16[[#This Row],[Total Amount]],"")</f>
        <v/>
      </c>
      <c r="J260" s="44"/>
      <c r="K260" s="26"/>
    </row>
    <row r="261" spans="1:11" ht="33.75" customHeight="1" x14ac:dyDescent="0.25">
      <c r="A261" s="3">
        <v>162</v>
      </c>
      <c r="B261" s="27" t="s">
        <v>7</v>
      </c>
      <c r="C261" s="42"/>
      <c r="D261" s="42"/>
      <c r="E261" s="42"/>
      <c r="F261" s="43"/>
      <c r="G261" s="43"/>
      <c r="H261" s="44"/>
      <c r="I261" s="45" t="str">
        <f>IFERROR(TEMP16[[#This Row],[Amount Paid by ESG-CV]]/TEMP16[[#This Row],[Total Amount]],"")</f>
        <v/>
      </c>
      <c r="J261" s="44"/>
      <c r="K261" s="26"/>
    </row>
    <row r="262" spans="1:11" ht="33.75" customHeight="1" x14ac:dyDescent="0.25">
      <c r="A262" s="3">
        <v>163</v>
      </c>
      <c r="B262" s="27" t="s">
        <v>7</v>
      </c>
      <c r="C262" s="42"/>
      <c r="D262" s="42"/>
      <c r="E262" s="42"/>
      <c r="F262" s="43"/>
      <c r="G262" s="43"/>
      <c r="H262" s="44"/>
      <c r="I262" s="45" t="str">
        <f>IFERROR(TEMP16[[#This Row],[Amount Paid by ESG-CV]]/TEMP16[[#This Row],[Total Amount]],"")</f>
        <v/>
      </c>
      <c r="J262" s="44"/>
      <c r="K262" s="26"/>
    </row>
    <row r="263" spans="1:11" ht="33.75" customHeight="1" x14ac:dyDescent="0.25">
      <c r="A263" s="3">
        <v>164</v>
      </c>
      <c r="B263" s="27" t="s">
        <v>7</v>
      </c>
      <c r="C263" s="42"/>
      <c r="D263" s="42"/>
      <c r="E263" s="42"/>
      <c r="F263" s="43"/>
      <c r="G263" s="43"/>
      <c r="H263" s="44"/>
      <c r="I263" s="45" t="str">
        <f>IFERROR(TEMP16[[#This Row],[Amount Paid by ESG-CV]]/TEMP16[[#This Row],[Total Amount]],"")</f>
        <v/>
      </c>
      <c r="J263" s="44"/>
      <c r="K263" s="26"/>
    </row>
    <row r="264" spans="1:11" ht="33.75" customHeight="1" x14ac:dyDescent="0.25">
      <c r="A264" s="3">
        <v>165</v>
      </c>
      <c r="B264" s="27" t="s">
        <v>7</v>
      </c>
      <c r="C264" s="42"/>
      <c r="D264" s="42"/>
      <c r="E264" s="42"/>
      <c r="F264" s="43"/>
      <c r="G264" s="43"/>
      <c r="H264" s="44"/>
      <c r="I264" s="45" t="str">
        <f>IFERROR(TEMP16[[#This Row],[Amount Paid by ESG-CV]]/TEMP16[[#This Row],[Total Amount]],"")</f>
        <v/>
      </c>
      <c r="J264" s="44"/>
      <c r="K264" s="26"/>
    </row>
    <row r="265" spans="1:11" ht="33.75" customHeight="1" x14ac:dyDescent="0.25">
      <c r="A265" s="3">
        <v>166</v>
      </c>
      <c r="B265" s="27" t="s">
        <v>7</v>
      </c>
      <c r="C265" s="42"/>
      <c r="D265" s="42"/>
      <c r="E265" s="42"/>
      <c r="F265" s="43"/>
      <c r="G265" s="43"/>
      <c r="H265" s="44"/>
      <c r="I265" s="45" t="str">
        <f>IFERROR(TEMP16[[#This Row],[Amount Paid by ESG-CV]]/TEMP16[[#This Row],[Total Amount]],"")</f>
        <v/>
      </c>
      <c r="J265" s="44"/>
      <c r="K265" s="26"/>
    </row>
    <row r="266" spans="1:11" ht="33.75" customHeight="1" x14ac:dyDescent="0.25">
      <c r="A266" s="3">
        <v>167</v>
      </c>
      <c r="B266" s="27" t="s">
        <v>7</v>
      </c>
      <c r="C266" s="42"/>
      <c r="D266" s="42"/>
      <c r="E266" s="42"/>
      <c r="F266" s="43"/>
      <c r="G266" s="43"/>
      <c r="H266" s="44"/>
      <c r="I266" s="45" t="str">
        <f>IFERROR(TEMP16[[#This Row],[Amount Paid by ESG-CV]]/TEMP16[[#This Row],[Total Amount]],"")</f>
        <v/>
      </c>
      <c r="J266" s="44"/>
      <c r="K266" s="26"/>
    </row>
    <row r="267" spans="1:11" ht="33.75" customHeight="1" x14ac:dyDescent="0.25">
      <c r="A267" s="3">
        <v>168</v>
      </c>
      <c r="B267" s="27" t="s">
        <v>7</v>
      </c>
      <c r="C267" s="42"/>
      <c r="D267" s="42"/>
      <c r="E267" s="42"/>
      <c r="F267" s="43"/>
      <c r="G267" s="43"/>
      <c r="H267" s="44"/>
      <c r="I267" s="45" t="str">
        <f>IFERROR(TEMP16[[#This Row],[Amount Paid by ESG-CV]]/TEMP16[[#This Row],[Total Amount]],"")</f>
        <v/>
      </c>
      <c r="J267" s="44"/>
      <c r="K267" s="26"/>
    </row>
    <row r="268" spans="1:11" ht="33.75" customHeight="1" x14ac:dyDescent="0.25">
      <c r="A268" s="3">
        <v>169</v>
      </c>
      <c r="B268" s="27" t="s">
        <v>7</v>
      </c>
      <c r="C268" s="42"/>
      <c r="D268" s="42"/>
      <c r="E268" s="42"/>
      <c r="F268" s="43"/>
      <c r="G268" s="43"/>
      <c r="H268" s="44"/>
      <c r="I268" s="45" t="str">
        <f>IFERROR(TEMP16[[#This Row],[Amount Paid by ESG-CV]]/TEMP16[[#This Row],[Total Amount]],"")</f>
        <v/>
      </c>
      <c r="J268" s="44"/>
      <c r="K268" s="26"/>
    </row>
    <row r="269" spans="1:11" ht="33.75" customHeight="1" x14ac:dyDescent="0.25">
      <c r="A269" s="3">
        <v>170</v>
      </c>
      <c r="B269" s="27" t="s">
        <v>7</v>
      </c>
      <c r="C269" s="42"/>
      <c r="D269" s="42"/>
      <c r="E269" s="42"/>
      <c r="F269" s="43"/>
      <c r="G269" s="43"/>
      <c r="H269" s="44"/>
      <c r="I269" s="45" t="str">
        <f>IFERROR(TEMP16[[#This Row],[Amount Paid by ESG-CV]]/TEMP16[[#This Row],[Total Amount]],"")</f>
        <v/>
      </c>
      <c r="J269" s="44"/>
      <c r="K269" s="26"/>
    </row>
    <row r="271" spans="1:11" ht="33.75" customHeight="1" x14ac:dyDescent="0.25">
      <c r="A271" s="131" t="s">
        <v>9</v>
      </c>
      <c r="B271" s="132"/>
      <c r="C271" s="133">
        <f>$C$1</f>
        <v>0</v>
      </c>
      <c r="D271" s="134"/>
      <c r="E271" s="135"/>
      <c r="F271" s="131" t="s">
        <v>12</v>
      </c>
      <c r="G271" s="143"/>
      <c r="H271" s="143"/>
      <c r="I271" s="143"/>
      <c r="J271" s="132"/>
      <c r="K271" s="15" t="s">
        <v>33</v>
      </c>
    </row>
    <row r="272" spans="1:11" ht="33.75" customHeight="1" x14ac:dyDescent="0.25">
      <c r="A272" s="131" t="s">
        <v>10</v>
      </c>
      <c r="B272" s="132"/>
      <c r="C272" s="133">
        <f>$C$2</f>
        <v>0</v>
      </c>
      <c r="D272" s="134"/>
      <c r="E272" s="135"/>
      <c r="F272" s="131" t="s">
        <v>13</v>
      </c>
      <c r="G272" s="132"/>
      <c r="H272" s="144">
        <f>$G$2</f>
        <v>0</v>
      </c>
      <c r="I272" s="145"/>
      <c r="J272" s="146"/>
      <c r="K272" s="138">
        <f>SUM(TEMP17[Amount Paid by ESG-CV])</f>
        <v>0</v>
      </c>
    </row>
    <row r="273" spans="1:11" ht="33.75" customHeight="1" x14ac:dyDescent="0.25">
      <c r="A273" s="136" t="s">
        <v>11</v>
      </c>
      <c r="B273" s="137"/>
      <c r="C273" s="133">
        <f>$C$3</f>
        <v>0</v>
      </c>
      <c r="D273" s="134"/>
      <c r="E273" s="135"/>
      <c r="F273" s="136" t="s">
        <v>14</v>
      </c>
      <c r="G273" s="137"/>
      <c r="H273" s="140">
        <f>$G$3</f>
        <v>0</v>
      </c>
      <c r="I273" s="141"/>
      <c r="J273" s="142"/>
      <c r="K273" s="139"/>
    </row>
    <row r="274" spans="1:11" ht="33.75" customHeight="1" x14ac:dyDescent="0.25">
      <c r="A274" s="5" t="s">
        <v>32</v>
      </c>
      <c r="B274" s="6" t="s">
        <v>20</v>
      </c>
      <c r="C274" s="6" t="s">
        <v>21</v>
      </c>
      <c r="D274" s="6" t="s">
        <v>22</v>
      </c>
      <c r="E274" s="6" t="s">
        <v>23</v>
      </c>
      <c r="F274" s="6" t="s">
        <v>24</v>
      </c>
      <c r="G274" s="6" t="s">
        <v>25</v>
      </c>
      <c r="H274" s="6" t="s">
        <v>26</v>
      </c>
      <c r="I274" s="7" t="s">
        <v>31</v>
      </c>
      <c r="J274" s="6" t="s">
        <v>27</v>
      </c>
      <c r="K274" s="8" t="s">
        <v>28</v>
      </c>
    </row>
    <row r="275" spans="1:11" ht="33.75" customHeight="1" x14ac:dyDescent="0.25">
      <c r="A275" s="3">
        <v>171</v>
      </c>
      <c r="B275" s="27" t="s">
        <v>7</v>
      </c>
      <c r="C275" s="42"/>
      <c r="D275" s="42"/>
      <c r="E275" s="42"/>
      <c r="F275" s="43"/>
      <c r="G275" s="43"/>
      <c r="H275" s="44"/>
      <c r="I275" s="45" t="str">
        <f>IFERROR(TEMP17[[#This Row],[Amount Paid by ESG-CV]]/TEMP17[[#This Row],[Total Amount]],"")</f>
        <v/>
      </c>
      <c r="J275" s="44"/>
      <c r="K275" s="26"/>
    </row>
    <row r="276" spans="1:11" ht="33.75" customHeight="1" x14ac:dyDescent="0.25">
      <c r="A276" s="3">
        <v>172</v>
      </c>
      <c r="B276" s="27" t="s">
        <v>7</v>
      </c>
      <c r="C276" s="42"/>
      <c r="D276" s="42"/>
      <c r="E276" s="42"/>
      <c r="F276" s="43"/>
      <c r="G276" s="43"/>
      <c r="H276" s="44"/>
      <c r="I276" s="45" t="str">
        <f>IFERROR(TEMP17[[#This Row],[Amount Paid by ESG-CV]]/TEMP17[[#This Row],[Total Amount]],"")</f>
        <v/>
      </c>
      <c r="J276" s="44"/>
      <c r="K276" s="26"/>
    </row>
    <row r="277" spans="1:11" ht="33.75" customHeight="1" x14ac:dyDescent="0.25">
      <c r="A277" s="3">
        <v>173</v>
      </c>
      <c r="B277" s="27" t="s">
        <v>7</v>
      </c>
      <c r="C277" s="42"/>
      <c r="D277" s="42"/>
      <c r="E277" s="42"/>
      <c r="F277" s="43"/>
      <c r="G277" s="43"/>
      <c r="H277" s="44"/>
      <c r="I277" s="45" t="str">
        <f>IFERROR(TEMP17[[#This Row],[Amount Paid by ESG-CV]]/TEMP17[[#This Row],[Total Amount]],"")</f>
        <v/>
      </c>
      <c r="J277" s="44"/>
      <c r="K277" s="26"/>
    </row>
    <row r="278" spans="1:11" ht="33.75" customHeight="1" x14ac:dyDescent="0.25">
      <c r="A278" s="3">
        <v>174</v>
      </c>
      <c r="B278" s="27" t="s">
        <v>7</v>
      </c>
      <c r="C278" s="42"/>
      <c r="D278" s="42"/>
      <c r="E278" s="42"/>
      <c r="F278" s="43"/>
      <c r="G278" s="43"/>
      <c r="H278" s="44"/>
      <c r="I278" s="45" t="str">
        <f>IFERROR(TEMP17[[#This Row],[Amount Paid by ESG-CV]]/TEMP17[[#This Row],[Total Amount]],"")</f>
        <v/>
      </c>
      <c r="J278" s="44"/>
      <c r="K278" s="26"/>
    </row>
    <row r="279" spans="1:11" ht="33.75" customHeight="1" x14ac:dyDescent="0.25">
      <c r="A279" s="3">
        <v>175</v>
      </c>
      <c r="B279" s="27" t="s">
        <v>7</v>
      </c>
      <c r="C279" s="42"/>
      <c r="D279" s="42"/>
      <c r="E279" s="42"/>
      <c r="F279" s="43"/>
      <c r="G279" s="43"/>
      <c r="H279" s="44"/>
      <c r="I279" s="45" t="str">
        <f>IFERROR(TEMP17[[#This Row],[Amount Paid by ESG-CV]]/TEMP17[[#This Row],[Total Amount]],"")</f>
        <v/>
      </c>
      <c r="J279" s="44"/>
      <c r="K279" s="26"/>
    </row>
    <row r="280" spans="1:11" ht="33.75" customHeight="1" x14ac:dyDescent="0.25">
      <c r="A280" s="3">
        <v>176</v>
      </c>
      <c r="B280" s="27" t="s">
        <v>7</v>
      </c>
      <c r="C280" s="42"/>
      <c r="D280" s="42"/>
      <c r="E280" s="42"/>
      <c r="F280" s="43"/>
      <c r="G280" s="43"/>
      <c r="H280" s="44"/>
      <c r="I280" s="45" t="str">
        <f>IFERROR(TEMP17[[#This Row],[Amount Paid by ESG-CV]]/TEMP17[[#This Row],[Total Amount]],"")</f>
        <v/>
      </c>
      <c r="J280" s="44"/>
      <c r="K280" s="26"/>
    </row>
    <row r="281" spans="1:11" ht="33.75" customHeight="1" x14ac:dyDescent="0.25">
      <c r="A281" s="3">
        <v>177</v>
      </c>
      <c r="B281" s="27" t="s">
        <v>7</v>
      </c>
      <c r="C281" s="42"/>
      <c r="D281" s="42"/>
      <c r="E281" s="42"/>
      <c r="F281" s="43"/>
      <c r="G281" s="43"/>
      <c r="H281" s="44"/>
      <c r="I281" s="45" t="str">
        <f>IFERROR(TEMP17[[#This Row],[Amount Paid by ESG-CV]]/TEMP17[[#This Row],[Total Amount]],"")</f>
        <v/>
      </c>
      <c r="J281" s="44"/>
      <c r="K281" s="26"/>
    </row>
    <row r="282" spans="1:11" ht="33.75" customHeight="1" x14ac:dyDescent="0.25">
      <c r="A282" s="3">
        <v>178</v>
      </c>
      <c r="B282" s="27" t="s">
        <v>7</v>
      </c>
      <c r="C282" s="42"/>
      <c r="D282" s="42"/>
      <c r="E282" s="42"/>
      <c r="F282" s="43"/>
      <c r="G282" s="43"/>
      <c r="H282" s="44"/>
      <c r="I282" s="45" t="str">
        <f>IFERROR(TEMP17[[#This Row],[Amount Paid by ESG-CV]]/TEMP17[[#This Row],[Total Amount]],"")</f>
        <v/>
      </c>
      <c r="J282" s="44"/>
      <c r="K282" s="26"/>
    </row>
    <row r="283" spans="1:11" ht="33.75" customHeight="1" x14ac:dyDescent="0.25">
      <c r="A283" s="3">
        <v>179</v>
      </c>
      <c r="B283" s="27" t="s">
        <v>7</v>
      </c>
      <c r="C283" s="42"/>
      <c r="D283" s="42"/>
      <c r="E283" s="42"/>
      <c r="F283" s="43"/>
      <c r="G283" s="43"/>
      <c r="H283" s="44"/>
      <c r="I283" s="45" t="str">
        <f>IFERROR(TEMP17[[#This Row],[Amount Paid by ESG-CV]]/TEMP17[[#This Row],[Total Amount]],"")</f>
        <v/>
      </c>
      <c r="J283" s="44"/>
      <c r="K283" s="26"/>
    </row>
    <row r="284" spans="1:11" ht="33.75" customHeight="1" x14ac:dyDescent="0.25">
      <c r="A284" s="3">
        <v>180</v>
      </c>
      <c r="B284" s="27" t="s">
        <v>7</v>
      </c>
      <c r="C284" s="42"/>
      <c r="D284" s="42"/>
      <c r="E284" s="42"/>
      <c r="F284" s="43"/>
      <c r="G284" s="43"/>
      <c r="H284" s="44"/>
      <c r="I284" s="45" t="str">
        <f>IFERROR(TEMP17[[#This Row],[Amount Paid by ESG-CV]]/TEMP17[[#This Row],[Total Amount]],"")</f>
        <v/>
      </c>
      <c r="J284" s="44"/>
      <c r="K284" s="26"/>
    </row>
    <row r="286" spans="1:11" ht="33.75" customHeight="1" x14ac:dyDescent="0.25">
      <c r="A286" s="131" t="s">
        <v>9</v>
      </c>
      <c r="B286" s="132"/>
      <c r="C286" s="133">
        <f>$C$1</f>
        <v>0</v>
      </c>
      <c r="D286" s="134"/>
      <c r="E286" s="135"/>
      <c r="F286" s="131" t="s">
        <v>12</v>
      </c>
      <c r="G286" s="143"/>
      <c r="H286" s="143"/>
      <c r="I286" s="143"/>
      <c r="J286" s="132"/>
      <c r="K286" s="15" t="s">
        <v>33</v>
      </c>
    </row>
    <row r="287" spans="1:11" ht="33.75" customHeight="1" x14ac:dyDescent="0.25">
      <c r="A287" s="131" t="s">
        <v>10</v>
      </c>
      <c r="B287" s="132"/>
      <c r="C287" s="133">
        <f>$C$2</f>
        <v>0</v>
      </c>
      <c r="D287" s="134"/>
      <c r="E287" s="135"/>
      <c r="F287" s="131" t="s">
        <v>13</v>
      </c>
      <c r="G287" s="132"/>
      <c r="H287" s="144">
        <f>$G$2</f>
        <v>0</v>
      </c>
      <c r="I287" s="145"/>
      <c r="J287" s="146"/>
      <c r="K287" s="138">
        <f>SUM(TEMP18[Amount Paid by ESG-CV])</f>
        <v>0</v>
      </c>
    </row>
    <row r="288" spans="1:11" ht="33.75" customHeight="1" x14ac:dyDescent="0.25">
      <c r="A288" s="136" t="s">
        <v>11</v>
      </c>
      <c r="B288" s="137"/>
      <c r="C288" s="133">
        <f>$C$3</f>
        <v>0</v>
      </c>
      <c r="D288" s="134"/>
      <c r="E288" s="135"/>
      <c r="F288" s="136" t="s">
        <v>14</v>
      </c>
      <c r="G288" s="137"/>
      <c r="H288" s="140">
        <f>$G$3</f>
        <v>0</v>
      </c>
      <c r="I288" s="141"/>
      <c r="J288" s="142"/>
      <c r="K288" s="139"/>
    </row>
    <row r="289" spans="1:11" ht="33.75" customHeight="1" x14ac:dyDescent="0.25">
      <c r="A289" s="5" t="s">
        <v>32</v>
      </c>
      <c r="B289" s="6" t="s">
        <v>20</v>
      </c>
      <c r="C289" s="6" t="s">
        <v>21</v>
      </c>
      <c r="D289" s="6" t="s">
        <v>22</v>
      </c>
      <c r="E289" s="6" t="s">
        <v>23</v>
      </c>
      <c r="F289" s="6" t="s">
        <v>24</v>
      </c>
      <c r="G289" s="6" t="s">
        <v>25</v>
      </c>
      <c r="H289" s="6" t="s">
        <v>26</v>
      </c>
      <c r="I289" s="7" t="s">
        <v>31</v>
      </c>
      <c r="J289" s="6" t="s">
        <v>27</v>
      </c>
      <c r="K289" s="8" t="s">
        <v>28</v>
      </c>
    </row>
    <row r="290" spans="1:11" ht="33.75" customHeight="1" x14ac:dyDescent="0.25">
      <c r="A290" s="3">
        <v>181</v>
      </c>
      <c r="B290" s="27" t="s">
        <v>7</v>
      </c>
      <c r="C290" s="42"/>
      <c r="D290" s="42"/>
      <c r="E290" s="42"/>
      <c r="F290" s="43"/>
      <c r="G290" s="43"/>
      <c r="H290" s="44"/>
      <c r="I290" s="45" t="str">
        <f>IFERROR(TEMP18[[#This Row],[Amount Paid by ESG-CV]]/TEMP18[[#This Row],[Total Amount]],"")</f>
        <v/>
      </c>
      <c r="J290" s="44"/>
      <c r="K290" s="26"/>
    </row>
    <row r="291" spans="1:11" ht="33.75" customHeight="1" x14ac:dyDescent="0.25">
      <c r="A291" s="3">
        <v>182</v>
      </c>
      <c r="B291" s="27" t="s">
        <v>7</v>
      </c>
      <c r="C291" s="42"/>
      <c r="D291" s="42"/>
      <c r="E291" s="42"/>
      <c r="F291" s="43"/>
      <c r="G291" s="43"/>
      <c r="H291" s="44"/>
      <c r="I291" s="45" t="str">
        <f>IFERROR(TEMP18[[#This Row],[Amount Paid by ESG-CV]]/TEMP18[[#This Row],[Total Amount]],"")</f>
        <v/>
      </c>
      <c r="J291" s="44"/>
      <c r="K291" s="26"/>
    </row>
    <row r="292" spans="1:11" ht="33.75" customHeight="1" x14ac:dyDescent="0.25">
      <c r="A292" s="3">
        <v>183</v>
      </c>
      <c r="B292" s="27" t="s">
        <v>7</v>
      </c>
      <c r="C292" s="42"/>
      <c r="D292" s="42"/>
      <c r="E292" s="42"/>
      <c r="F292" s="43"/>
      <c r="G292" s="43"/>
      <c r="H292" s="44"/>
      <c r="I292" s="45" t="str">
        <f>IFERROR(TEMP18[[#This Row],[Amount Paid by ESG-CV]]/TEMP18[[#This Row],[Total Amount]],"")</f>
        <v/>
      </c>
      <c r="J292" s="44"/>
      <c r="K292" s="26"/>
    </row>
    <row r="293" spans="1:11" ht="33.75" customHeight="1" x14ac:dyDescent="0.25">
      <c r="A293" s="3">
        <v>184</v>
      </c>
      <c r="B293" s="27" t="s">
        <v>7</v>
      </c>
      <c r="C293" s="42"/>
      <c r="D293" s="42"/>
      <c r="E293" s="42"/>
      <c r="F293" s="43"/>
      <c r="G293" s="43"/>
      <c r="H293" s="44"/>
      <c r="I293" s="45" t="str">
        <f>IFERROR(TEMP18[[#This Row],[Amount Paid by ESG-CV]]/TEMP18[[#This Row],[Total Amount]],"")</f>
        <v/>
      </c>
      <c r="J293" s="44"/>
      <c r="K293" s="26"/>
    </row>
    <row r="294" spans="1:11" ht="33.75" customHeight="1" x14ac:dyDescent="0.25">
      <c r="A294" s="3">
        <v>185</v>
      </c>
      <c r="B294" s="27" t="s">
        <v>7</v>
      </c>
      <c r="C294" s="42"/>
      <c r="D294" s="42"/>
      <c r="E294" s="42"/>
      <c r="F294" s="43"/>
      <c r="G294" s="43"/>
      <c r="H294" s="44"/>
      <c r="I294" s="45" t="str">
        <f>IFERROR(TEMP18[[#This Row],[Amount Paid by ESG-CV]]/TEMP18[[#This Row],[Total Amount]],"")</f>
        <v/>
      </c>
      <c r="J294" s="44"/>
      <c r="K294" s="26"/>
    </row>
    <row r="295" spans="1:11" ht="33.75" customHeight="1" x14ac:dyDescent="0.25">
      <c r="A295" s="3">
        <v>186</v>
      </c>
      <c r="B295" s="27" t="s">
        <v>7</v>
      </c>
      <c r="C295" s="42"/>
      <c r="D295" s="42"/>
      <c r="E295" s="42"/>
      <c r="F295" s="43"/>
      <c r="G295" s="43"/>
      <c r="H295" s="44"/>
      <c r="I295" s="45" t="str">
        <f>IFERROR(TEMP18[[#This Row],[Amount Paid by ESG-CV]]/TEMP18[[#This Row],[Total Amount]],"")</f>
        <v/>
      </c>
      <c r="J295" s="44"/>
      <c r="K295" s="26"/>
    </row>
    <row r="296" spans="1:11" ht="33.75" customHeight="1" x14ac:dyDescent="0.25">
      <c r="A296" s="3">
        <v>187</v>
      </c>
      <c r="B296" s="27" t="s">
        <v>7</v>
      </c>
      <c r="C296" s="42"/>
      <c r="D296" s="42"/>
      <c r="E296" s="42"/>
      <c r="F296" s="43"/>
      <c r="G296" s="43"/>
      <c r="H296" s="44"/>
      <c r="I296" s="45" t="str">
        <f>IFERROR(TEMP18[[#This Row],[Amount Paid by ESG-CV]]/TEMP18[[#This Row],[Total Amount]],"")</f>
        <v/>
      </c>
      <c r="J296" s="44"/>
      <c r="K296" s="26"/>
    </row>
    <row r="297" spans="1:11" ht="33.75" customHeight="1" x14ac:dyDescent="0.25">
      <c r="A297" s="3">
        <v>188</v>
      </c>
      <c r="B297" s="27" t="s">
        <v>7</v>
      </c>
      <c r="C297" s="42"/>
      <c r="D297" s="42"/>
      <c r="E297" s="42"/>
      <c r="F297" s="43"/>
      <c r="G297" s="43"/>
      <c r="H297" s="44"/>
      <c r="I297" s="45" t="str">
        <f>IFERROR(TEMP18[[#This Row],[Amount Paid by ESG-CV]]/TEMP18[[#This Row],[Total Amount]],"")</f>
        <v/>
      </c>
      <c r="J297" s="44"/>
      <c r="K297" s="26"/>
    </row>
    <row r="298" spans="1:11" ht="33.75" customHeight="1" x14ac:dyDescent="0.25">
      <c r="A298" s="3">
        <v>189</v>
      </c>
      <c r="B298" s="27" t="s">
        <v>7</v>
      </c>
      <c r="C298" s="42"/>
      <c r="D298" s="42"/>
      <c r="E298" s="42"/>
      <c r="F298" s="43"/>
      <c r="G298" s="43"/>
      <c r="H298" s="44"/>
      <c r="I298" s="45" t="str">
        <f>IFERROR(TEMP18[[#This Row],[Amount Paid by ESG-CV]]/TEMP18[[#This Row],[Total Amount]],"")</f>
        <v/>
      </c>
      <c r="J298" s="44"/>
      <c r="K298" s="26"/>
    </row>
    <row r="299" spans="1:11" ht="33.75" customHeight="1" x14ac:dyDescent="0.25">
      <c r="A299" s="3">
        <v>190</v>
      </c>
      <c r="B299" s="27" t="s">
        <v>7</v>
      </c>
      <c r="C299" s="42"/>
      <c r="D299" s="42"/>
      <c r="E299" s="42"/>
      <c r="F299" s="43"/>
      <c r="G299" s="43"/>
      <c r="H299" s="44"/>
      <c r="I299" s="45" t="str">
        <f>IFERROR(TEMP18[[#This Row],[Amount Paid by ESG-CV]]/TEMP18[[#This Row],[Total Amount]],"")</f>
        <v/>
      </c>
      <c r="J299" s="44"/>
      <c r="K299" s="26"/>
    </row>
    <row r="301" spans="1:11" ht="33.75" customHeight="1" x14ac:dyDescent="0.25">
      <c r="A301" s="131" t="s">
        <v>9</v>
      </c>
      <c r="B301" s="132"/>
      <c r="C301" s="133">
        <f>$C$1</f>
        <v>0</v>
      </c>
      <c r="D301" s="134"/>
      <c r="E301" s="135"/>
      <c r="F301" s="131" t="s">
        <v>12</v>
      </c>
      <c r="G301" s="143"/>
      <c r="H301" s="143"/>
      <c r="I301" s="143"/>
      <c r="J301" s="132"/>
      <c r="K301" s="15" t="s">
        <v>33</v>
      </c>
    </row>
    <row r="302" spans="1:11" ht="33.75" customHeight="1" x14ac:dyDescent="0.25">
      <c r="A302" s="131" t="s">
        <v>10</v>
      </c>
      <c r="B302" s="132"/>
      <c r="C302" s="133">
        <f>$C$2</f>
        <v>0</v>
      </c>
      <c r="D302" s="134"/>
      <c r="E302" s="135"/>
      <c r="F302" s="131" t="s">
        <v>13</v>
      </c>
      <c r="G302" s="132"/>
      <c r="H302" s="144">
        <f>$G$2</f>
        <v>0</v>
      </c>
      <c r="I302" s="145"/>
      <c r="J302" s="146"/>
      <c r="K302" s="138">
        <f>SUM(TEMP19[Amount Paid by ESG-CV])</f>
        <v>0</v>
      </c>
    </row>
    <row r="303" spans="1:11" ht="33.75" customHeight="1" x14ac:dyDescent="0.25">
      <c r="A303" s="136" t="s">
        <v>11</v>
      </c>
      <c r="B303" s="137"/>
      <c r="C303" s="133">
        <f>$C$3</f>
        <v>0</v>
      </c>
      <c r="D303" s="134"/>
      <c r="E303" s="135"/>
      <c r="F303" s="136" t="s">
        <v>14</v>
      </c>
      <c r="G303" s="137"/>
      <c r="H303" s="140">
        <f>$G$3</f>
        <v>0</v>
      </c>
      <c r="I303" s="141"/>
      <c r="J303" s="142"/>
      <c r="K303" s="139"/>
    </row>
    <row r="304" spans="1:11" ht="33.75" customHeight="1" x14ac:dyDescent="0.25">
      <c r="A304" s="5" t="s">
        <v>32</v>
      </c>
      <c r="B304" s="6" t="s">
        <v>20</v>
      </c>
      <c r="C304" s="6" t="s">
        <v>21</v>
      </c>
      <c r="D304" s="6" t="s">
        <v>22</v>
      </c>
      <c r="E304" s="6" t="s">
        <v>23</v>
      </c>
      <c r="F304" s="6" t="s">
        <v>24</v>
      </c>
      <c r="G304" s="6" t="s">
        <v>25</v>
      </c>
      <c r="H304" s="6" t="s">
        <v>26</v>
      </c>
      <c r="I304" s="7" t="s">
        <v>31</v>
      </c>
      <c r="J304" s="6" t="s">
        <v>27</v>
      </c>
      <c r="K304" s="8" t="s">
        <v>28</v>
      </c>
    </row>
    <row r="305" spans="1:11" ht="33.75" customHeight="1" x14ac:dyDescent="0.25">
      <c r="A305" s="3">
        <v>191</v>
      </c>
      <c r="B305" s="27" t="s">
        <v>7</v>
      </c>
      <c r="C305" s="42"/>
      <c r="D305" s="42"/>
      <c r="E305" s="42"/>
      <c r="F305" s="43"/>
      <c r="G305" s="43"/>
      <c r="H305" s="44"/>
      <c r="I305" s="45" t="str">
        <f>IFERROR(TEMP19[[#This Row],[Amount Paid by ESG-CV]]/TEMP19[[#This Row],[Total Amount]],"")</f>
        <v/>
      </c>
      <c r="J305" s="44"/>
      <c r="K305" s="26"/>
    </row>
    <row r="306" spans="1:11" ht="33.75" customHeight="1" x14ac:dyDescent="0.25">
      <c r="A306" s="3">
        <v>192</v>
      </c>
      <c r="B306" s="27" t="s">
        <v>7</v>
      </c>
      <c r="C306" s="42"/>
      <c r="D306" s="42"/>
      <c r="E306" s="42"/>
      <c r="F306" s="43"/>
      <c r="G306" s="43"/>
      <c r="H306" s="44"/>
      <c r="I306" s="45" t="str">
        <f>IFERROR(TEMP19[[#This Row],[Amount Paid by ESG-CV]]/TEMP19[[#This Row],[Total Amount]],"")</f>
        <v/>
      </c>
      <c r="J306" s="44"/>
      <c r="K306" s="26"/>
    </row>
    <row r="307" spans="1:11" ht="33.75" customHeight="1" x14ac:dyDescent="0.25">
      <c r="A307" s="3">
        <v>193</v>
      </c>
      <c r="B307" s="27" t="s">
        <v>7</v>
      </c>
      <c r="C307" s="42"/>
      <c r="D307" s="42"/>
      <c r="E307" s="42"/>
      <c r="F307" s="43"/>
      <c r="G307" s="43"/>
      <c r="H307" s="44"/>
      <c r="I307" s="45" t="str">
        <f>IFERROR(TEMP19[[#This Row],[Amount Paid by ESG-CV]]/TEMP19[[#This Row],[Total Amount]],"")</f>
        <v/>
      </c>
      <c r="J307" s="44"/>
      <c r="K307" s="26"/>
    </row>
    <row r="308" spans="1:11" ht="33.75" customHeight="1" x14ac:dyDescent="0.25">
      <c r="A308" s="3">
        <v>194</v>
      </c>
      <c r="B308" s="27" t="s">
        <v>7</v>
      </c>
      <c r="C308" s="42"/>
      <c r="D308" s="42"/>
      <c r="E308" s="42"/>
      <c r="F308" s="43"/>
      <c r="G308" s="43"/>
      <c r="H308" s="44"/>
      <c r="I308" s="45" t="str">
        <f>IFERROR(TEMP19[[#This Row],[Amount Paid by ESG-CV]]/TEMP19[[#This Row],[Total Amount]],"")</f>
        <v/>
      </c>
      <c r="J308" s="44"/>
      <c r="K308" s="26"/>
    </row>
    <row r="309" spans="1:11" ht="33.75" customHeight="1" x14ac:dyDescent="0.25">
      <c r="A309" s="3">
        <v>195</v>
      </c>
      <c r="B309" s="27" t="s">
        <v>7</v>
      </c>
      <c r="C309" s="42"/>
      <c r="D309" s="42"/>
      <c r="E309" s="42"/>
      <c r="F309" s="43"/>
      <c r="G309" s="43"/>
      <c r="H309" s="44"/>
      <c r="I309" s="45" t="str">
        <f>IFERROR(TEMP19[[#This Row],[Amount Paid by ESG-CV]]/TEMP19[[#This Row],[Total Amount]],"")</f>
        <v/>
      </c>
      <c r="J309" s="44"/>
      <c r="K309" s="26"/>
    </row>
    <row r="310" spans="1:11" ht="33.75" customHeight="1" x14ac:dyDescent="0.25">
      <c r="A310" s="3">
        <v>196</v>
      </c>
      <c r="B310" s="27" t="s">
        <v>7</v>
      </c>
      <c r="C310" s="42"/>
      <c r="D310" s="42"/>
      <c r="E310" s="42"/>
      <c r="F310" s="43"/>
      <c r="G310" s="43"/>
      <c r="H310" s="44"/>
      <c r="I310" s="45" t="str">
        <f>IFERROR(TEMP19[[#This Row],[Amount Paid by ESG-CV]]/TEMP19[[#This Row],[Total Amount]],"")</f>
        <v/>
      </c>
      <c r="J310" s="44"/>
      <c r="K310" s="26"/>
    </row>
    <row r="311" spans="1:11" ht="33.75" customHeight="1" x14ac:dyDescent="0.25">
      <c r="A311" s="3">
        <v>197</v>
      </c>
      <c r="B311" s="27" t="s">
        <v>7</v>
      </c>
      <c r="C311" s="42"/>
      <c r="D311" s="42"/>
      <c r="E311" s="42"/>
      <c r="F311" s="43"/>
      <c r="G311" s="43"/>
      <c r="H311" s="44"/>
      <c r="I311" s="45" t="str">
        <f>IFERROR(TEMP19[[#This Row],[Amount Paid by ESG-CV]]/TEMP19[[#This Row],[Total Amount]],"")</f>
        <v/>
      </c>
      <c r="J311" s="44"/>
      <c r="K311" s="26"/>
    </row>
    <row r="312" spans="1:11" ht="33.75" customHeight="1" x14ac:dyDescent="0.25">
      <c r="A312" s="3">
        <v>198</v>
      </c>
      <c r="B312" s="27" t="s">
        <v>7</v>
      </c>
      <c r="C312" s="42"/>
      <c r="D312" s="42"/>
      <c r="E312" s="42"/>
      <c r="F312" s="43"/>
      <c r="G312" s="43"/>
      <c r="H312" s="44"/>
      <c r="I312" s="45" t="str">
        <f>IFERROR(TEMP19[[#This Row],[Amount Paid by ESG-CV]]/TEMP19[[#This Row],[Total Amount]],"")</f>
        <v/>
      </c>
      <c r="J312" s="44"/>
      <c r="K312" s="26"/>
    </row>
    <row r="313" spans="1:11" ht="33.75" customHeight="1" x14ac:dyDescent="0.25">
      <c r="A313" s="3">
        <v>199</v>
      </c>
      <c r="B313" s="27" t="s">
        <v>7</v>
      </c>
      <c r="C313" s="42"/>
      <c r="D313" s="42"/>
      <c r="E313" s="42"/>
      <c r="F313" s="43"/>
      <c r="G313" s="43"/>
      <c r="H313" s="44"/>
      <c r="I313" s="45" t="str">
        <f>IFERROR(TEMP19[[#This Row],[Amount Paid by ESG-CV]]/TEMP19[[#This Row],[Total Amount]],"")</f>
        <v/>
      </c>
      <c r="J313" s="44"/>
      <c r="K313" s="26"/>
    </row>
    <row r="314" spans="1:11" ht="33.75" customHeight="1" x14ac:dyDescent="0.25">
      <c r="A314" s="3">
        <v>200</v>
      </c>
      <c r="B314" s="27" t="s">
        <v>7</v>
      </c>
      <c r="C314" s="42"/>
      <c r="D314" s="42"/>
      <c r="E314" s="42"/>
      <c r="F314" s="43"/>
      <c r="G314" s="43"/>
      <c r="H314" s="44"/>
      <c r="I314" s="45" t="str">
        <f>IFERROR(TEMP19[[#This Row],[Amount Paid by ESG-CV]]/TEMP19[[#This Row],[Total Amount]],"")</f>
        <v/>
      </c>
      <c r="J314" s="44"/>
      <c r="K314" s="26"/>
    </row>
  </sheetData>
  <sheetProtection algorithmName="SHA-512" hashValue="Wn6B0EQtaT6Rlv+ge+lVh9JLoxOEhdWiQX9esIjhTyerVfdmhQpsoQa++wH0FKY5mlf6OIhHEpRwHnYozxH15A==" saltValue="1ZxYLj9GNn8bVJcgAIEG4Q==" spinCount="100000" sheet="1" selectLockedCells="1"/>
  <mergeCells count="266">
    <mergeCell ref="A17:B17"/>
    <mergeCell ref="C17:E17"/>
    <mergeCell ref="F17:G17"/>
    <mergeCell ref="A18:B18"/>
    <mergeCell ref="C18:E18"/>
    <mergeCell ref="F18:G18"/>
    <mergeCell ref="H17:J17"/>
    <mergeCell ref="K17:K18"/>
    <mergeCell ref="H18:J18"/>
    <mergeCell ref="F16:J16"/>
    <mergeCell ref="E7:F7"/>
    <mergeCell ref="A7:D7"/>
    <mergeCell ref="G4:J4"/>
    <mergeCell ref="G5:J5"/>
    <mergeCell ref="G6:J6"/>
    <mergeCell ref="E6:F6"/>
    <mergeCell ref="E5:F5"/>
    <mergeCell ref="E4:F4"/>
    <mergeCell ref="A6:D6"/>
    <mergeCell ref="A5:D5"/>
    <mergeCell ref="A4:D4"/>
    <mergeCell ref="G7:K7"/>
    <mergeCell ref="A1:B1"/>
    <mergeCell ref="C1:D1"/>
    <mergeCell ref="A2:B2"/>
    <mergeCell ref="C2:D2"/>
    <mergeCell ref="E2:F2"/>
    <mergeCell ref="A3:B3"/>
    <mergeCell ref="C3:D3"/>
    <mergeCell ref="E3:F3"/>
    <mergeCell ref="E1:J1"/>
    <mergeCell ref="G2:J2"/>
    <mergeCell ref="G3:J3"/>
    <mergeCell ref="A46:B46"/>
    <mergeCell ref="C46:E46"/>
    <mergeCell ref="A47:B47"/>
    <mergeCell ref="C47:E47"/>
    <mergeCell ref="F47:G47"/>
    <mergeCell ref="F46:J46"/>
    <mergeCell ref="H47:J47"/>
    <mergeCell ref="K2:K3"/>
    <mergeCell ref="A33:B33"/>
    <mergeCell ref="C33:E33"/>
    <mergeCell ref="F33:G33"/>
    <mergeCell ref="A31:B31"/>
    <mergeCell ref="C31:E31"/>
    <mergeCell ref="A32:B32"/>
    <mergeCell ref="C32:E32"/>
    <mergeCell ref="F32:G32"/>
    <mergeCell ref="F31:J31"/>
    <mergeCell ref="H32:J32"/>
    <mergeCell ref="K32:K33"/>
    <mergeCell ref="H33:J33"/>
    <mergeCell ref="A8:K8"/>
    <mergeCell ref="A16:B16"/>
    <mergeCell ref="C16:E16"/>
    <mergeCell ref="A9:K15"/>
    <mergeCell ref="A76:B76"/>
    <mergeCell ref="C76:E76"/>
    <mergeCell ref="A77:B77"/>
    <mergeCell ref="C77:E77"/>
    <mergeCell ref="F77:G77"/>
    <mergeCell ref="F76:J76"/>
    <mergeCell ref="H77:J77"/>
    <mergeCell ref="K47:K48"/>
    <mergeCell ref="H48:J48"/>
    <mergeCell ref="A63:B63"/>
    <mergeCell ref="C63:E63"/>
    <mergeCell ref="F63:G63"/>
    <mergeCell ref="A61:B61"/>
    <mergeCell ref="C61:E61"/>
    <mergeCell ref="A62:B62"/>
    <mergeCell ref="C62:E62"/>
    <mergeCell ref="F62:G62"/>
    <mergeCell ref="F61:J61"/>
    <mergeCell ref="H62:J62"/>
    <mergeCell ref="K62:K63"/>
    <mergeCell ref="H63:J63"/>
    <mergeCell ref="A48:B48"/>
    <mergeCell ref="C48:E48"/>
    <mergeCell ref="F48:G48"/>
    <mergeCell ref="A106:B106"/>
    <mergeCell ref="C106:E106"/>
    <mergeCell ref="A107:B107"/>
    <mergeCell ref="C107:E107"/>
    <mergeCell ref="F107:G107"/>
    <mergeCell ref="F106:J106"/>
    <mergeCell ref="H107:J107"/>
    <mergeCell ref="K77:K78"/>
    <mergeCell ref="H78:J78"/>
    <mergeCell ref="A93:B93"/>
    <mergeCell ref="C93:E93"/>
    <mergeCell ref="F93:G93"/>
    <mergeCell ref="A91:B91"/>
    <mergeCell ref="C91:E91"/>
    <mergeCell ref="A92:B92"/>
    <mergeCell ref="C92:E92"/>
    <mergeCell ref="F92:G92"/>
    <mergeCell ref="F91:J91"/>
    <mergeCell ref="H92:J92"/>
    <mergeCell ref="K92:K93"/>
    <mergeCell ref="H93:J93"/>
    <mergeCell ref="A78:B78"/>
    <mergeCell ref="C78:E78"/>
    <mergeCell ref="F78:G78"/>
    <mergeCell ref="A136:B136"/>
    <mergeCell ref="C136:E136"/>
    <mergeCell ref="A137:B137"/>
    <mergeCell ref="C137:E137"/>
    <mergeCell ref="F137:G137"/>
    <mergeCell ref="F136:J136"/>
    <mergeCell ref="H137:J137"/>
    <mergeCell ref="K107:K108"/>
    <mergeCell ref="H108:J108"/>
    <mergeCell ref="A123:B123"/>
    <mergeCell ref="C123:E123"/>
    <mergeCell ref="F123:G123"/>
    <mergeCell ref="A121:B121"/>
    <mergeCell ref="C121:E121"/>
    <mergeCell ref="A122:B122"/>
    <mergeCell ref="C122:E122"/>
    <mergeCell ref="F122:G122"/>
    <mergeCell ref="F121:J121"/>
    <mergeCell ref="H122:J122"/>
    <mergeCell ref="K122:K123"/>
    <mergeCell ref="H123:J123"/>
    <mergeCell ref="A108:B108"/>
    <mergeCell ref="C108:E108"/>
    <mergeCell ref="F108:G108"/>
    <mergeCell ref="A166:B166"/>
    <mergeCell ref="C166:E166"/>
    <mergeCell ref="A167:B167"/>
    <mergeCell ref="C167:E167"/>
    <mergeCell ref="F167:G167"/>
    <mergeCell ref="F166:J166"/>
    <mergeCell ref="H167:J167"/>
    <mergeCell ref="K137:K138"/>
    <mergeCell ref="H138:J138"/>
    <mergeCell ref="A153:B153"/>
    <mergeCell ref="C153:E153"/>
    <mergeCell ref="F153:G153"/>
    <mergeCell ref="A151:B151"/>
    <mergeCell ref="C151:E151"/>
    <mergeCell ref="A152:B152"/>
    <mergeCell ref="C152:E152"/>
    <mergeCell ref="F152:G152"/>
    <mergeCell ref="F151:J151"/>
    <mergeCell ref="H152:J152"/>
    <mergeCell ref="K152:K153"/>
    <mergeCell ref="H153:J153"/>
    <mergeCell ref="A138:B138"/>
    <mergeCell ref="C138:E138"/>
    <mergeCell ref="F138:G138"/>
    <mergeCell ref="A196:B196"/>
    <mergeCell ref="C196:E196"/>
    <mergeCell ref="A197:B197"/>
    <mergeCell ref="C197:E197"/>
    <mergeCell ref="F197:G197"/>
    <mergeCell ref="F196:J196"/>
    <mergeCell ref="H197:J197"/>
    <mergeCell ref="K167:K168"/>
    <mergeCell ref="H168:J168"/>
    <mergeCell ref="A183:B183"/>
    <mergeCell ref="C183:E183"/>
    <mergeCell ref="F183:G183"/>
    <mergeCell ref="A181:B181"/>
    <mergeCell ref="C181:E181"/>
    <mergeCell ref="A182:B182"/>
    <mergeCell ref="C182:E182"/>
    <mergeCell ref="F182:G182"/>
    <mergeCell ref="F181:J181"/>
    <mergeCell ref="H182:J182"/>
    <mergeCell ref="K182:K183"/>
    <mergeCell ref="H183:J183"/>
    <mergeCell ref="A168:B168"/>
    <mergeCell ref="C168:E168"/>
    <mergeCell ref="F168:G168"/>
    <mergeCell ref="A226:B226"/>
    <mergeCell ref="C226:E226"/>
    <mergeCell ref="A227:B227"/>
    <mergeCell ref="C227:E227"/>
    <mergeCell ref="F227:G227"/>
    <mergeCell ref="F226:J226"/>
    <mergeCell ref="H227:J227"/>
    <mergeCell ref="K197:K198"/>
    <mergeCell ref="H198:J198"/>
    <mergeCell ref="A213:B213"/>
    <mergeCell ref="C213:E213"/>
    <mergeCell ref="F213:G213"/>
    <mergeCell ref="A211:B211"/>
    <mergeCell ref="C211:E211"/>
    <mergeCell ref="A212:B212"/>
    <mergeCell ref="C212:E212"/>
    <mergeCell ref="F212:G212"/>
    <mergeCell ref="F211:J211"/>
    <mergeCell ref="H212:J212"/>
    <mergeCell ref="K212:K213"/>
    <mergeCell ref="H213:J213"/>
    <mergeCell ref="A198:B198"/>
    <mergeCell ref="C198:E198"/>
    <mergeCell ref="F198:G198"/>
    <mergeCell ref="A256:B256"/>
    <mergeCell ref="C256:E256"/>
    <mergeCell ref="A257:B257"/>
    <mergeCell ref="C257:E257"/>
    <mergeCell ref="F257:G257"/>
    <mergeCell ref="F256:J256"/>
    <mergeCell ref="H257:J257"/>
    <mergeCell ref="K227:K228"/>
    <mergeCell ref="H228:J228"/>
    <mergeCell ref="A243:B243"/>
    <mergeCell ref="C243:E243"/>
    <mergeCell ref="F243:G243"/>
    <mergeCell ref="A241:B241"/>
    <mergeCell ref="C241:E241"/>
    <mergeCell ref="A242:B242"/>
    <mergeCell ref="C242:E242"/>
    <mergeCell ref="F242:G242"/>
    <mergeCell ref="F241:J241"/>
    <mergeCell ref="H242:J242"/>
    <mergeCell ref="K242:K243"/>
    <mergeCell ref="H243:J243"/>
    <mergeCell ref="A228:B228"/>
    <mergeCell ref="C228:E228"/>
    <mergeCell ref="F228:G228"/>
    <mergeCell ref="A286:B286"/>
    <mergeCell ref="C286:E286"/>
    <mergeCell ref="A287:B287"/>
    <mergeCell ref="C287:E287"/>
    <mergeCell ref="F287:G287"/>
    <mergeCell ref="F286:J286"/>
    <mergeCell ref="H287:J287"/>
    <mergeCell ref="K257:K258"/>
    <mergeCell ref="H258:J258"/>
    <mergeCell ref="A273:B273"/>
    <mergeCell ref="C273:E273"/>
    <mergeCell ref="F273:G273"/>
    <mergeCell ref="A271:B271"/>
    <mergeCell ref="C271:E271"/>
    <mergeCell ref="A272:B272"/>
    <mergeCell ref="C272:E272"/>
    <mergeCell ref="F272:G272"/>
    <mergeCell ref="F271:J271"/>
    <mergeCell ref="H272:J272"/>
    <mergeCell ref="K272:K273"/>
    <mergeCell ref="H273:J273"/>
    <mergeCell ref="A258:B258"/>
    <mergeCell ref="C258:E258"/>
    <mergeCell ref="F258:G258"/>
    <mergeCell ref="K287:K288"/>
    <mergeCell ref="H288:J288"/>
    <mergeCell ref="A303:B303"/>
    <mergeCell ref="C303:E303"/>
    <mergeCell ref="F303:G303"/>
    <mergeCell ref="A301:B301"/>
    <mergeCell ref="C301:E301"/>
    <mergeCell ref="A302:B302"/>
    <mergeCell ref="C302:E302"/>
    <mergeCell ref="F302:G302"/>
    <mergeCell ref="F301:J301"/>
    <mergeCell ref="H302:J302"/>
    <mergeCell ref="K302:K303"/>
    <mergeCell ref="H303:J303"/>
    <mergeCell ref="A288:B288"/>
    <mergeCell ref="C288:E288"/>
    <mergeCell ref="F288:G288"/>
  </mergeCells>
  <conditionalFormatting sqref="D20:D29">
    <cfRule type="cellIs" dxfId="151" priority="59" operator="lessThan">
      <formula>C20</formula>
    </cfRule>
  </conditionalFormatting>
  <conditionalFormatting sqref="I20:I29">
    <cfRule type="cellIs" dxfId="150" priority="58" operator="greaterThan">
      <formula>1</formula>
    </cfRule>
  </conditionalFormatting>
  <conditionalFormatting sqref="D35:D44">
    <cfRule type="cellIs" dxfId="149" priority="56" operator="lessThan">
      <formula>C35</formula>
    </cfRule>
  </conditionalFormatting>
  <conditionalFormatting sqref="I35:I44">
    <cfRule type="cellIs" dxfId="148" priority="55" operator="greaterThan">
      <formula>1</formula>
    </cfRule>
  </conditionalFormatting>
  <conditionalFormatting sqref="D50:D59">
    <cfRule type="cellIs" dxfId="147" priority="53" operator="lessThan">
      <formula>C50</formula>
    </cfRule>
  </conditionalFormatting>
  <conditionalFormatting sqref="I50:I59">
    <cfRule type="cellIs" dxfId="146" priority="52" operator="greaterThan">
      <formula>1</formula>
    </cfRule>
  </conditionalFormatting>
  <conditionalFormatting sqref="D65:D74">
    <cfRule type="cellIs" dxfId="145" priority="50" operator="lessThan">
      <formula>C65</formula>
    </cfRule>
  </conditionalFormatting>
  <conditionalFormatting sqref="I65:I74">
    <cfRule type="cellIs" dxfId="144" priority="49" operator="greaterThan">
      <formula>1</formula>
    </cfRule>
  </conditionalFormatting>
  <conditionalFormatting sqref="D80:D89">
    <cfRule type="cellIs" dxfId="143" priority="47" operator="lessThan">
      <formula>C80</formula>
    </cfRule>
  </conditionalFormatting>
  <conditionalFormatting sqref="I80:I89">
    <cfRule type="cellIs" dxfId="142" priority="46" operator="greaterThan">
      <formula>1</formula>
    </cfRule>
  </conditionalFormatting>
  <conditionalFormatting sqref="D95:D104">
    <cfRule type="cellIs" dxfId="141" priority="44" operator="lessThan">
      <formula>C95</formula>
    </cfRule>
  </conditionalFormatting>
  <conditionalFormatting sqref="I95:I104">
    <cfRule type="cellIs" dxfId="140" priority="43" operator="greaterThan">
      <formula>1</formula>
    </cfRule>
  </conditionalFormatting>
  <conditionalFormatting sqref="D110:D119">
    <cfRule type="cellIs" dxfId="139" priority="41" operator="lessThan">
      <formula>C110</formula>
    </cfRule>
  </conditionalFormatting>
  <conditionalFormatting sqref="I110:I119">
    <cfRule type="cellIs" dxfId="138" priority="40" operator="greaterThan">
      <formula>1</formula>
    </cfRule>
  </conditionalFormatting>
  <conditionalFormatting sqref="D125:D134">
    <cfRule type="cellIs" dxfId="137" priority="38" operator="lessThan">
      <formula>C125</formula>
    </cfRule>
  </conditionalFormatting>
  <conditionalFormatting sqref="I125:I134">
    <cfRule type="cellIs" dxfId="136" priority="37" operator="greaterThan">
      <formula>1</formula>
    </cfRule>
  </conditionalFormatting>
  <conditionalFormatting sqref="D140:D149">
    <cfRule type="cellIs" dxfId="135" priority="35" operator="lessThan">
      <formula>C140</formula>
    </cfRule>
  </conditionalFormatting>
  <conditionalFormatting sqref="I140:I149">
    <cfRule type="cellIs" dxfId="134" priority="34" operator="greaterThan">
      <formula>1</formula>
    </cfRule>
  </conditionalFormatting>
  <conditionalFormatting sqref="D155:D164">
    <cfRule type="cellIs" dxfId="133" priority="32" operator="lessThan">
      <formula>C155</formula>
    </cfRule>
  </conditionalFormatting>
  <conditionalFormatting sqref="I155:I164">
    <cfRule type="cellIs" dxfId="132" priority="31" operator="greaterThan">
      <formula>1</formula>
    </cfRule>
  </conditionalFormatting>
  <conditionalFormatting sqref="I305:I314">
    <cfRule type="cellIs" dxfId="131" priority="1" operator="greaterThan">
      <formula>1</formula>
    </cfRule>
  </conditionalFormatting>
  <conditionalFormatting sqref="D170:D179">
    <cfRule type="cellIs" dxfId="130" priority="29" operator="lessThan">
      <formula>C170</formula>
    </cfRule>
  </conditionalFormatting>
  <conditionalFormatting sqref="I170:I179">
    <cfRule type="cellIs" dxfId="129" priority="28" operator="greaterThan">
      <formula>1</formula>
    </cfRule>
  </conditionalFormatting>
  <conditionalFormatting sqref="D185:D194">
    <cfRule type="cellIs" dxfId="128" priority="26" operator="lessThan">
      <formula>C185</formula>
    </cfRule>
  </conditionalFormatting>
  <conditionalFormatting sqref="I185:I194">
    <cfRule type="cellIs" dxfId="127" priority="25" operator="greaterThan">
      <formula>1</formula>
    </cfRule>
  </conditionalFormatting>
  <conditionalFormatting sqref="D200:D209">
    <cfRule type="cellIs" dxfId="126" priority="23" operator="lessThan">
      <formula>C200</formula>
    </cfRule>
  </conditionalFormatting>
  <conditionalFormatting sqref="I200:I209">
    <cfRule type="cellIs" dxfId="125" priority="22" operator="greaterThan">
      <formula>1</formula>
    </cfRule>
  </conditionalFormatting>
  <conditionalFormatting sqref="D215:D224">
    <cfRule type="cellIs" dxfId="124" priority="20" operator="lessThan">
      <formula>C215</formula>
    </cfRule>
  </conditionalFormatting>
  <conditionalFormatting sqref="I215:I224">
    <cfRule type="cellIs" dxfId="123" priority="19" operator="greaterThan">
      <formula>1</formula>
    </cfRule>
  </conditionalFormatting>
  <conditionalFormatting sqref="D230:D239">
    <cfRule type="cellIs" dxfId="122" priority="17" operator="lessThan">
      <formula>C230</formula>
    </cfRule>
  </conditionalFormatting>
  <conditionalFormatting sqref="I230:I239">
    <cfRule type="cellIs" dxfId="121" priority="16" operator="greaterThan">
      <formula>1</formula>
    </cfRule>
  </conditionalFormatting>
  <conditionalFormatting sqref="D245:D254">
    <cfRule type="cellIs" dxfId="120" priority="14" operator="lessThan">
      <formula>C245</formula>
    </cfRule>
  </conditionalFormatting>
  <conditionalFormatting sqref="I245:I254">
    <cfRule type="cellIs" dxfId="119" priority="13" operator="greaterThan">
      <formula>1</formula>
    </cfRule>
  </conditionalFormatting>
  <conditionalFormatting sqref="D260:D269">
    <cfRule type="cellIs" dxfId="118" priority="11" operator="lessThan">
      <formula>C260</formula>
    </cfRule>
  </conditionalFormatting>
  <conditionalFormatting sqref="I260:I269">
    <cfRule type="cellIs" dxfId="117" priority="10" operator="greaterThan">
      <formula>1</formula>
    </cfRule>
  </conditionalFormatting>
  <conditionalFormatting sqref="D275:D284">
    <cfRule type="cellIs" dxfId="116" priority="8" operator="lessThan">
      <formula>C275</formula>
    </cfRule>
  </conditionalFormatting>
  <conditionalFormatting sqref="I275:I284">
    <cfRule type="cellIs" dxfId="115" priority="7" operator="greaterThan">
      <formula>1</formula>
    </cfRule>
  </conditionalFormatting>
  <conditionalFormatting sqref="D290:D299">
    <cfRule type="cellIs" dxfId="114" priority="5" operator="lessThan">
      <formula>C290</formula>
    </cfRule>
  </conditionalFormatting>
  <conditionalFormatting sqref="I290:I299">
    <cfRule type="cellIs" dxfId="113" priority="4" operator="greaterThan">
      <formula>1</formula>
    </cfRule>
  </conditionalFormatting>
  <conditionalFormatting sqref="D305:D314">
    <cfRule type="cellIs" dxfId="112" priority="2" operator="lessThan">
      <formula>C305</formula>
    </cfRule>
  </conditionalFormatting>
  <pageMargins left="0.7" right="0.7" top="0.75" bottom="0.75" header="0.3" footer="0.3"/>
  <pageSetup orientation="landscape" r:id="rId1"/>
  <headerFooter>
    <oddHeader>&amp;CTemporary Emergency Shelter Expense Detail - Page &amp;P&amp;RCV-212
Updated 5/3/2022</oddHeader>
    <oddFooter>&amp;CCoronavirus Emergency Solutions Grant Program
CV-212 Expense Detail Form</oddFooter>
  </headerFooter>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extLst>
    <ext xmlns:x14="http://schemas.microsoft.com/office/spreadsheetml/2009/9/main" uri="{78C0D931-6437-407d-A8EE-F0AAD7539E65}">
      <x14:conditionalFormattings>
        <x14:conditionalFormatting xmlns:xm="http://schemas.microsoft.com/office/excel/2006/main">
          <x14:cfRule type="cellIs" priority="316" operator="notBetween" id="{A053AB11-8DCD-497F-A1DB-CA2F4B9AFED4}">
            <xm:f>'Request Summary'!#REF!</xm:f>
            <xm:f>'Request Summary'!#REF!</xm:f>
            <x14:dxf>
              <font>
                <u/>
              </font>
            </x14:dxf>
          </x14:cfRule>
          <xm:sqref>C20:E29 C35:E44 C50:E59 C65:E74 C80:E89 C95:E104 C110:E119 C125:E134 C140:E149 C155:E164 C170:E179 C185:E194 C200:E209 C215:E224 C230:E239 C245:E254 C260:E269 C275:E284 C290:E299 C305:E314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'Request Summary'!$A$25:$A$31</xm:f>
          </x14:formula1>
          <xm:sqref>B20:B29</xm:sqref>
        </x14:dataValidation>
        <x14:dataValidation type="list" allowBlank="1" showInputMessage="1" showErrorMessage="1">
          <x14:formula1>
            <xm:f>'Request Summary'!$A$25:$A$31</xm:f>
          </x14:formula1>
          <xm:sqref>B35:B44</xm:sqref>
        </x14:dataValidation>
        <x14:dataValidation type="list" allowBlank="1" showInputMessage="1" showErrorMessage="1">
          <x14:formula1>
            <xm:f>'Request Summary'!$A$25:$A$31</xm:f>
          </x14:formula1>
          <xm:sqref>B65:B74</xm:sqref>
        </x14:dataValidation>
        <x14:dataValidation type="list" allowBlank="1" showInputMessage="1" showErrorMessage="1">
          <x14:formula1>
            <xm:f>'Request Summary'!$A$25:$A$31</xm:f>
          </x14:formula1>
          <xm:sqref>B80:B89</xm:sqref>
        </x14:dataValidation>
        <x14:dataValidation type="list" allowBlank="1" showInputMessage="1" showErrorMessage="1">
          <x14:formula1>
            <xm:f>'Request Summary'!$A$25:$A$31</xm:f>
          </x14:formula1>
          <xm:sqref>B95:B104</xm:sqref>
        </x14:dataValidation>
        <x14:dataValidation type="list" allowBlank="1" showInputMessage="1" showErrorMessage="1">
          <x14:formula1>
            <xm:f>'Request Summary'!$A$25:$A$31</xm:f>
          </x14:formula1>
          <xm:sqref>B110:B119</xm:sqref>
        </x14:dataValidation>
        <x14:dataValidation type="list" allowBlank="1" showInputMessage="1" showErrorMessage="1">
          <x14:formula1>
            <xm:f>'Request Summary'!$A$25:$A$31</xm:f>
          </x14:formula1>
          <xm:sqref>B125:B134</xm:sqref>
        </x14:dataValidation>
        <x14:dataValidation type="list" allowBlank="1" showInputMessage="1" showErrorMessage="1">
          <x14:formula1>
            <xm:f>'Request Summary'!$A$25:$A$31</xm:f>
          </x14:formula1>
          <xm:sqref>B140:B149</xm:sqref>
        </x14:dataValidation>
        <x14:dataValidation type="list" allowBlank="1" showInputMessage="1" showErrorMessage="1">
          <x14:formula1>
            <xm:f>'Request Summary'!$A$25:$A$31</xm:f>
          </x14:formula1>
          <xm:sqref>B155:B164</xm:sqref>
        </x14:dataValidation>
        <x14:dataValidation type="list" allowBlank="1" showInputMessage="1" showErrorMessage="1">
          <x14:formula1>
            <xm:f>'Request Summary'!$A$25:$A$31</xm:f>
          </x14:formula1>
          <xm:sqref>B170:B179</xm:sqref>
        </x14:dataValidation>
        <x14:dataValidation type="list" allowBlank="1" showInputMessage="1" showErrorMessage="1">
          <x14:formula1>
            <xm:f>'Request Summary'!$A$25:$A$31</xm:f>
          </x14:formula1>
          <xm:sqref>B185:B194</xm:sqref>
        </x14:dataValidation>
        <x14:dataValidation type="list" allowBlank="1" showInputMessage="1" showErrorMessage="1">
          <x14:formula1>
            <xm:f>'Request Summary'!$A$25:$A$31</xm:f>
          </x14:formula1>
          <xm:sqref>B200:B209</xm:sqref>
        </x14:dataValidation>
        <x14:dataValidation type="list" allowBlank="1" showInputMessage="1" showErrorMessage="1">
          <x14:formula1>
            <xm:f>'Request Summary'!$A$25:$A$31</xm:f>
          </x14:formula1>
          <xm:sqref>B215:B224</xm:sqref>
        </x14:dataValidation>
        <x14:dataValidation type="list" allowBlank="1" showInputMessage="1" showErrorMessage="1">
          <x14:formula1>
            <xm:f>'Request Summary'!$A$25:$A$31</xm:f>
          </x14:formula1>
          <xm:sqref>B230:B239</xm:sqref>
        </x14:dataValidation>
        <x14:dataValidation type="list" allowBlank="1" showInputMessage="1" showErrorMessage="1">
          <x14:formula1>
            <xm:f>'Request Summary'!$A$25:$A$31</xm:f>
          </x14:formula1>
          <xm:sqref>B245:B254</xm:sqref>
        </x14:dataValidation>
        <x14:dataValidation type="list" allowBlank="1" showInputMessage="1" showErrorMessage="1">
          <x14:formula1>
            <xm:f>'Request Summary'!$A$25:$A$31</xm:f>
          </x14:formula1>
          <xm:sqref>B260:B269</xm:sqref>
        </x14:dataValidation>
        <x14:dataValidation type="list" allowBlank="1" showInputMessage="1" showErrorMessage="1">
          <x14:formula1>
            <xm:f>'Request Summary'!$A$25:$A$31</xm:f>
          </x14:formula1>
          <xm:sqref>B275:B284</xm:sqref>
        </x14:dataValidation>
        <x14:dataValidation type="list" allowBlank="1" showInputMessage="1" showErrorMessage="1">
          <x14:formula1>
            <xm:f>'Request Summary'!$A$25:$A$31</xm:f>
          </x14:formula1>
          <xm:sqref>B290:B299</xm:sqref>
        </x14:dataValidation>
        <x14:dataValidation type="list" allowBlank="1" showInputMessage="1" showErrorMessage="1">
          <x14:formula1>
            <xm:f>'Request Summary'!$A$25:$A$31</xm:f>
          </x14:formula1>
          <xm:sqref>B305:B314</xm:sqref>
        </x14:dataValidation>
        <x14:dataValidation type="list" allowBlank="1" showInputMessage="1" showErrorMessage="1">
          <x14:formula1>
            <xm:f>'Request Summary'!$A$25:$A$31</xm:f>
          </x14:formula1>
          <xm:sqref>B50:B59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showGridLines="0" view="pageLayout" topLeftCell="A16" zoomScaleNormal="100" workbookViewId="0">
      <selection activeCell="B20" sqref="B20"/>
    </sheetView>
  </sheetViews>
  <sheetFormatPr defaultRowHeight="33.75" customHeight="1" x14ac:dyDescent="0.25"/>
  <cols>
    <col min="1" max="1" width="4.7109375" customWidth="1"/>
    <col min="2" max="2" width="14.140625" customWidth="1"/>
    <col min="3" max="5" width="9.42578125" customWidth="1"/>
    <col min="6" max="7" width="11.140625" customWidth="1"/>
    <col min="8" max="8" width="10.28515625" customWidth="1"/>
    <col min="9" max="9" width="5.42578125" customWidth="1"/>
    <col min="10" max="10" width="10.28515625" customWidth="1"/>
    <col min="11" max="11" width="26.140625" bestFit="1" customWidth="1"/>
  </cols>
  <sheetData>
    <row r="1" spans="1:11" ht="33.75" customHeight="1" x14ac:dyDescent="0.25">
      <c r="A1" s="171" t="s">
        <v>9</v>
      </c>
      <c r="B1" s="171"/>
      <c r="C1" s="172">
        <f>'Request Summary'!B1</f>
        <v>0</v>
      </c>
      <c r="D1" s="172"/>
      <c r="E1" s="161" t="s">
        <v>12</v>
      </c>
      <c r="F1" s="162"/>
      <c r="G1" s="162"/>
      <c r="H1" s="162"/>
      <c r="I1" s="162"/>
      <c r="J1" s="163"/>
      <c r="K1" s="23" t="s">
        <v>49</v>
      </c>
    </row>
    <row r="2" spans="1:11" ht="33.75" customHeight="1" x14ac:dyDescent="0.25">
      <c r="A2" s="171" t="s">
        <v>10</v>
      </c>
      <c r="B2" s="171"/>
      <c r="C2" s="173">
        <f>'Request Summary'!B2</f>
        <v>0</v>
      </c>
      <c r="D2" s="173"/>
      <c r="E2" s="161" t="s">
        <v>13</v>
      </c>
      <c r="F2" s="163"/>
      <c r="G2" s="166">
        <f>MIN(HOMEP0[Incurred Period Start Date],HOMEP1[Incurred Period Start Date],HOMEP2[Incurred Period Start Date],HOMEP3[Incurred Period Start Date],HOMEP4[Incurred Period Start Date],HOMEP5[Incurred Period Start Date],HOMEP6[Incurred Period Start Date],HOMEP7[Incurred Period Start Date],HOMEP8[Incurred Period Start Date],HOMEP9[Incurred Period Start Date],HOMEP10[Incurred Period Start Date],HOMEP11[Incurred Period Start Date],HOMEP12[Incurred Period Start Date],HOMEP13[Incurred Period Start Date],HOMEP14[Incurred Period Start Date],HOMEP15[Incurred Period Start Date],HOMEP16[Incurred Period Start Date],HOMEP17[Incurred Period Start Date],HOMEP18[Incurred Period Start Date],HOMEP19[Incurred Period Start Date])</f>
        <v>0</v>
      </c>
      <c r="H2" s="167"/>
      <c r="I2" s="167"/>
      <c r="J2" s="168"/>
      <c r="K2" s="176">
        <f>SUM(E4:F8,K4:K7)</f>
        <v>0</v>
      </c>
    </row>
    <row r="3" spans="1:11" ht="33.75" customHeight="1" x14ac:dyDescent="0.25">
      <c r="A3" s="171" t="s">
        <v>11</v>
      </c>
      <c r="B3" s="171"/>
      <c r="C3" s="173">
        <f>'Request Summary'!D1</f>
        <v>0</v>
      </c>
      <c r="D3" s="173"/>
      <c r="E3" s="198" t="s">
        <v>14</v>
      </c>
      <c r="F3" s="199"/>
      <c r="G3" s="166">
        <f>MAX(HOMEP0[Incurred Period End Date],HOMEP1[Incurred Period End Date],HOMEP2[Incurred Period End Date],HOMEP3[Incurred Period End Date],HOMEP4[Incurred Period End Date],HOMEP5[Incurred Period End Date],HOMEP6[Incurred Period End Date],HOMEP7[Incurred Period End Date],HOMEP8[Incurred Period End Date],HOMEP9[Incurred Period End Date],HOMEP10[Incurred Period End Date],HOMEP11[Incurred Period End Date],HOMEP12[Incurred Period End Date],HOMEP13[Incurred Period End Date],HOMEP14[Incurred Period End Date],HOMEP15[Incurred Period End Date],HOMEP16[Incurred Period End Date],HOMEP17[Incurred Period End Date],HOMEP18[Incurred Period End Date],HOMEP19[Incurred Period End Date])</f>
        <v>0</v>
      </c>
      <c r="H3" s="167"/>
      <c r="I3" s="167"/>
      <c r="J3" s="168"/>
      <c r="K3" s="191"/>
    </row>
    <row r="4" spans="1:11" ht="33.75" customHeight="1" x14ac:dyDescent="0.25">
      <c r="A4" s="188" t="s">
        <v>1</v>
      </c>
      <c r="B4" s="189"/>
      <c r="C4" s="189"/>
      <c r="D4" s="189"/>
      <c r="E4" s="201"/>
      <c r="F4" s="201"/>
      <c r="G4" s="196" t="s">
        <v>4</v>
      </c>
      <c r="H4" s="187"/>
      <c r="I4" s="187"/>
      <c r="J4" s="195"/>
      <c r="K4" s="29">
        <f>SUM(SUMIF(HOMEP0[Expense Type],'Request Summary'!D9,HOMEP0[Amount Paid by ESG-CV]),SUMIF(HOMEP1[Expense Type],'Request Summary'!D9,HOMEP1[Amount Paid by ESG-CV]),SUMIF(HOMEP2[Expense Type],'Request Summary'!D9,HOMEP2[Amount Paid by ESG-CV]),SUMIF(HOMEP3[Expense Type],'Request Summary'!D9,HOMEP3[Amount Paid by ESG-CV]),SUMIF(HOMEP4[Expense Type],'Request Summary'!D9,HOMEP4[Amount Paid by ESG-CV]),SUMIF(HOMEP5[Expense Type],'Request Summary'!D9,HOMEP5[Amount Paid by ESG-CV]),SUMIF(HOMEP6[Expense Type],'Request Summary'!D9,HOMEP6[Amount Paid by ESG-CV]),SUMIF(HOMEP7[Expense Type],'Request Summary'!D9,HOMEP7[Amount Paid by ESG-CV]),SUMIF(HOMEP8[Expense Type],'Request Summary'!D9,HOMEP8[Amount Paid by ESG-CV]),SUMIF(HOMEP9[Expense Type],'Request Summary'!D9,HOMEP9[Amount Paid by ESG-CV]),SUMIF(HOMEP10[Expense Type],'Request Summary'!D9,HOMEP10[Amount Paid by ESG-CV]),SUMIF(HOMEP11[Expense Type],'Request Summary'!D9,HOMEP11[Amount Paid by ESG-CV]),SUMIF(HOMEP12[Expense Type],'Request Summary'!D9,HOMEP12[Amount Paid by ESG-CV]),SUMIF(HOMEP13[Expense Type],'Request Summary'!D9,HOMEP13[Amount Paid by ESG-CV]),SUMIF(HOMEP14[Expense Type],'Request Summary'!D9,HOMEP14[Amount Paid by ESG-CV]),SUMIF(HOMEP15[Expense Type],'Request Summary'!D9,HOMEP15[Amount Paid by ESG-CV]),SUMIF(HOMEP16[Expense Type],'Request Summary'!D9,HOMEP16[Amount Paid by ESG-CV]),SUMIF(HOMEP17[Expense Type],'Request Summary'!D9,HOMEP17[Amount Paid by ESG-CV]),SUMIF(HOMEP18[Expense Type],'Request Summary'!D9,HOMEP18[Amount Paid by ESG-CV]),SUMIF(HOMEP19[Expense Type],'Request Summary'!D9,HOMEP19[Amount Paid by ESG-CV]))</f>
        <v>0</v>
      </c>
    </row>
    <row r="5" spans="1:11" ht="33.75" customHeight="1" x14ac:dyDescent="0.25">
      <c r="A5" s="188" t="s">
        <v>5</v>
      </c>
      <c r="B5" s="189"/>
      <c r="C5" s="189"/>
      <c r="D5" s="189"/>
      <c r="E5" s="201"/>
      <c r="F5" s="201"/>
      <c r="G5" s="190" t="s">
        <v>0</v>
      </c>
      <c r="H5" s="197"/>
      <c r="I5" s="197"/>
      <c r="J5" s="188"/>
      <c r="K5" s="40">
        <f>SUM(SUMIF(HOMEP0[Expense Type],'Request Summary'!D10,HOMEP0[Amount Paid by ESG-CV]),SUMIF(HOMEP1[Expense Type],'Request Summary'!D10,HOMEP1[Amount Paid by ESG-CV]),SUMIF(HOMEP2[Expense Type],'Request Summary'!D10,HOMEP2[Amount Paid by ESG-CV]),SUMIF(HOMEP3[Expense Type],'Request Summary'!D10,HOMEP3[Amount Paid by ESG-CV]),SUMIF(HOMEP4[Expense Type],'Request Summary'!D10,HOMEP4[Amount Paid by ESG-CV]),SUMIF(HOMEP5[Expense Type],'Request Summary'!D10,HOMEP5[Amount Paid by ESG-CV]),SUMIF(HOMEP6[Expense Type],'Request Summary'!D10,HOMEP6[Amount Paid by ESG-CV]),SUMIF(HOMEP7[Expense Type],'Request Summary'!D10,HOMEP7[Amount Paid by ESG-CV]),SUMIF(HOMEP8[Expense Type],'Request Summary'!D10,HOMEP8[Amount Paid by ESG-CV]),SUMIF(HOMEP9[Expense Type],'Request Summary'!D10,HOMEP9[Amount Paid by ESG-CV]),SUMIF(HOMEP10[Expense Type],'Request Summary'!D10,HOMEP10[Amount Paid by ESG-CV]),SUMIF(HOMEP11[Expense Type],'Request Summary'!D10,HOMEP11[Amount Paid by ESG-CV]),SUMIF(HOMEP12[Expense Type],'Request Summary'!D10,HOMEP12[Amount Paid by ESG-CV]),SUMIF(HOMEP13[Expense Type],'Request Summary'!D10,HOMEP13[Amount Paid by ESG-CV]),SUMIF(HOMEP14[Expense Type],'Request Summary'!D10,HOMEP14[Amount Paid by ESG-CV]),SUMIF(HOMEP15[Expense Type],'Request Summary'!D10,HOMEP15[Amount Paid by ESG-CV]),SUMIF(HOMEP16[Expense Type],'Request Summary'!D10,HOMEP16[Amount Paid by ESG-CV]),SUMIF(HOMEP17[Expense Type],'Request Summary'!D10,HOMEP17[Amount Paid by ESG-CV]),SUMIF(HOMEP18[Expense Type],'Request Summary'!D10,HOMEP18[Amount Paid by ESG-CV]),SUMIF(HOMEP19[Expense Type],'Request Summary'!D10,HOMEP19[Amount Paid by ESG-CV]))</f>
        <v>0</v>
      </c>
    </row>
    <row r="6" spans="1:11" ht="33.75" customHeight="1" x14ac:dyDescent="0.25">
      <c r="A6" s="188" t="s">
        <v>3</v>
      </c>
      <c r="B6" s="189"/>
      <c r="C6" s="189"/>
      <c r="D6" s="189"/>
      <c r="E6" s="200">
        <f>SUM(SUMIF(HOMEP0[Expense Type],'Request Summary'!D6,HOMEP0[Amount Paid by ESG-CV]),SUMIF(HOMEP1[Expense Type],'Request Summary'!D6,HOMEP1[Amount Paid by ESG-CV]),SUMIF(HOMEP2[Expense Type],'Request Summary'!D6,HOMEP2[Amount Paid by ESG-CV]),SUMIF(HOMEP3[Expense Type],'Request Summary'!D6,HOMEP3[Amount Paid by ESG-CV]),SUMIF(HOMEP4[Expense Type],'Request Summary'!D6,HOMEP4[Amount Paid by ESG-CV]),SUMIF(HOMEP5[Expense Type],'Request Summary'!D6,HOMEP5[Amount Paid by ESG-CV]),SUMIF(HOMEP6[Expense Type],'Request Summary'!D6,HOMEP6[Amount Paid by ESG-CV]),SUMIF(HOMEP7[Expense Type],'Request Summary'!D6,HOMEP7[Amount Paid by ESG-CV]),SUMIF(HOMEP8[Expense Type],'Request Summary'!D6,HOMEP8[Amount Paid by ESG-CV]),SUMIF(HOMEP9[Expense Type],'Request Summary'!D6,HOMEP9[Amount Paid by ESG-CV]),SUMIF(HOMEP10[Expense Type],'Request Summary'!D6,HOMEP10[Amount Paid by ESG-CV]),SUMIF(HOMEP11[Expense Type],'Request Summary'!D6,HOMEP11[Amount Paid by ESG-CV]),SUMIF(HOMEP12[Expense Type],'Request Summary'!D6,HOMEP12[Amount Paid by ESG-CV]),SUMIF(HOMEP13[Expense Type],'Request Summary'!D6,HOMEP13[Amount Paid by ESG-CV]),SUMIF(HOMEP14[Expense Type],'Request Summary'!D6,HOMEP14[Amount Paid by ESG-CV]),SUMIF(HOMEP15[Expense Type],'Request Summary'!D6,HOMEP15[Amount Paid by ESG-CV]),SUMIF(HOMEP16[Expense Type],'Request Summary'!D6,HOMEP16[Amount Paid by ESG-CV]),SUMIF(HOMEP17[Expense Type],'Request Summary'!D6,HOMEP17[Amount Paid by ESG-CV]),SUMIF(HOMEP18[Expense Type],'Request Summary'!D6,HOMEP18[Amount Paid by ESG-CV]),SUMIF(HOMEP19[Expense Type],'Request Summary'!D6,HOMEP19[Amount Paid by ESG-CV]))</f>
        <v>0</v>
      </c>
      <c r="F6" s="200"/>
      <c r="G6" s="196" t="s">
        <v>8</v>
      </c>
      <c r="H6" s="187"/>
      <c r="I6" s="187"/>
      <c r="J6" s="195"/>
      <c r="K6" s="40">
        <f>SUM(SUMIF(HOMEP0[Expense Type],'Request Summary'!D11,HOMEP0[Amount Paid by ESG-CV]),SUMIF(HOMEP1[Expense Type],'Request Summary'!D11,HOMEP1[Amount Paid by ESG-CV]),SUMIF(HOMEP2[Expense Type],'Request Summary'!D11,HOMEP2[Amount Paid by ESG-CV]),SUMIF(HOMEP3[Expense Type],'Request Summary'!D11,HOMEP3[Amount Paid by ESG-CV]),SUMIF(HOMEP4[Expense Type],'Request Summary'!D11,HOMEP4[Amount Paid by ESG-CV]),SUMIF(HOMEP5[Expense Type],'Request Summary'!D11,HOMEP5[Amount Paid by ESG-CV]),SUMIF(HOMEP6[Expense Type],'Request Summary'!D11,HOMEP6[Amount Paid by ESG-CV]),SUMIF(HOMEP7[Expense Type],'Request Summary'!D11,HOMEP7[Amount Paid by ESG-CV]),SUMIF(HOMEP8[Expense Type],'Request Summary'!D11,HOMEP8[Amount Paid by ESG-CV]),SUMIF(HOMEP9[Expense Type],'Request Summary'!D11,HOMEP9[Amount Paid by ESG-CV]),SUMIF(HOMEP10[Expense Type],'Request Summary'!D11,HOMEP10[Amount Paid by ESG-CV]),SUMIF(HOMEP11[Expense Type],'Request Summary'!D11,HOMEP11[Amount Paid by ESG-CV]),SUMIF(HOMEP12[Expense Type],'Request Summary'!D11,HOMEP12[Amount Paid by ESG-CV]),SUMIF(HOMEP13[Expense Type],'Request Summary'!D11,HOMEP13[Amount Paid by ESG-CV]),SUMIF(HOMEP14[Expense Type],'Request Summary'!D11,HOMEP14[Amount Paid by ESG-CV]),SUMIF(HOMEP15[Expense Type],'Request Summary'!D11,HOMEP15[Amount Paid by ESG-CV]),SUMIF(HOMEP16[Expense Type],'Request Summary'!D11,HOMEP16[Amount Paid by ESG-CV]),SUMIF(HOMEP17[Expense Type],'Request Summary'!D11,HOMEP17[Amount Paid by ESG-CV]),SUMIF(HOMEP18[Expense Type],'Request Summary'!D11,HOMEP18[Amount Paid by ESG-CV]),SUMIF(HOMEP19[Expense Type],'Request Summary'!D11,HOMEP19[Amount Paid by ESG-CV]))</f>
        <v>0</v>
      </c>
    </row>
    <row r="7" spans="1:11" ht="33.75" customHeight="1" x14ac:dyDescent="0.25">
      <c r="A7" s="188" t="s">
        <v>29</v>
      </c>
      <c r="B7" s="189"/>
      <c r="C7" s="189"/>
      <c r="D7" s="189"/>
      <c r="E7" s="200">
        <f>SUM(SUMIF(HOMEP0[Expense Type],'Request Summary'!D7,HOMEP0[Amount Paid by ESG-CV]),SUMIF(HOMEP1[Expense Type],'Request Summary'!D7,HOMEP1[Amount Paid by ESG-CV]),SUMIF(HOMEP2[Expense Type],'Request Summary'!D7,HOMEP2[Amount Paid by ESG-CV]),SUMIF(HOMEP3[Expense Type],'Request Summary'!D7,HOMEP3[Amount Paid by ESG-CV]),SUMIF(HOMEP4[Expense Type],'Request Summary'!D7,HOMEP4[Amount Paid by ESG-CV]),SUMIF(HOMEP5[Expense Type],'Request Summary'!D7,HOMEP5[Amount Paid by ESG-CV]),SUMIF(HOMEP6[Expense Type],'Request Summary'!D7,HOMEP6[Amount Paid by ESG-CV]),SUMIF(HOMEP7[Expense Type],'Request Summary'!D7,HOMEP7[Amount Paid by ESG-CV]),SUMIF(HOMEP8[Expense Type],'Request Summary'!D7,HOMEP8[Amount Paid by ESG-CV]),SUMIF(HOMEP9[Expense Type],'Request Summary'!D7,HOMEP9[Amount Paid by ESG-CV]),SUMIF(HOMEP10[Expense Type],'Request Summary'!D7,HOMEP10[Amount Paid by ESG-CV]),SUMIF(HOMEP11[Expense Type],'Request Summary'!D7,HOMEP11[Amount Paid by ESG-CV]),SUMIF(HOMEP12[Expense Type],'Request Summary'!D7,HOMEP12[Amount Paid by ESG-CV]),SUMIF(HOMEP13[Expense Type],'Request Summary'!D7,HOMEP13[Amount Paid by ESG-CV]),SUMIF(HOMEP14[Expense Type],'Request Summary'!D7,HOMEP14[Amount Paid by ESG-CV]),SUMIF(HOMEP15[Expense Type],'Request Summary'!D7,HOMEP15[Amount Paid by ESG-CV]),SUMIF(HOMEP16[Expense Type],'Request Summary'!D7,HOMEP16[Amount Paid by ESG-CV]),SUMIF(HOMEP17[Expense Type],'Request Summary'!D7,HOMEP17[Amount Paid by ESG-CV]),SUMIF(HOMEP18[Expense Type],'Request Summary'!D7,HOMEP18[Amount Paid by ESG-CV]),SUMIF(HOMEP19[Expense Type],'Request Summary'!D7,HOMEP19[Amount Paid by ESG-CV]))</f>
        <v>0</v>
      </c>
      <c r="F7" s="200"/>
      <c r="G7" s="196" t="s">
        <v>19</v>
      </c>
      <c r="H7" s="187"/>
      <c r="I7" s="187"/>
      <c r="J7" s="195"/>
      <c r="K7" s="40">
        <f>SUM(SUMIF(HOMEP0[Expense Type],'Request Summary'!D12,HOMEP0[Amount Paid by ESG-CV]),SUMIF(HOMEP1[Expense Type],'Request Summary'!D12,HOMEP1[Amount Paid by ESG-CV]),SUMIF(HOMEP2[Expense Type],'Request Summary'!D12,HOMEP2[Amount Paid by ESG-CV]),SUMIF(HOMEP3[Expense Type],'Request Summary'!D12,HOMEP3[Amount Paid by ESG-CV]),SUMIF(HOMEP4[Expense Type],'Request Summary'!D12,HOMEP4[Amount Paid by ESG-CV]),SUMIF(HOMEP5[Expense Type],'Request Summary'!D12,HOMEP5[Amount Paid by ESG-CV]),SUMIF(HOMEP6[Expense Type],'Request Summary'!D12,HOMEP6[Amount Paid by ESG-CV]),SUMIF(HOMEP7[Expense Type],'Request Summary'!D12,HOMEP7[Amount Paid by ESG-CV]),SUMIF(HOMEP8[Expense Type],'Request Summary'!D12,HOMEP8[Amount Paid by ESG-CV]),SUMIF(HOMEP9[Expense Type],'Request Summary'!D12,HOMEP9[Amount Paid by ESG-CV]),SUMIF(HOMEP10[Expense Type],'Request Summary'!D12,HOMEP10[Amount Paid by ESG-CV]),SUMIF(HOMEP11[Expense Type],'Request Summary'!D12,HOMEP11[Amount Paid by ESG-CV]),SUMIF(HOMEP12[Expense Type],'Request Summary'!D12,HOMEP12[Amount Paid by ESG-CV]),SUMIF(HOMEP13[Expense Type],'Request Summary'!D12,HOMEP13[Amount Paid by ESG-CV]),SUMIF(HOMEP14[Expense Type],'Request Summary'!D12,HOMEP14[Amount Paid by ESG-CV]),SUMIF(HOMEP15[Expense Type],'Request Summary'!D12,HOMEP15[Amount Paid by ESG-CV]),SUMIF(HOMEP16[Expense Type],'Request Summary'!D12,HOMEP16[Amount Paid by ESG-CV]),SUMIF(HOMEP17[Expense Type],'Request Summary'!D12,HOMEP17[Amount Paid by ESG-CV]),SUMIF(HOMEP18[Expense Type],'Request Summary'!D12,HOMEP18[Amount Paid by ESG-CV]),SUMIF(HOMEP19[Expense Type],'Request Summary'!D12,HOMEP19[Amount Paid by ESG-CV]))</f>
        <v>0</v>
      </c>
    </row>
    <row r="8" spans="1:11" ht="33.75" customHeight="1" x14ac:dyDescent="0.25">
      <c r="A8" s="188" t="s">
        <v>2</v>
      </c>
      <c r="B8" s="189"/>
      <c r="C8" s="189"/>
      <c r="D8" s="189"/>
      <c r="E8" s="200">
        <f>SUM(SUMIF(HOMEP0[Expense Type],'Request Summary'!D8,HOMEP0[Amount Paid by ESG-CV]),SUMIF(HOMEP1[Expense Type],'Request Summary'!D8,HOMEP1[Amount Paid by ESG-CV]),SUMIF(HOMEP2[Expense Type],'Request Summary'!D8,HOMEP2[Amount Paid by ESG-CV]),SUMIF(HOMEP3[Expense Type],'Request Summary'!D8,HOMEP3[Amount Paid by ESG-CV]),SUMIF(HOMEP4[Expense Type],'Request Summary'!D8,HOMEP4[Amount Paid by ESG-CV]),SUMIF(HOMEP5[Expense Type],'Request Summary'!D8,HOMEP5[Amount Paid by ESG-CV]),SUMIF(HOMEP6[Expense Type],'Request Summary'!D8,HOMEP6[Amount Paid by ESG-CV]),SUMIF(HOMEP7[Expense Type],'Request Summary'!D8,HOMEP7[Amount Paid by ESG-CV]),SUMIF(HOMEP8[Expense Type],'Request Summary'!D8,HOMEP8[Amount Paid by ESG-CV]),SUMIF(HOMEP9[Expense Type],'Request Summary'!D8,HOMEP9[Amount Paid by ESG-CV]),SUMIF(HOMEP10[Expense Type],'Request Summary'!D8,HOMEP10[Amount Paid by ESG-CV]),SUMIF(HOMEP11[Expense Type],'Request Summary'!D8,HOMEP11[Amount Paid by ESG-CV]),SUMIF(HOMEP12[Expense Type],'Request Summary'!D8,HOMEP12[Amount Paid by ESG-CV]),SUMIF(HOMEP13[Expense Type],'Request Summary'!D8,HOMEP13[Amount Paid by ESG-CV]),SUMIF(HOMEP14[Expense Type],'Request Summary'!D8,HOMEP14[Amount Paid by ESG-CV]),SUMIF(HOMEP15[Expense Type],'Request Summary'!D8,HOMEP15[Amount Paid by ESG-CV]),SUMIF(HOMEP16[Expense Type],'Request Summary'!D8,HOMEP16[Amount Paid by ESG-CV]),SUMIF(HOMEP17[Expense Type],'Request Summary'!D8,HOMEP17[Amount Paid by ESG-CV]),SUMIF(HOMEP18[Expense Type],'Request Summary'!D8,HOMEP18[Amount Paid by ESG-CV]),SUMIF(HOMEP19[Expense Type],'Request Summary'!D8,HOMEP19[Amount Paid by ESG-CV]))</f>
        <v>0</v>
      </c>
      <c r="F8" s="200"/>
      <c r="G8" s="192"/>
      <c r="H8" s="193"/>
      <c r="I8" s="193"/>
      <c r="J8" s="193"/>
      <c r="K8" s="194"/>
    </row>
    <row r="9" spans="1:11" ht="33.75" customHeight="1" x14ac:dyDescent="0.25">
      <c r="A9" s="156" t="s">
        <v>16</v>
      </c>
      <c r="B9" s="157"/>
      <c r="C9" s="157"/>
      <c r="D9" s="157"/>
      <c r="E9" s="202"/>
      <c r="F9" s="202"/>
      <c r="G9" s="157"/>
      <c r="H9" s="157"/>
      <c r="I9" s="157"/>
      <c r="J9" s="157"/>
      <c r="K9" s="158"/>
    </row>
    <row r="10" spans="1:11" ht="33.75" customHeight="1" x14ac:dyDescent="0.25">
      <c r="A10" s="205" t="s">
        <v>54</v>
      </c>
      <c r="B10" s="206"/>
      <c r="C10" s="206"/>
      <c r="D10" s="206"/>
      <c r="E10" s="206"/>
      <c r="F10" s="206"/>
      <c r="G10" s="206"/>
      <c r="H10" s="206"/>
      <c r="I10" s="206"/>
      <c r="J10" s="206"/>
      <c r="K10" s="207"/>
    </row>
    <row r="11" spans="1:11" ht="33.75" customHeight="1" x14ac:dyDescent="0.25">
      <c r="A11" s="208"/>
      <c r="B11" s="209"/>
      <c r="C11" s="209"/>
      <c r="D11" s="209"/>
      <c r="E11" s="209"/>
      <c r="F11" s="209"/>
      <c r="G11" s="209"/>
      <c r="H11" s="209"/>
      <c r="I11" s="209"/>
      <c r="J11" s="209"/>
      <c r="K11" s="210"/>
    </row>
    <row r="12" spans="1:11" ht="33.75" customHeight="1" x14ac:dyDescent="0.25">
      <c r="A12" s="208"/>
      <c r="B12" s="209"/>
      <c r="C12" s="209"/>
      <c r="D12" s="209"/>
      <c r="E12" s="209"/>
      <c r="F12" s="209"/>
      <c r="G12" s="209"/>
      <c r="H12" s="209"/>
      <c r="I12" s="209"/>
      <c r="J12" s="209"/>
      <c r="K12" s="210"/>
    </row>
    <row r="13" spans="1:11" ht="33.75" customHeight="1" x14ac:dyDescent="0.25">
      <c r="A13" s="208"/>
      <c r="B13" s="209"/>
      <c r="C13" s="209"/>
      <c r="D13" s="209"/>
      <c r="E13" s="209"/>
      <c r="F13" s="209"/>
      <c r="G13" s="209"/>
      <c r="H13" s="209"/>
      <c r="I13" s="209"/>
      <c r="J13" s="209"/>
      <c r="K13" s="210"/>
    </row>
    <row r="14" spans="1:11" ht="33.75" customHeight="1" x14ac:dyDescent="0.25">
      <c r="A14" s="208"/>
      <c r="B14" s="209"/>
      <c r="C14" s="209"/>
      <c r="D14" s="209"/>
      <c r="E14" s="209"/>
      <c r="F14" s="209"/>
      <c r="G14" s="209"/>
      <c r="H14" s="209"/>
      <c r="I14" s="209"/>
      <c r="J14" s="209"/>
      <c r="K14" s="210"/>
    </row>
    <row r="15" spans="1:11" ht="33.75" customHeight="1" x14ac:dyDescent="0.25">
      <c r="A15" s="211"/>
      <c r="B15" s="212"/>
      <c r="C15" s="212"/>
      <c r="D15" s="212"/>
      <c r="E15" s="212"/>
      <c r="F15" s="212"/>
      <c r="G15" s="212"/>
      <c r="H15" s="212"/>
      <c r="I15" s="212"/>
      <c r="J15" s="212"/>
      <c r="K15" s="213"/>
    </row>
    <row r="16" spans="1:11" ht="33.75" customHeight="1" x14ac:dyDescent="0.25">
      <c r="A16" s="203" t="s">
        <v>9</v>
      </c>
      <c r="B16" s="204"/>
      <c r="C16" s="133">
        <f>$C$1</f>
        <v>0</v>
      </c>
      <c r="D16" s="134"/>
      <c r="E16" s="135"/>
      <c r="F16" s="131" t="s">
        <v>12</v>
      </c>
      <c r="G16" s="143"/>
      <c r="H16" s="143"/>
      <c r="I16" s="143"/>
      <c r="J16" s="132"/>
      <c r="K16" s="15" t="s">
        <v>33</v>
      </c>
    </row>
    <row r="17" spans="1:11" ht="33.75" customHeight="1" x14ac:dyDescent="0.25">
      <c r="A17" s="131" t="s">
        <v>10</v>
      </c>
      <c r="B17" s="132"/>
      <c r="C17" s="133">
        <f>$C$2</f>
        <v>0</v>
      </c>
      <c r="D17" s="134"/>
      <c r="E17" s="135"/>
      <c r="F17" s="131" t="s">
        <v>13</v>
      </c>
      <c r="G17" s="132"/>
      <c r="H17" s="144">
        <f>$G$2</f>
        <v>0</v>
      </c>
      <c r="I17" s="145"/>
      <c r="J17" s="146"/>
      <c r="K17" s="138">
        <f>SUM(HOMEP0[Amount Paid by ESG-CV])</f>
        <v>0</v>
      </c>
    </row>
    <row r="18" spans="1:11" ht="33.75" customHeight="1" x14ac:dyDescent="0.25">
      <c r="A18" s="136" t="s">
        <v>11</v>
      </c>
      <c r="B18" s="137"/>
      <c r="C18" s="133">
        <f>$C$3</f>
        <v>0</v>
      </c>
      <c r="D18" s="134"/>
      <c r="E18" s="135"/>
      <c r="F18" s="136" t="s">
        <v>14</v>
      </c>
      <c r="G18" s="137"/>
      <c r="H18" s="140">
        <f>$G$3</f>
        <v>0</v>
      </c>
      <c r="I18" s="141"/>
      <c r="J18" s="142"/>
      <c r="K18" s="139"/>
    </row>
    <row r="19" spans="1:11" ht="33.75" customHeight="1" x14ac:dyDescent="0.25">
      <c r="A19" s="5" t="s">
        <v>32</v>
      </c>
      <c r="B19" s="6" t="s">
        <v>20</v>
      </c>
      <c r="C19" s="6" t="s">
        <v>21</v>
      </c>
      <c r="D19" s="6" t="s">
        <v>22</v>
      </c>
      <c r="E19" s="6" t="s">
        <v>23</v>
      </c>
      <c r="F19" s="6" t="s">
        <v>24</v>
      </c>
      <c r="G19" s="6" t="s">
        <v>25</v>
      </c>
      <c r="H19" s="6" t="s">
        <v>26</v>
      </c>
      <c r="I19" s="7" t="s">
        <v>31</v>
      </c>
      <c r="J19" s="6" t="s">
        <v>27</v>
      </c>
      <c r="K19" s="8" t="s">
        <v>28</v>
      </c>
    </row>
    <row r="20" spans="1:11" ht="33.75" customHeight="1" x14ac:dyDescent="0.25">
      <c r="A20" s="3">
        <v>1</v>
      </c>
      <c r="B20" s="27" t="s">
        <v>29</v>
      </c>
      <c r="C20" s="42"/>
      <c r="D20" s="42"/>
      <c r="E20" s="42"/>
      <c r="F20" s="43"/>
      <c r="G20" s="43"/>
      <c r="H20" s="44"/>
      <c r="I20" s="45" t="str">
        <f>IFERROR(HOMEP0[[#This Row],[Amount Paid by ESG-CV]]/HOMEP0[[#This Row],[Total Amount]],"")</f>
        <v/>
      </c>
      <c r="J20" s="44"/>
      <c r="K20" s="26"/>
    </row>
    <row r="21" spans="1:11" ht="33.75" customHeight="1" x14ac:dyDescent="0.25">
      <c r="A21" s="3">
        <v>2</v>
      </c>
      <c r="B21" s="27" t="s">
        <v>29</v>
      </c>
      <c r="C21" s="42"/>
      <c r="D21" s="42"/>
      <c r="E21" s="42"/>
      <c r="F21" s="43"/>
      <c r="G21" s="43"/>
      <c r="H21" s="44"/>
      <c r="I21" s="45" t="str">
        <f>IFERROR(HOMEP0[[#This Row],[Amount Paid by ESG-CV]]/HOMEP0[[#This Row],[Total Amount]],"")</f>
        <v/>
      </c>
      <c r="J21" s="44"/>
      <c r="K21" s="26"/>
    </row>
    <row r="22" spans="1:11" ht="33.75" customHeight="1" x14ac:dyDescent="0.25">
      <c r="A22" s="3">
        <v>3</v>
      </c>
      <c r="B22" s="27" t="s">
        <v>29</v>
      </c>
      <c r="C22" s="42"/>
      <c r="D22" s="42"/>
      <c r="E22" s="42"/>
      <c r="F22" s="43"/>
      <c r="G22" s="43"/>
      <c r="H22" s="44"/>
      <c r="I22" s="45" t="str">
        <f>IFERROR(HOMEP0[[#This Row],[Amount Paid by ESG-CV]]/HOMEP0[[#This Row],[Total Amount]],"")</f>
        <v/>
      </c>
      <c r="J22" s="44"/>
      <c r="K22" s="26"/>
    </row>
    <row r="23" spans="1:11" ht="33.75" customHeight="1" x14ac:dyDescent="0.25">
      <c r="A23" s="3">
        <v>4</v>
      </c>
      <c r="B23" s="27" t="s">
        <v>29</v>
      </c>
      <c r="C23" s="42"/>
      <c r="D23" s="42"/>
      <c r="E23" s="42"/>
      <c r="F23" s="43"/>
      <c r="G23" s="43"/>
      <c r="H23" s="44"/>
      <c r="I23" s="45" t="str">
        <f>IFERROR(HOMEP0[[#This Row],[Amount Paid by ESG-CV]]/HOMEP0[[#This Row],[Total Amount]],"")</f>
        <v/>
      </c>
      <c r="J23" s="44"/>
      <c r="K23" s="26"/>
    </row>
    <row r="24" spans="1:11" ht="33.75" customHeight="1" x14ac:dyDescent="0.25">
      <c r="A24" s="3">
        <v>5</v>
      </c>
      <c r="B24" s="27" t="s">
        <v>29</v>
      </c>
      <c r="C24" s="42"/>
      <c r="D24" s="42"/>
      <c r="E24" s="42"/>
      <c r="F24" s="43"/>
      <c r="G24" s="43"/>
      <c r="H24" s="44"/>
      <c r="I24" s="45" t="str">
        <f>IFERROR(HOMEP0[[#This Row],[Amount Paid by ESG-CV]]/HOMEP0[[#This Row],[Total Amount]],"")</f>
        <v/>
      </c>
      <c r="J24" s="44"/>
      <c r="K24" s="26"/>
    </row>
    <row r="25" spans="1:11" ht="33.75" customHeight="1" x14ac:dyDescent="0.25">
      <c r="A25" s="3">
        <v>6</v>
      </c>
      <c r="B25" s="27" t="s">
        <v>29</v>
      </c>
      <c r="C25" s="42"/>
      <c r="D25" s="42"/>
      <c r="E25" s="42"/>
      <c r="F25" s="43"/>
      <c r="G25" s="43"/>
      <c r="H25" s="44"/>
      <c r="I25" s="45" t="str">
        <f>IFERROR(HOMEP0[[#This Row],[Amount Paid by ESG-CV]]/HOMEP0[[#This Row],[Total Amount]],"")</f>
        <v/>
      </c>
      <c r="J25" s="44"/>
      <c r="K25" s="26"/>
    </row>
    <row r="26" spans="1:11" ht="33.75" customHeight="1" x14ac:dyDescent="0.25">
      <c r="A26" s="3">
        <v>7</v>
      </c>
      <c r="B26" s="27" t="s">
        <v>29</v>
      </c>
      <c r="C26" s="42"/>
      <c r="D26" s="42"/>
      <c r="E26" s="42"/>
      <c r="F26" s="43"/>
      <c r="G26" s="43"/>
      <c r="H26" s="44"/>
      <c r="I26" s="45" t="str">
        <f>IFERROR(HOMEP0[[#This Row],[Amount Paid by ESG-CV]]/HOMEP0[[#This Row],[Total Amount]],"")</f>
        <v/>
      </c>
      <c r="J26" s="44"/>
      <c r="K26" s="26"/>
    </row>
    <row r="27" spans="1:11" ht="33.75" customHeight="1" x14ac:dyDescent="0.25">
      <c r="A27" s="3">
        <v>8</v>
      </c>
      <c r="B27" s="27" t="s">
        <v>29</v>
      </c>
      <c r="C27" s="42"/>
      <c r="D27" s="42"/>
      <c r="E27" s="42"/>
      <c r="F27" s="43"/>
      <c r="G27" s="43"/>
      <c r="H27" s="44"/>
      <c r="I27" s="45" t="str">
        <f>IFERROR(HOMEP0[[#This Row],[Amount Paid by ESG-CV]]/HOMEP0[[#This Row],[Total Amount]],"")</f>
        <v/>
      </c>
      <c r="J27" s="44"/>
      <c r="K27" s="26"/>
    </row>
    <row r="28" spans="1:11" ht="33.75" customHeight="1" x14ac:dyDescent="0.25">
      <c r="A28" s="3">
        <v>9</v>
      </c>
      <c r="B28" s="27" t="s">
        <v>29</v>
      </c>
      <c r="C28" s="42"/>
      <c r="D28" s="42"/>
      <c r="E28" s="42"/>
      <c r="F28" s="43"/>
      <c r="G28" s="43"/>
      <c r="H28" s="44"/>
      <c r="I28" s="45" t="str">
        <f>IFERROR(HOMEP0[[#This Row],[Amount Paid by ESG-CV]]/HOMEP0[[#This Row],[Total Amount]],"")</f>
        <v/>
      </c>
      <c r="J28" s="44"/>
      <c r="K28" s="26"/>
    </row>
    <row r="29" spans="1:11" ht="33.75" customHeight="1" x14ac:dyDescent="0.25">
      <c r="A29" s="4">
        <v>10</v>
      </c>
      <c r="B29" s="27" t="s">
        <v>29</v>
      </c>
      <c r="C29" s="42"/>
      <c r="D29" s="42"/>
      <c r="E29" s="42"/>
      <c r="F29" s="43"/>
      <c r="G29" s="43"/>
      <c r="H29" s="44"/>
      <c r="I29" s="45" t="str">
        <f>IFERROR(HOMEP0[[#This Row],[Amount Paid by ESG-CV]]/HOMEP0[[#This Row],[Total Amount]],"")</f>
        <v/>
      </c>
      <c r="J29" s="44"/>
      <c r="K29" s="26"/>
    </row>
    <row r="31" spans="1:11" ht="33.75" customHeight="1" x14ac:dyDescent="0.25">
      <c r="A31" s="131" t="s">
        <v>9</v>
      </c>
      <c r="B31" s="132"/>
      <c r="C31" s="133">
        <f>$C$1</f>
        <v>0</v>
      </c>
      <c r="D31" s="134"/>
      <c r="E31" s="135"/>
      <c r="F31" s="131" t="s">
        <v>12</v>
      </c>
      <c r="G31" s="143"/>
      <c r="H31" s="143"/>
      <c r="I31" s="143"/>
      <c r="J31" s="132"/>
      <c r="K31" s="15" t="s">
        <v>33</v>
      </c>
    </row>
    <row r="32" spans="1:11" ht="33.75" customHeight="1" x14ac:dyDescent="0.25">
      <c r="A32" s="131" t="s">
        <v>10</v>
      </c>
      <c r="B32" s="132"/>
      <c r="C32" s="133">
        <f>$C$2</f>
        <v>0</v>
      </c>
      <c r="D32" s="134"/>
      <c r="E32" s="135"/>
      <c r="F32" s="131" t="s">
        <v>13</v>
      </c>
      <c r="G32" s="132"/>
      <c r="H32" s="144">
        <f>$G$2</f>
        <v>0</v>
      </c>
      <c r="I32" s="145"/>
      <c r="J32" s="146"/>
      <c r="K32" s="138">
        <f>SUM(HOMEP1[Amount Paid by ESG-CV])</f>
        <v>0</v>
      </c>
    </row>
    <row r="33" spans="1:11" ht="33.75" customHeight="1" x14ac:dyDescent="0.25">
      <c r="A33" s="136" t="s">
        <v>11</v>
      </c>
      <c r="B33" s="137"/>
      <c r="C33" s="133">
        <f>$C$3</f>
        <v>0</v>
      </c>
      <c r="D33" s="134"/>
      <c r="E33" s="135"/>
      <c r="F33" s="136" t="s">
        <v>14</v>
      </c>
      <c r="G33" s="137"/>
      <c r="H33" s="140">
        <f>$G$3</f>
        <v>0</v>
      </c>
      <c r="I33" s="141"/>
      <c r="J33" s="142"/>
      <c r="K33" s="139"/>
    </row>
    <row r="34" spans="1:11" ht="33.75" customHeight="1" x14ac:dyDescent="0.25">
      <c r="A34" s="5" t="s">
        <v>32</v>
      </c>
      <c r="B34" s="6" t="s">
        <v>20</v>
      </c>
      <c r="C34" s="6" t="s">
        <v>21</v>
      </c>
      <c r="D34" s="6" t="s">
        <v>22</v>
      </c>
      <c r="E34" s="6" t="s">
        <v>23</v>
      </c>
      <c r="F34" s="6" t="s">
        <v>24</v>
      </c>
      <c r="G34" s="6" t="s">
        <v>25</v>
      </c>
      <c r="H34" s="6" t="s">
        <v>26</v>
      </c>
      <c r="I34" s="7" t="s">
        <v>31</v>
      </c>
      <c r="J34" s="6" t="s">
        <v>27</v>
      </c>
      <c r="K34" s="8" t="s">
        <v>28</v>
      </c>
    </row>
    <row r="35" spans="1:11" ht="33.75" customHeight="1" x14ac:dyDescent="0.25">
      <c r="A35" s="3">
        <v>11</v>
      </c>
      <c r="B35" s="27" t="s">
        <v>29</v>
      </c>
      <c r="C35" s="42"/>
      <c r="D35" s="42"/>
      <c r="E35" s="42"/>
      <c r="F35" s="43"/>
      <c r="G35" s="43"/>
      <c r="H35" s="44"/>
      <c r="I35" s="45" t="str">
        <f>IFERROR(HOMEP1[[#This Row],[Amount Paid by ESG-CV]]/HOMEP1[[#This Row],[Total Amount]],"")</f>
        <v/>
      </c>
      <c r="J35" s="44"/>
      <c r="K35" s="26"/>
    </row>
    <row r="36" spans="1:11" ht="33.75" customHeight="1" x14ac:dyDescent="0.25">
      <c r="A36" s="3">
        <v>12</v>
      </c>
      <c r="B36" s="27" t="s">
        <v>29</v>
      </c>
      <c r="C36" s="42"/>
      <c r="D36" s="42"/>
      <c r="E36" s="42"/>
      <c r="F36" s="43"/>
      <c r="G36" s="43"/>
      <c r="H36" s="44"/>
      <c r="I36" s="45" t="str">
        <f>IFERROR(HOMEP1[[#This Row],[Amount Paid by ESG-CV]]/HOMEP1[[#This Row],[Total Amount]],"")</f>
        <v/>
      </c>
      <c r="J36" s="44"/>
      <c r="K36" s="26"/>
    </row>
    <row r="37" spans="1:11" ht="33.75" customHeight="1" x14ac:dyDescent="0.25">
      <c r="A37" s="3">
        <v>13</v>
      </c>
      <c r="B37" s="27" t="s">
        <v>29</v>
      </c>
      <c r="C37" s="42"/>
      <c r="D37" s="42"/>
      <c r="E37" s="42"/>
      <c r="F37" s="43"/>
      <c r="G37" s="43"/>
      <c r="H37" s="44"/>
      <c r="I37" s="45" t="str">
        <f>IFERROR(HOMEP1[[#This Row],[Amount Paid by ESG-CV]]/HOMEP1[[#This Row],[Total Amount]],"")</f>
        <v/>
      </c>
      <c r="J37" s="44"/>
      <c r="K37" s="26"/>
    </row>
    <row r="38" spans="1:11" ht="33.75" customHeight="1" x14ac:dyDescent="0.25">
      <c r="A38" s="3">
        <v>14</v>
      </c>
      <c r="B38" s="27" t="s">
        <v>29</v>
      </c>
      <c r="C38" s="42"/>
      <c r="D38" s="42"/>
      <c r="E38" s="42"/>
      <c r="F38" s="43"/>
      <c r="G38" s="43"/>
      <c r="H38" s="44"/>
      <c r="I38" s="45" t="str">
        <f>IFERROR(HOMEP1[[#This Row],[Amount Paid by ESG-CV]]/HOMEP1[[#This Row],[Total Amount]],"")</f>
        <v/>
      </c>
      <c r="J38" s="44"/>
      <c r="K38" s="26"/>
    </row>
    <row r="39" spans="1:11" ht="33.75" customHeight="1" x14ac:dyDescent="0.25">
      <c r="A39" s="3">
        <v>15</v>
      </c>
      <c r="B39" s="27" t="s">
        <v>29</v>
      </c>
      <c r="C39" s="42"/>
      <c r="D39" s="42"/>
      <c r="E39" s="42"/>
      <c r="F39" s="43"/>
      <c r="G39" s="43"/>
      <c r="H39" s="44"/>
      <c r="I39" s="45" t="str">
        <f>IFERROR(HOMEP1[[#This Row],[Amount Paid by ESG-CV]]/HOMEP1[[#This Row],[Total Amount]],"")</f>
        <v/>
      </c>
      <c r="J39" s="44"/>
      <c r="K39" s="26"/>
    </row>
    <row r="40" spans="1:11" ht="33.75" customHeight="1" x14ac:dyDescent="0.25">
      <c r="A40" s="3">
        <v>16</v>
      </c>
      <c r="B40" s="27" t="s">
        <v>29</v>
      </c>
      <c r="C40" s="42"/>
      <c r="D40" s="42"/>
      <c r="E40" s="42"/>
      <c r="F40" s="43"/>
      <c r="G40" s="43"/>
      <c r="H40" s="44"/>
      <c r="I40" s="45" t="str">
        <f>IFERROR(HOMEP1[[#This Row],[Amount Paid by ESG-CV]]/HOMEP1[[#This Row],[Total Amount]],"")</f>
        <v/>
      </c>
      <c r="J40" s="44"/>
      <c r="K40" s="26"/>
    </row>
    <row r="41" spans="1:11" ht="33.75" customHeight="1" x14ac:dyDescent="0.25">
      <c r="A41" s="3">
        <v>17</v>
      </c>
      <c r="B41" s="27" t="s">
        <v>29</v>
      </c>
      <c r="C41" s="42"/>
      <c r="D41" s="42"/>
      <c r="E41" s="42"/>
      <c r="F41" s="43"/>
      <c r="G41" s="43"/>
      <c r="H41" s="44"/>
      <c r="I41" s="45" t="str">
        <f>IFERROR(HOMEP1[[#This Row],[Amount Paid by ESG-CV]]/HOMEP1[[#This Row],[Total Amount]],"")</f>
        <v/>
      </c>
      <c r="J41" s="44"/>
      <c r="K41" s="26"/>
    </row>
    <row r="42" spans="1:11" ht="33.75" customHeight="1" x14ac:dyDescent="0.25">
      <c r="A42" s="3">
        <v>18</v>
      </c>
      <c r="B42" s="27" t="s">
        <v>29</v>
      </c>
      <c r="C42" s="42"/>
      <c r="D42" s="42"/>
      <c r="E42" s="42"/>
      <c r="F42" s="43"/>
      <c r="G42" s="43"/>
      <c r="H42" s="44"/>
      <c r="I42" s="45" t="str">
        <f>IFERROR(HOMEP1[[#This Row],[Amount Paid by ESG-CV]]/HOMEP1[[#This Row],[Total Amount]],"")</f>
        <v/>
      </c>
      <c r="J42" s="44"/>
      <c r="K42" s="26"/>
    </row>
    <row r="43" spans="1:11" ht="33.75" customHeight="1" x14ac:dyDescent="0.25">
      <c r="A43" s="3">
        <v>19</v>
      </c>
      <c r="B43" s="27" t="s">
        <v>29</v>
      </c>
      <c r="C43" s="42"/>
      <c r="D43" s="42"/>
      <c r="E43" s="42"/>
      <c r="F43" s="43"/>
      <c r="G43" s="43"/>
      <c r="H43" s="44"/>
      <c r="I43" s="45" t="str">
        <f>IFERROR(HOMEP1[[#This Row],[Amount Paid by ESG-CV]]/HOMEP1[[#This Row],[Total Amount]],"")</f>
        <v/>
      </c>
      <c r="J43" s="44"/>
      <c r="K43" s="26"/>
    </row>
    <row r="44" spans="1:11" ht="33.75" customHeight="1" x14ac:dyDescent="0.25">
      <c r="A44" s="3">
        <v>20</v>
      </c>
      <c r="B44" s="27" t="s">
        <v>29</v>
      </c>
      <c r="C44" s="42"/>
      <c r="D44" s="42"/>
      <c r="E44" s="42"/>
      <c r="F44" s="43"/>
      <c r="G44" s="43"/>
      <c r="H44" s="44"/>
      <c r="I44" s="45" t="str">
        <f>IFERROR(HOMEP1[[#This Row],[Amount Paid by ESG-CV]]/HOMEP1[[#This Row],[Total Amount]],"")</f>
        <v/>
      </c>
      <c r="J44" s="44"/>
      <c r="K44" s="26"/>
    </row>
    <row r="46" spans="1:11" ht="33.75" customHeight="1" x14ac:dyDescent="0.25">
      <c r="A46" s="131" t="s">
        <v>9</v>
      </c>
      <c r="B46" s="132"/>
      <c r="C46" s="133">
        <f>$C$1</f>
        <v>0</v>
      </c>
      <c r="D46" s="134"/>
      <c r="E46" s="135"/>
      <c r="F46" s="131" t="s">
        <v>12</v>
      </c>
      <c r="G46" s="143"/>
      <c r="H46" s="143"/>
      <c r="I46" s="143"/>
      <c r="J46" s="132"/>
      <c r="K46" s="15" t="s">
        <v>33</v>
      </c>
    </row>
    <row r="47" spans="1:11" ht="33.75" customHeight="1" x14ac:dyDescent="0.25">
      <c r="A47" s="131" t="s">
        <v>10</v>
      </c>
      <c r="B47" s="132"/>
      <c r="C47" s="133">
        <f>$C$2</f>
        <v>0</v>
      </c>
      <c r="D47" s="134"/>
      <c r="E47" s="135"/>
      <c r="F47" s="131" t="s">
        <v>13</v>
      </c>
      <c r="G47" s="132"/>
      <c r="H47" s="144">
        <f>$G$2</f>
        <v>0</v>
      </c>
      <c r="I47" s="145"/>
      <c r="J47" s="146"/>
      <c r="K47" s="138">
        <f>SUM(HOMEP2[Amount Paid by ESG-CV])</f>
        <v>0</v>
      </c>
    </row>
    <row r="48" spans="1:11" ht="33.75" customHeight="1" x14ac:dyDescent="0.25">
      <c r="A48" s="136" t="s">
        <v>11</v>
      </c>
      <c r="B48" s="137"/>
      <c r="C48" s="133">
        <f>$C$3</f>
        <v>0</v>
      </c>
      <c r="D48" s="134"/>
      <c r="E48" s="135"/>
      <c r="F48" s="136" t="s">
        <v>14</v>
      </c>
      <c r="G48" s="137"/>
      <c r="H48" s="140">
        <f>$G$3</f>
        <v>0</v>
      </c>
      <c r="I48" s="141"/>
      <c r="J48" s="142"/>
      <c r="K48" s="139"/>
    </row>
    <row r="49" spans="1:11" ht="33.75" customHeight="1" x14ac:dyDescent="0.25">
      <c r="A49" s="5" t="s">
        <v>32</v>
      </c>
      <c r="B49" s="6" t="s">
        <v>20</v>
      </c>
      <c r="C49" s="6" t="s">
        <v>21</v>
      </c>
      <c r="D49" s="6" t="s">
        <v>22</v>
      </c>
      <c r="E49" s="6" t="s">
        <v>23</v>
      </c>
      <c r="F49" s="6" t="s">
        <v>24</v>
      </c>
      <c r="G49" s="6" t="s">
        <v>25</v>
      </c>
      <c r="H49" s="6" t="s">
        <v>26</v>
      </c>
      <c r="I49" s="7" t="s">
        <v>31</v>
      </c>
      <c r="J49" s="6" t="s">
        <v>27</v>
      </c>
      <c r="K49" s="8" t="s">
        <v>28</v>
      </c>
    </row>
    <row r="50" spans="1:11" ht="33.75" customHeight="1" x14ac:dyDescent="0.25">
      <c r="A50" s="3">
        <v>21</v>
      </c>
      <c r="B50" s="27" t="s">
        <v>29</v>
      </c>
      <c r="C50" s="42"/>
      <c r="D50" s="42"/>
      <c r="E50" s="42"/>
      <c r="F50" s="43"/>
      <c r="G50" s="43"/>
      <c r="H50" s="44"/>
      <c r="I50" s="45" t="str">
        <f>IFERROR(HOMEP2[[#This Row],[Amount Paid by ESG-CV]]/HOMEP2[[#This Row],[Total Amount]],"")</f>
        <v/>
      </c>
      <c r="J50" s="44"/>
      <c r="K50" s="26"/>
    </row>
    <row r="51" spans="1:11" ht="33.75" customHeight="1" x14ac:dyDescent="0.25">
      <c r="A51" s="3">
        <v>22</v>
      </c>
      <c r="B51" s="27" t="s">
        <v>29</v>
      </c>
      <c r="C51" s="42"/>
      <c r="D51" s="42"/>
      <c r="E51" s="42"/>
      <c r="F51" s="43"/>
      <c r="G51" s="43"/>
      <c r="H51" s="44"/>
      <c r="I51" s="45" t="str">
        <f>IFERROR(HOMEP2[[#This Row],[Amount Paid by ESG-CV]]/HOMEP2[[#This Row],[Total Amount]],"")</f>
        <v/>
      </c>
      <c r="J51" s="44"/>
      <c r="K51" s="26"/>
    </row>
    <row r="52" spans="1:11" ht="33.75" customHeight="1" x14ac:dyDescent="0.25">
      <c r="A52" s="3">
        <v>23</v>
      </c>
      <c r="B52" s="27" t="s">
        <v>29</v>
      </c>
      <c r="C52" s="42"/>
      <c r="D52" s="42"/>
      <c r="E52" s="42"/>
      <c r="F52" s="43"/>
      <c r="G52" s="43"/>
      <c r="H52" s="44"/>
      <c r="I52" s="45" t="str">
        <f>IFERROR(HOMEP2[[#This Row],[Amount Paid by ESG-CV]]/HOMEP2[[#This Row],[Total Amount]],"")</f>
        <v/>
      </c>
      <c r="J52" s="44"/>
      <c r="K52" s="26"/>
    </row>
    <row r="53" spans="1:11" ht="33.75" customHeight="1" x14ac:dyDescent="0.25">
      <c r="A53" s="3">
        <v>24</v>
      </c>
      <c r="B53" s="27" t="s">
        <v>29</v>
      </c>
      <c r="C53" s="42"/>
      <c r="D53" s="42"/>
      <c r="E53" s="42"/>
      <c r="F53" s="43"/>
      <c r="G53" s="43"/>
      <c r="H53" s="44"/>
      <c r="I53" s="45" t="str">
        <f>IFERROR(HOMEP2[[#This Row],[Amount Paid by ESG-CV]]/HOMEP2[[#This Row],[Total Amount]],"")</f>
        <v/>
      </c>
      <c r="J53" s="44"/>
      <c r="K53" s="26"/>
    </row>
    <row r="54" spans="1:11" ht="33.75" customHeight="1" x14ac:dyDescent="0.25">
      <c r="A54" s="3">
        <v>25</v>
      </c>
      <c r="B54" s="27" t="s">
        <v>29</v>
      </c>
      <c r="C54" s="42"/>
      <c r="D54" s="42"/>
      <c r="E54" s="42"/>
      <c r="F54" s="43"/>
      <c r="G54" s="43"/>
      <c r="H54" s="44"/>
      <c r="I54" s="45" t="str">
        <f>IFERROR(HOMEP2[[#This Row],[Amount Paid by ESG-CV]]/HOMEP2[[#This Row],[Total Amount]],"")</f>
        <v/>
      </c>
      <c r="J54" s="44"/>
      <c r="K54" s="26"/>
    </row>
    <row r="55" spans="1:11" ht="33.75" customHeight="1" x14ac:dyDescent="0.25">
      <c r="A55" s="3">
        <v>26</v>
      </c>
      <c r="B55" s="27" t="s">
        <v>29</v>
      </c>
      <c r="C55" s="42"/>
      <c r="D55" s="42"/>
      <c r="E55" s="42"/>
      <c r="F55" s="43"/>
      <c r="G55" s="43"/>
      <c r="H55" s="44"/>
      <c r="I55" s="45" t="str">
        <f>IFERROR(HOMEP2[[#This Row],[Amount Paid by ESG-CV]]/HOMEP2[[#This Row],[Total Amount]],"")</f>
        <v/>
      </c>
      <c r="J55" s="44"/>
      <c r="K55" s="26"/>
    </row>
    <row r="56" spans="1:11" ht="33.75" customHeight="1" x14ac:dyDescent="0.25">
      <c r="A56" s="3">
        <v>27</v>
      </c>
      <c r="B56" s="27" t="s">
        <v>29</v>
      </c>
      <c r="C56" s="42"/>
      <c r="D56" s="42"/>
      <c r="E56" s="42"/>
      <c r="F56" s="43"/>
      <c r="G56" s="43"/>
      <c r="H56" s="44"/>
      <c r="I56" s="45" t="str">
        <f>IFERROR(HOMEP2[[#This Row],[Amount Paid by ESG-CV]]/HOMEP2[[#This Row],[Total Amount]],"")</f>
        <v/>
      </c>
      <c r="J56" s="44"/>
      <c r="K56" s="26"/>
    </row>
    <row r="57" spans="1:11" ht="33.75" customHeight="1" x14ac:dyDescent="0.25">
      <c r="A57" s="3">
        <v>28</v>
      </c>
      <c r="B57" s="27" t="s">
        <v>29</v>
      </c>
      <c r="C57" s="42"/>
      <c r="D57" s="42"/>
      <c r="E57" s="42"/>
      <c r="F57" s="43"/>
      <c r="G57" s="43"/>
      <c r="H57" s="44"/>
      <c r="I57" s="45" t="str">
        <f>IFERROR(HOMEP2[[#This Row],[Amount Paid by ESG-CV]]/HOMEP2[[#This Row],[Total Amount]],"")</f>
        <v/>
      </c>
      <c r="J57" s="44"/>
      <c r="K57" s="26"/>
    </row>
    <row r="58" spans="1:11" ht="33.75" customHeight="1" x14ac:dyDescent="0.25">
      <c r="A58" s="3">
        <v>29</v>
      </c>
      <c r="B58" s="27" t="s">
        <v>29</v>
      </c>
      <c r="C58" s="42"/>
      <c r="D58" s="42"/>
      <c r="E58" s="42"/>
      <c r="F58" s="43"/>
      <c r="G58" s="43"/>
      <c r="H58" s="44"/>
      <c r="I58" s="45" t="str">
        <f>IFERROR(HOMEP2[[#This Row],[Amount Paid by ESG-CV]]/HOMEP2[[#This Row],[Total Amount]],"")</f>
        <v/>
      </c>
      <c r="J58" s="44"/>
      <c r="K58" s="26"/>
    </row>
    <row r="59" spans="1:11" ht="33.75" customHeight="1" x14ac:dyDescent="0.25">
      <c r="A59" s="3">
        <v>30</v>
      </c>
      <c r="B59" s="27" t="s">
        <v>29</v>
      </c>
      <c r="C59" s="42"/>
      <c r="D59" s="42"/>
      <c r="E59" s="42"/>
      <c r="F59" s="43"/>
      <c r="G59" s="43"/>
      <c r="H59" s="44"/>
      <c r="I59" s="45" t="str">
        <f>IFERROR(HOMEP2[[#This Row],[Amount Paid by ESG-CV]]/HOMEP2[[#This Row],[Total Amount]],"")</f>
        <v/>
      </c>
      <c r="J59" s="44"/>
      <c r="K59" s="26"/>
    </row>
    <row r="61" spans="1:11" ht="33.75" customHeight="1" x14ac:dyDescent="0.25">
      <c r="A61" s="131" t="s">
        <v>9</v>
      </c>
      <c r="B61" s="132"/>
      <c r="C61" s="133">
        <f>$C$1</f>
        <v>0</v>
      </c>
      <c r="D61" s="134"/>
      <c r="E61" s="135"/>
      <c r="F61" s="131" t="s">
        <v>12</v>
      </c>
      <c r="G61" s="143"/>
      <c r="H61" s="143"/>
      <c r="I61" s="143"/>
      <c r="J61" s="132"/>
      <c r="K61" s="15" t="s">
        <v>33</v>
      </c>
    </row>
    <row r="62" spans="1:11" ht="33.75" customHeight="1" x14ac:dyDescent="0.25">
      <c r="A62" s="131" t="s">
        <v>10</v>
      </c>
      <c r="B62" s="132"/>
      <c r="C62" s="133">
        <f>$C$2</f>
        <v>0</v>
      </c>
      <c r="D62" s="134"/>
      <c r="E62" s="135"/>
      <c r="F62" s="131" t="s">
        <v>13</v>
      </c>
      <c r="G62" s="132"/>
      <c r="H62" s="144">
        <f>$G$2</f>
        <v>0</v>
      </c>
      <c r="I62" s="145"/>
      <c r="J62" s="146"/>
      <c r="K62" s="138">
        <f>SUM(HOMEP3[Amount Paid by ESG-CV])</f>
        <v>0</v>
      </c>
    </row>
    <row r="63" spans="1:11" ht="33.75" customHeight="1" x14ac:dyDescent="0.25">
      <c r="A63" s="136" t="s">
        <v>11</v>
      </c>
      <c r="B63" s="137"/>
      <c r="C63" s="133">
        <f>$C$3</f>
        <v>0</v>
      </c>
      <c r="D63" s="134"/>
      <c r="E63" s="135"/>
      <c r="F63" s="136" t="s">
        <v>14</v>
      </c>
      <c r="G63" s="137"/>
      <c r="H63" s="140">
        <f>$G$3</f>
        <v>0</v>
      </c>
      <c r="I63" s="141"/>
      <c r="J63" s="142"/>
      <c r="K63" s="139"/>
    </row>
    <row r="64" spans="1:11" ht="33.75" customHeight="1" x14ac:dyDescent="0.25">
      <c r="A64" s="5" t="s">
        <v>32</v>
      </c>
      <c r="B64" s="6" t="s">
        <v>20</v>
      </c>
      <c r="C64" s="6" t="s">
        <v>21</v>
      </c>
      <c r="D64" s="6" t="s">
        <v>22</v>
      </c>
      <c r="E64" s="6" t="s">
        <v>23</v>
      </c>
      <c r="F64" s="6" t="s">
        <v>24</v>
      </c>
      <c r="G64" s="6" t="s">
        <v>25</v>
      </c>
      <c r="H64" s="6" t="s">
        <v>26</v>
      </c>
      <c r="I64" s="7" t="s">
        <v>31</v>
      </c>
      <c r="J64" s="6" t="s">
        <v>27</v>
      </c>
      <c r="K64" s="8" t="s">
        <v>28</v>
      </c>
    </row>
    <row r="65" spans="1:11" ht="33.75" customHeight="1" x14ac:dyDescent="0.25">
      <c r="A65" s="3">
        <v>31</v>
      </c>
      <c r="B65" s="27" t="s">
        <v>29</v>
      </c>
      <c r="C65" s="42"/>
      <c r="D65" s="42"/>
      <c r="E65" s="42"/>
      <c r="F65" s="43"/>
      <c r="G65" s="43"/>
      <c r="H65" s="44"/>
      <c r="I65" s="45" t="str">
        <f>IFERROR(HOMEP3[[#This Row],[Amount Paid by ESG-CV]]/HOMEP3[[#This Row],[Total Amount]],"")</f>
        <v/>
      </c>
      <c r="J65" s="44"/>
      <c r="K65" s="26"/>
    </row>
    <row r="66" spans="1:11" ht="33.75" customHeight="1" x14ac:dyDescent="0.25">
      <c r="A66" s="3">
        <v>32</v>
      </c>
      <c r="B66" s="27" t="s">
        <v>29</v>
      </c>
      <c r="C66" s="42"/>
      <c r="D66" s="42"/>
      <c r="E66" s="42"/>
      <c r="F66" s="43"/>
      <c r="G66" s="43"/>
      <c r="H66" s="44"/>
      <c r="I66" s="45" t="str">
        <f>IFERROR(HOMEP3[[#This Row],[Amount Paid by ESG-CV]]/HOMEP3[[#This Row],[Total Amount]],"")</f>
        <v/>
      </c>
      <c r="J66" s="44"/>
      <c r="K66" s="26"/>
    </row>
    <row r="67" spans="1:11" ht="33.75" customHeight="1" x14ac:dyDescent="0.25">
      <c r="A67" s="3">
        <v>33</v>
      </c>
      <c r="B67" s="27" t="s">
        <v>29</v>
      </c>
      <c r="C67" s="42"/>
      <c r="D67" s="42"/>
      <c r="E67" s="42"/>
      <c r="F67" s="43"/>
      <c r="G67" s="43"/>
      <c r="H67" s="44"/>
      <c r="I67" s="45" t="str">
        <f>IFERROR(HOMEP3[[#This Row],[Amount Paid by ESG-CV]]/HOMEP3[[#This Row],[Total Amount]],"")</f>
        <v/>
      </c>
      <c r="J67" s="44"/>
      <c r="K67" s="26"/>
    </row>
    <row r="68" spans="1:11" ht="33.75" customHeight="1" x14ac:dyDescent="0.25">
      <c r="A68" s="3">
        <v>34</v>
      </c>
      <c r="B68" s="27" t="s">
        <v>29</v>
      </c>
      <c r="C68" s="42"/>
      <c r="D68" s="42"/>
      <c r="E68" s="42"/>
      <c r="F68" s="43"/>
      <c r="G68" s="43"/>
      <c r="H68" s="44"/>
      <c r="I68" s="45" t="str">
        <f>IFERROR(HOMEP3[[#This Row],[Amount Paid by ESG-CV]]/HOMEP3[[#This Row],[Total Amount]],"")</f>
        <v/>
      </c>
      <c r="J68" s="44"/>
      <c r="K68" s="26"/>
    </row>
    <row r="69" spans="1:11" ht="33.75" customHeight="1" x14ac:dyDescent="0.25">
      <c r="A69" s="3">
        <v>35</v>
      </c>
      <c r="B69" s="27" t="s">
        <v>29</v>
      </c>
      <c r="C69" s="42"/>
      <c r="D69" s="42"/>
      <c r="E69" s="42"/>
      <c r="F69" s="43"/>
      <c r="G69" s="43"/>
      <c r="H69" s="44"/>
      <c r="I69" s="45" t="str">
        <f>IFERROR(HOMEP3[[#This Row],[Amount Paid by ESG-CV]]/HOMEP3[[#This Row],[Total Amount]],"")</f>
        <v/>
      </c>
      <c r="J69" s="44"/>
      <c r="K69" s="26"/>
    </row>
    <row r="70" spans="1:11" ht="33.75" customHeight="1" x14ac:dyDescent="0.25">
      <c r="A70" s="3">
        <v>36</v>
      </c>
      <c r="B70" s="27" t="s">
        <v>29</v>
      </c>
      <c r="C70" s="42"/>
      <c r="D70" s="42"/>
      <c r="E70" s="42"/>
      <c r="F70" s="43"/>
      <c r="G70" s="43"/>
      <c r="H70" s="44"/>
      <c r="I70" s="45" t="str">
        <f>IFERROR(HOMEP3[[#This Row],[Amount Paid by ESG-CV]]/HOMEP3[[#This Row],[Total Amount]],"")</f>
        <v/>
      </c>
      <c r="J70" s="44"/>
      <c r="K70" s="26"/>
    </row>
    <row r="71" spans="1:11" ht="33.75" customHeight="1" x14ac:dyDescent="0.25">
      <c r="A71" s="3">
        <v>37</v>
      </c>
      <c r="B71" s="27" t="s">
        <v>29</v>
      </c>
      <c r="C71" s="42"/>
      <c r="D71" s="42"/>
      <c r="E71" s="42"/>
      <c r="F71" s="43"/>
      <c r="G71" s="43"/>
      <c r="H71" s="44"/>
      <c r="I71" s="45" t="str">
        <f>IFERROR(HOMEP3[[#This Row],[Amount Paid by ESG-CV]]/HOMEP3[[#This Row],[Total Amount]],"")</f>
        <v/>
      </c>
      <c r="J71" s="44"/>
      <c r="K71" s="26"/>
    </row>
    <row r="72" spans="1:11" ht="33.75" customHeight="1" x14ac:dyDescent="0.25">
      <c r="A72" s="3">
        <v>38</v>
      </c>
      <c r="B72" s="27" t="s">
        <v>29</v>
      </c>
      <c r="C72" s="42"/>
      <c r="D72" s="42"/>
      <c r="E72" s="42"/>
      <c r="F72" s="43"/>
      <c r="G72" s="43"/>
      <c r="H72" s="44"/>
      <c r="I72" s="45" t="str">
        <f>IFERROR(HOMEP3[[#This Row],[Amount Paid by ESG-CV]]/HOMEP3[[#This Row],[Total Amount]],"")</f>
        <v/>
      </c>
      <c r="J72" s="44"/>
      <c r="K72" s="26"/>
    </row>
    <row r="73" spans="1:11" ht="33.75" customHeight="1" x14ac:dyDescent="0.25">
      <c r="A73" s="3">
        <v>39</v>
      </c>
      <c r="B73" s="27" t="s">
        <v>29</v>
      </c>
      <c r="C73" s="42"/>
      <c r="D73" s="42"/>
      <c r="E73" s="42"/>
      <c r="F73" s="43"/>
      <c r="G73" s="43"/>
      <c r="H73" s="44"/>
      <c r="I73" s="45" t="str">
        <f>IFERROR(HOMEP3[[#This Row],[Amount Paid by ESG-CV]]/HOMEP3[[#This Row],[Total Amount]],"")</f>
        <v/>
      </c>
      <c r="J73" s="44"/>
      <c r="K73" s="26"/>
    </row>
    <row r="74" spans="1:11" ht="33.75" customHeight="1" x14ac:dyDescent="0.25">
      <c r="A74" s="3">
        <v>40</v>
      </c>
      <c r="B74" s="27" t="s">
        <v>29</v>
      </c>
      <c r="C74" s="42"/>
      <c r="D74" s="42"/>
      <c r="E74" s="42"/>
      <c r="F74" s="43"/>
      <c r="G74" s="43"/>
      <c r="H74" s="44"/>
      <c r="I74" s="45" t="str">
        <f>IFERROR(HOMEP3[[#This Row],[Amount Paid by ESG-CV]]/HOMEP3[[#This Row],[Total Amount]],"")</f>
        <v/>
      </c>
      <c r="J74" s="44"/>
      <c r="K74" s="26"/>
    </row>
    <row r="76" spans="1:11" ht="33.75" customHeight="1" x14ac:dyDescent="0.25">
      <c r="A76" s="131" t="s">
        <v>9</v>
      </c>
      <c r="B76" s="132"/>
      <c r="C76" s="133">
        <f>$C$1</f>
        <v>0</v>
      </c>
      <c r="D76" s="134"/>
      <c r="E76" s="135"/>
      <c r="F76" s="131" t="s">
        <v>12</v>
      </c>
      <c r="G76" s="143"/>
      <c r="H76" s="143"/>
      <c r="I76" s="143"/>
      <c r="J76" s="132"/>
      <c r="K76" s="15" t="s">
        <v>33</v>
      </c>
    </row>
    <row r="77" spans="1:11" ht="33.75" customHeight="1" x14ac:dyDescent="0.25">
      <c r="A77" s="131" t="s">
        <v>10</v>
      </c>
      <c r="B77" s="132"/>
      <c r="C77" s="133">
        <f>$C$2</f>
        <v>0</v>
      </c>
      <c r="D77" s="134"/>
      <c r="E77" s="135"/>
      <c r="F77" s="131" t="s">
        <v>13</v>
      </c>
      <c r="G77" s="132"/>
      <c r="H77" s="144">
        <f>$G$2</f>
        <v>0</v>
      </c>
      <c r="I77" s="145"/>
      <c r="J77" s="146"/>
      <c r="K77" s="138">
        <f>SUM(HOMEP4[Amount Paid by ESG-CV])</f>
        <v>0</v>
      </c>
    </row>
    <row r="78" spans="1:11" ht="33.75" customHeight="1" x14ac:dyDescent="0.25">
      <c r="A78" s="136" t="s">
        <v>11</v>
      </c>
      <c r="B78" s="137"/>
      <c r="C78" s="133">
        <f>$C$3</f>
        <v>0</v>
      </c>
      <c r="D78" s="134"/>
      <c r="E78" s="135"/>
      <c r="F78" s="136" t="s">
        <v>14</v>
      </c>
      <c r="G78" s="137"/>
      <c r="H78" s="140">
        <f>$G$3</f>
        <v>0</v>
      </c>
      <c r="I78" s="141"/>
      <c r="J78" s="142"/>
      <c r="K78" s="139"/>
    </row>
    <row r="79" spans="1:11" ht="33.75" customHeight="1" x14ac:dyDescent="0.25">
      <c r="A79" s="5" t="s">
        <v>32</v>
      </c>
      <c r="B79" s="6" t="s">
        <v>20</v>
      </c>
      <c r="C79" s="6" t="s">
        <v>21</v>
      </c>
      <c r="D79" s="6" t="s">
        <v>22</v>
      </c>
      <c r="E79" s="6" t="s">
        <v>23</v>
      </c>
      <c r="F79" s="6" t="s">
        <v>24</v>
      </c>
      <c r="G79" s="6" t="s">
        <v>25</v>
      </c>
      <c r="H79" s="6" t="s">
        <v>26</v>
      </c>
      <c r="I79" s="7" t="s">
        <v>31</v>
      </c>
      <c r="J79" s="6" t="s">
        <v>27</v>
      </c>
      <c r="K79" s="8" t="s">
        <v>28</v>
      </c>
    </row>
    <row r="80" spans="1:11" ht="33.75" customHeight="1" x14ac:dyDescent="0.25">
      <c r="A80" s="3">
        <v>41</v>
      </c>
      <c r="B80" s="27" t="s">
        <v>29</v>
      </c>
      <c r="C80" s="42"/>
      <c r="D80" s="42"/>
      <c r="E80" s="42"/>
      <c r="F80" s="43"/>
      <c r="G80" s="43"/>
      <c r="H80" s="44"/>
      <c r="I80" s="45" t="str">
        <f>IFERROR(HOMEP4[[#This Row],[Amount Paid by ESG-CV]]/HOMEP4[[#This Row],[Total Amount]],"")</f>
        <v/>
      </c>
      <c r="J80" s="44"/>
      <c r="K80" s="26"/>
    </row>
    <row r="81" spans="1:11" ht="33.75" customHeight="1" x14ac:dyDescent="0.25">
      <c r="A81" s="3">
        <v>42</v>
      </c>
      <c r="B81" s="27" t="s">
        <v>29</v>
      </c>
      <c r="C81" s="42"/>
      <c r="D81" s="42"/>
      <c r="E81" s="42"/>
      <c r="F81" s="43"/>
      <c r="G81" s="43"/>
      <c r="H81" s="44"/>
      <c r="I81" s="45" t="str">
        <f>IFERROR(HOMEP4[[#This Row],[Amount Paid by ESG-CV]]/HOMEP4[[#This Row],[Total Amount]],"")</f>
        <v/>
      </c>
      <c r="J81" s="44"/>
      <c r="K81" s="26"/>
    </row>
    <row r="82" spans="1:11" ht="33.75" customHeight="1" x14ac:dyDescent="0.25">
      <c r="A82" s="3">
        <v>43</v>
      </c>
      <c r="B82" s="27" t="s">
        <v>29</v>
      </c>
      <c r="C82" s="42"/>
      <c r="D82" s="42"/>
      <c r="E82" s="42"/>
      <c r="F82" s="43"/>
      <c r="G82" s="43"/>
      <c r="H82" s="44"/>
      <c r="I82" s="45" t="str">
        <f>IFERROR(HOMEP4[[#This Row],[Amount Paid by ESG-CV]]/HOMEP4[[#This Row],[Total Amount]],"")</f>
        <v/>
      </c>
      <c r="J82" s="44"/>
      <c r="K82" s="26"/>
    </row>
    <row r="83" spans="1:11" ht="33.75" customHeight="1" x14ac:dyDescent="0.25">
      <c r="A83" s="3">
        <v>44</v>
      </c>
      <c r="B83" s="27" t="s">
        <v>29</v>
      </c>
      <c r="C83" s="42"/>
      <c r="D83" s="42"/>
      <c r="E83" s="42"/>
      <c r="F83" s="43"/>
      <c r="G83" s="43"/>
      <c r="H83" s="44"/>
      <c r="I83" s="45" t="str">
        <f>IFERROR(HOMEP4[[#This Row],[Amount Paid by ESG-CV]]/HOMEP4[[#This Row],[Total Amount]],"")</f>
        <v/>
      </c>
      <c r="J83" s="44"/>
      <c r="K83" s="26"/>
    </row>
    <row r="84" spans="1:11" ht="33.75" customHeight="1" x14ac:dyDescent="0.25">
      <c r="A84" s="3">
        <v>45</v>
      </c>
      <c r="B84" s="27" t="s">
        <v>29</v>
      </c>
      <c r="C84" s="42"/>
      <c r="D84" s="42"/>
      <c r="E84" s="42"/>
      <c r="F84" s="43"/>
      <c r="G84" s="43"/>
      <c r="H84" s="44"/>
      <c r="I84" s="45" t="str">
        <f>IFERROR(HOMEP4[[#This Row],[Amount Paid by ESG-CV]]/HOMEP4[[#This Row],[Total Amount]],"")</f>
        <v/>
      </c>
      <c r="J84" s="44"/>
      <c r="K84" s="26"/>
    </row>
    <row r="85" spans="1:11" ht="33.75" customHeight="1" x14ac:dyDescent="0.25">
      <c r="A85" s="3">
        <v>46</v>
      </c>
      <c r="B85" s="27" t="s">
        <v>29</v>
      </c>
      <c r="C85" s="42"/>
      <c r="D85" s="42"/>
      <c r="E85" s="42"/>
      <c r="F85" s="43"/>
      <c r="G85" s="43"/>
      <c r="H85" s="44"/>
      <c r="I85" s="45" t="str">
        <f>IFERROR(HOMEP4[[#This Row],[Amount Paid by ESG-CV]]/HOMEP4[[#This Row],[Total Amount]],"")</f>
        <v/>
      </c>
      <c r="J85" s="44"/>
      <c r="K85" s="26"/>
    </row>
    <row r="86" spans="1:11" ht="33.75" customHeight="1" x14ac:dyDescent="0.25">
      <c r="A86" s="3">
        <v>47</v>
      </c>
      <c r="B86" s="27" t="s">
        <v>29</v>
      </c>
      <c r="C86" s="42"/>
      <c r="D86" s="42"/>
      <c r="E86" s="42"/>
      <c r="F86" s="43"/>
      <c r="G86" s="43"/>
      <c r="H86" s="44"/>
      <c r="I86" s="45" t="str">
        <f>IFERROR(HOMEP4[[#This Row],[Amount Paid by ESG-CV]]/HOMEP4[[#This Row],[Total Amount]],"")</f>
        <v/>
      </c>
      <c r="J86" s="44"/>
      <c r="K86" s="26"/>
    </row>
    <row r="87" spans="1:11" ht="33.75" customHeight="1" x14ac:dyDescent="0.25">
      <c r="A87" s="3">
        <v>48</v>
      </c>
      <c r="B87" s="27" t="s">
        <v>29</v>
      </c>
      <c r="C87" s="42"/>
      <c r="D87" s="42"/>
      <c r="E87" s="42"/>
      <c r="F87" s="43"/>
      <c r="G87" s="43"/>
      <c r="H87" s="44"/>
      <c r="I87" s="45" t="str">
        <f>IFERROR(HOMEP4[[#This Row],[Amount Paid by ESG-CV]]/HOMEP4[[#This Row],[Total Amount]],"")</f>
        <v/>
      </c>
      <c r="J87" s="44"/>
      <c r="K87" s="26"/>
    </row>
    <row r="88" spans="1:11" ht="33.75" customHeight="1" x14ac:dyDescent="0.25">
      <c r="A88" s="3">
        <v>49</v>
      </c>
      <c r="B88" s="27" t="s">
        <v>29</v>
      </c>
      <c r="C88" s="42"/>
      <c r="D88" s="42"/>
      <c r="E88" s="42"/>
      <c r="F88" s="43"/>
      <c r="G88" s="43"/>
      <c r="H88" s="44"/>
      <c r="I88" s="45" t="str">
        <f>IFERROR(HOMEP4[[#This Row],[Amount Paid by ESG-CV]]/HOMEP4[[#This Row],[Total Amount]],"")</f>
        <v/>
      </c>
      <c r="J88" s="44"/>
      <c r="K88" s="26"/>
    </row>
    <row r="89" spans="1:11" ht="33.75" customHeight="1" x14ac:dyDescent="0.25">
      <c r="A89" s="3">
        <v>50</v>
      </c>
      <c r="B89" s="27" t="s">
        <v>29</v>
      </c>
      <c r="C89" s="42"/>
      <c r="D89" s="42"/>
      <c r="E89" s="42"/>
      <c r="F89" s="43"/>
      <c r="G89" s="43"/>
      <c r="H89" s="44"/>
      <c r="I89" s="45" t="str">
        <f>IFERROR(HOMEP4[[#This Row],[Amount Paid by ESG-CV]]/HOMEP4[[#This Row],[Total Amount]],"")</f>
        <v/>
      </c>
      <c r="J89" s="44"/>
      <c r="K89" s="26"/>
    </row>
    <row r="91" spans="1:11" ht="33.75" customHeight="1" x14ac:dyDescent="0.25">
      <c r="A91" s="131" t="s">
        <v>9</v>
      </c>
      <c r="B91" s="132"/>
      <c r="C91" s="133">
        <f>$C$1</f>
        <v>0</v>
      </c>
      <c r="D91" s="134"/>
      <c r="E91" s="135"/>
      <c r="F91" s="131" t="s">
        <v>12</v>
      </c>
      <c r="G91" s="143"/>
      <c r="H91" s="143"/>
      <c r="I91" s="143"/>
      <c r="J91" s="132"/>
      <c r="K91" s="15" t="s">
        <v>33</v>
      </c>
    </row>
    <row r="92" spans="1:11" ht="33.75" customHeight="1" x14ac:dyDescent="0.25">
      <c r="A92" s="131" t="s">
        <v>10</v>
      </c>
      <c r="B92" s="132"/>
      <c r="C92" s="133">
        <f>$C$2</f>
        <v>0</v>
      </c>
      <c r="D92" s="134"/>
      <c r="E92" s="135"/>
      <c r="F92" s="131" t="s">
        <v>13</v>
      </c>
      <c r="G92" s="132"/>
      <c r="H92" s="144">
        <f>$G$2</f>
        <v>0</v>
      </c>
      <c r="I92" s="145"/>
      <c r="J92" s="146"/>
      <c r="K92" s="138">
        <f>SUM(HOMEP5[Amount Paid by ESG-CV])</f>
        <v>0</v>
      </c>
    </row>
    <row r="93" spans="1:11" ht="33.75" customHeight="1" x14ac:dyDescent="0.25">
      <c r="A93" s="136" t="s">
        <v>11</v>
      </c>
      <c r="B93" s="137"/>
      <c r="C93" s="133">
        <f>$C$3</f>
        <v>0</v>
      </c>
      <c r="D93" s="134"/>
      <c r="E93" s="135"/>
      <c r="F93" s="136" t="s">
        <v>14</v>
      </c>
      <c r="G93" s="137"/>
      <c r="H93" s="140">
        <f>$G$3</f>
        <v>0</v>
      </c>
      <c r="I93" s="141"/>
      <c r="J93" s="142"/>
      <c r="K93" s="139"/>
    </row>
    <row r="94" spans="1:11" ht="33.75" customHeight="1" x14ac:dyDescent="0.25">
      <c r="A94" s="5" t="s">
        <v>32</v>
      </c>
      <c r="B94" s="6" t="s">
        <v>20</v>
      </c>
      <c r="C94" s="6" t="s">
        <v>21</v>
      </c>
      <c r="D94" s="6" t="s">
        <v>22</v>
      </c>
      <c r="E94" s="6" t="s">
        <v>23</v>
      </c>
      <c r="F94" s="6" t="s">
        <v>24</v>
      </c>
      <c r="G94" s="6" t="s">
        <v>25</v>
      </c>
      <c r="H94" s="6" t="s">
        <v>26</v>
      </c>
      <c r="I94" s="7" t="s">
        <v>31</v>
      </c>
      <c r="J94" s="6" t="s">
        <v>27</v>
      </c>
      <c r="K94" s="8" t="s">
        <v>28</v>
      </c>
    </row>
    <row r="95" spans="1:11" ht="33.75" customHeight="1" x14ac:dyDescent="0.25">
      <c r="A95" s="3">
        <v>51</v>
      </c>
      <c r="B95" s="27" t="s">
        <v>29</v>
      </c>
      <c r="C95" s="42"/>
      <c r="D95" s="42"/>
      <c r="E95" s="42"/>
      <c r="F95" s="43"/>
      <c r="G95" s="43"/>
      <c r="H95" s="44"/>
      <c r="I95" s="45" t="str">
        <f>IFERROR(HOMEP5[[#This Row],[Amount Paid by ESG-CV]]/HOMEP5[[#This Row],[Total Amount]],"")</f>
        <v/>
      </c>
      <c r="J95" s="44"/>
      <c r="K95" s="26"/>
    </row>
    <row r="96" spans="1:11" ht="33.75" customHeight="1" x14ac:dyDescent="0.25">
      <c r="A96" s="3">
        <v>52</v>
      </c>
      <c r="B96" s="27" t="s">
        <v>29</v>
      </c>
      <c r="C96" s="42"/>
      <c r="D96" s="42"/>
      <c r="E96" s="42"/>
      <c r="F96" s="43"/>
      <c r="G96" s="43"/>
      <c r="H96" s="44"/>
      <c r="I96" s="45" t="str">
        <f>IFERROR(HOMEP5[[#This Row],[Amount Paid by ESG-CV]]/HOMEP5[[#This Row],[Total Amount]],"")</f>
        <v/>
      </c>
      <c r="J96" s="44"/>
      <c r="K96" s="26"/>
    </row>
    <row r="97" spans="1:11" ht="33.75" customHeight="1" x14ac:dyDescent="0.25">
      <c r="A97" s="3">
        <v>53</v>
      </c>
      <c r="B97" s="27" t="s">
        <v>29</v>
      </c>
      <c r="C97" s="42"/>
      <c r="D97" s="42"/>
      <c r="E97" s="42"/>
      <c r="F97" s="43"/>
      <c r="G97" s="43"/>
      <c r="H97" s="44"/>
      <c r="I97" s="45" t="str">
        <f>IFERROR(HOMEP5[[#This Row],[Amount Paid by ESG-CV]]/HOMEP5[[#This Row],[Total Amount]],"")</f>
        <v/>
      </c>
      <c r="J97" s="44"/>
      <c r="K97" s="26"/>
    </row>
    <row r="98" spans="1:11" ht="33.75" customHeight="1" x14ac:dyDescent="0.25">
      <c r="A98" s="3">
        <v>54</v>
      </c>
      <c r="B98" s="27" t="s">
        <v>29</v>
      </c>
      <c r="C98" s="42"/>
      <c r="D98" s="42"/>
      <c r="E98" s="42"/>
      <c r="F98" s="43"/>
      <c r="G98" s="43"/>
      <c r="H98" s="44"/>
      <c r="I98" s="45" t="str">
        <f>IFERROR(HOMEP5[[#This Row],[Amount Paid by ESG-CV]]/HOMEP5[[#This Row],[Total Amount]],"")</f>
        <v/>
      </c>
      <c r="J98" s="44"/>
      <c r="K98" s="26"/>
    </row>
    <row r="99" spans="1:11" ht="33.75" customHeight="1" x14ac:dyDescent="0.25">
      <c r="A99" s="3">
        <v>55</v>
      </c>
      <c r="B99" s="27" t="s">
        <v>29</v>
      </c>
      <c r="C99" s="42"/>
      <c r="D99" s="42"/>
      <c r="E99" s="42"/>
      <c r="F99" s="43"/>
      <c r="G99" s="43"/>
      <c r="H99" s="44"/>
      <c r="I99" s="45" t="str">
        <f>IFERROR(HOMEP5[[#This Row],[Amount Paid by ESG-CV]]/HOMEP5[[#This Row],[Total Amount]],"")</f>
        <v/>
      </c>
      <c r="J99" s="44"/>
      <c r="K99" s="26"/>
    </row>
    <row r="100" spans="1:11" ht="33.75" customHeight="1" x14ac:dyDescent="0.25">
      <c r="A100" s="3">
        <v>56</v>
      </c>
      <c r="B100" s="27" t="s">
        <v>29</v>
      </c>
      <c r="C100" s="42"/>
      <c r="D100" s="42"/>
      <c r="E100" s="42"/>
      <c r="F100" s="43"/>
      <c r="G100" s="43"/>
      <c r="H100" s="44"/>
      <c r="I100" s="45" t="str">
        <f>IFERROR(HOMEP5[[#This Row],[Amount Paid by ESG-CV]]/HOMEP5[[#This Row],[Total Amount]],"")</f>
        <v/>
      </c>
      <c r="J100" s="44"/>
      <c r="K100" s="26"/>
    </row>
    <row r="101" spans="1:11" ht="33.75" customHeight="1" x14ac:dyDescent="0.25">
      <c r="A101" s="3">
        <v>57</v>
      </c>
      <c r="B101" s="27" t="s">
        <v>29</v>
      </c>
      <c r="C101" s="42"/>
      <c r="D101" s="42"/>
      <c r="E101" s="42"/>
      <c r="F101" s="43"/>
      <c r="G101" s="43"/>
      <c r="H101" s="44"/>
      <c r="I101" s="45" t="str">
        <f>IFERROR(HOMEP5[[#This Row],[Amount Paid by ESG-CV]]/HOMEP5[[#This Row],[Total Amount]],"")</f>
        <v/>
      </c>
      <c r="J101" s="44"/>
      <c r="K101" s="26"/>
    </row>
    <row r="102" spans="1:11" ht="33.75" customHeight="1" x14ac:dyDescent="0.25">
      <c r="A102" s="3">
        <v>58</v>
      </c>
      <c r="B102" s="27" t="s">
        <v>29</v>
      </c>
      <c r="C102" s="42"/>
      <c r="D102" s="42"/>
      <c r="E102" s="42"/>
      <c r="F102" s="43"/>
      <c r="G102" s="43"/>
      <c r="H102" s="44"/>
      <c r="I102" s="45" t="str">
        <f>IFERROR(HOMEP5[[#This Row],[Amount Paid by ESG-CV]]/HOMEP5[[#This Row],[Total Amount]],"")</f>
        <v/>
      </c>
      <c r="J102" s="44"/>
      <c r="K102" s="26"/>
    </row>
    <row r="103" spans="1:11" ht="33.75" customHeight="1" x14ac:dyDescent="0.25">
      <c r="A103" s="3">
        <v>59</v>
      </c>
      <c r="B103" s="27" t="s">
        <v>29</v>
      </c>
      <c r="C103" s="42"/>
      <c r="D103" s="42"/>
      <c r="E103" s="42"/>
      <c r="F103" s="43"/>
      <c r="G103" s="43"/>
      <c r="H103" s="44"/>
      <c r="I103" s="45" t="str">
        <f>IFERROR(HOMEP5[[#This Row],[Amount Paid by ESG-CV]]/HOMEP5[[#This Row],[Total Amount]],"")</f>
        <v/>
      </c>
      <c r="J103" s="44"/>
      <c r="K103" s="26"/>
    </row>
    <row r="104" spans="1:11" ht="33.75" customHeight="1" x14ac:dyDescent="0.25">
      <c r="A104" s="3">
        <v>60</v>
      </c>
      <c r="B104" s="27" t="s">
        <v>29</v>
      </c>
      <c r="C104" s="42"/>
      <c r="D104" s="42"/>
      <c r="E104" s="42"/>
      <c r="F104" s="43"/>
      <c r="G104" s="43"/>
      <c r="H104" s="44"/>
      <c r="I104" s="45" t="str">
        <f>IFERROR(HOMEP5[[#This Row],[Amount Paid by ESG-CV]]/HOMEP5[[#This Row],[Total Amount]],"")</f>
        <v/>
      </c>
      <c r="J104" s="44"/>
      <c r="K104" s="26"/>
    </row>
    <row r="106" spans="1:11" ht="33.75" customHeight="1" x14ac:dyDescent="0.25">
      <c r="A106" s="131" t="s">
        <v>9</v>
      </c>
      <c r="B106" s="132"/>
      <c r="C106" s="133">
        <f>$C$1</f>
        <v>0</v>
      </c>
      <c r="D106" s="134"/>
      <c r="E106" s="135"/>
      <c r="F106" s="131" t="s">
        <v>12</v>
      </c>
      <c r="G106" s="143"/>
      <c r="H106" s="143"/>
      <c r="I106" s="143"/>
      <c r="J106" s="132"/>
      <c r="K106" s="15" t="s">
        <v>33</v>
      </c>
    </row>
    <row r="107" spans="1:11" ht="33.75" customHeight="1" x14ac:dyDescent="0.25">
      <c r="A107" s="131" t="s">
        <v>10</v>
      </c>
      <c r="B107" s="132"/>
      <c r="C107" s="133">
        <f>$C$2</f>
        <v>0</v>
      </c>
      <c r="D107" s="134"/>
      <c r="E107" s="135"/>
      <c r="F107" s="131" t="s">
        <v>13</v>
      </c>
      <c r="G107" s="132"/>
      <c r="H107" s="144">
        <f>$G$2</f>
        <v>0</v>
      </c>
      <c r="I107" s="145"/>
      <c r="J107" s="146"/>
      <c r="K107" s="138">
        <f>SUM(HOMEP6[Amount Paid by ESG-CV])</f>
        <v>0</v>
      </c>
    </row>
    <row r="108" spans="1:11" ht="33.75" customHeight="1" x14ac:dyDescent="0.25">
      <c r="A108" s="136" t="s">
        <v>11</v>
      </c>
      <c r="B108" s="137"/>
      <c r="C108" s="133">
        <f>$C$3</f>
        <v>0</v>
      </c>
      <c r="D108" s="134"/>
      <c r="E108" s="135"/>
      <c r="F108" s="136" t="s">
        <v>14</v>
      </c>
      <c r="G108" s="137"/>
      <c r="H108" s="140">
        <f>$G$3</f>
        <v>0</v>
      </c>
      <c r="I108" s="141"/>
      <c r="J108" s="142"/>
      <c r="K108" s="139"/>
    </row>
    <row r="109" spans="1:11" ht="33.75" customHeight="1" x14ac:dyDescent="0.25">
      <c r="A109" s="5" t="s">
        <v>32</v>
      </c>
      <c r="B109" s="6" t="s">
        <v>20</v>
      </c>
      <c r="C109" s="6" t="s">
        <v>21</v>
      </c>
      <c r="D109" s="6" t="s">
        <v>22</v>
      </c>
      <c r="E109" s="6" t="s">
        <v>23</v>
      </c>
      <c r="F109" s="6" t="s">
        <v>24</v>
      </c>
      <c r="G109" s="6" t="s">
        <v>25</v>
      </c>
      <c r="H109" s="6" t="s">
        <v>26</v>
      </c>
      <c r="I109" s="7" t="s">
        <v>31</v>
      </c>
      <c r="J109" s="6" t="s">
        <v>27</v>
      </c>
      <c r="K109" s="8" t="s">
        <v>28</v>
      </c>
    </row>
    <row r="110" spans="1:11" ht="33.75" customHeight="1" x14ac:dyDescent="0.25">
      <c r="A110" s="3">
        <v>61</v>
      </c>
      <c r="B110" s="27" t="s">
        <v>29</v>
      </c>
      <c r="C110" s="42"/>
      <c r="D110" s="42"/>
      <c r="E110" s="42"/>
      <c r="F110" s="43"/>
      <c r="G110" s="43"/>
      <c r="H110" s="44"/>
      <c r="I110" s="45" t="str">
        <f>IFERROR(HOMEP6[[#This Row],[Amount Paid by ESG-CV]]/HOMEP6[[#This Row],[Total Amount]],"")</f>
        <v/>
      </c>
      <c r="J110" s="44"/>
      <c r="K110" s="26"/>
    </row>
    <row r="111" spans="1:11" ht="33.75" customHeight="1" x14ac:dyDescent="0.25">
      <c r="A111" s="3">
        <v>62</v>
      </c>
      <c r="B111" s="27" t="s">
        <v>29</v>
      </c>
      <c r="C111" s="42"/>
      <c r="D111" s="42"/>
      <c r="E111" s="42"/>
      <c r="F111" s="43"/>
      <c r="G111" s="43"/>
      <c r="H111" s="44"/>
      <c r="I111" s="45" t="str">
        <f>IFERROR(HOMEP6[[#This Row],[Amount Paid by ESG-CV]]/HOMEP6[[#This Row],[Total Amount]],"")</f>
        <v/>
      </c>
      <c r="J111" s="44"/>
      <c r="K111" s="26"/>
    </row>
    <row r="112" spans="1:11" ht="33.75" customHeight="1" x14ac:dyDescent="0.25">
      <c r="A112" s="3">
        <v>63</v>
      </c>
      <c r="B112" s="27" t="s">
        <v>29</v>
      </c>
      <c r="C112" s="42"/>
      <c r="D112" s="42"/>
      <c r="E112" s="42"/>
      <c r="F112" s="43"/>
      <c r="G112" s="43"/>
      <c r="H112" s="44"/>
      <c r="I112" s="45" t="str">
        <f>IFERROR(HOMEP6[[#This Row],[Amount Paid by ESG-CV]]/HOMEP6[[#This Row],[Total Amount]],"")</f>
        <v/>
      </c>
      <c r="J112" s="44"/>
      <c r="K112" s="26"/>
    </row>
    <row r="113" spans="1:11" ht="33.75" customHeight="1" x14ac:dyDescent="0.25">
      <c r="A113" s="3">
        <v>64</v>
      </c>
      <c r="B113" s="27" t="s">
        <v>29</v>
      </c>
      <c r="C113" s="42"/>
      <c r="D113" s="42"/>
      <c r="E113" s="42"/>
      <c r="F113" s="43"/>
      <c r="G113" s="43"/>
      <c r="H113" s="44"/>
      <c r="I113" s="45" t="str">
        <f>IFERROR(HOMEP6[[#This Row],[Amount Paid by ESG-CV]]/HOMEP6[[#This Row],[Total Amount]],"")</f>
        <v/>
      </c>
      <c r="J113" s="44"/>
      <c r="K113" s="26"/>
    </row>
    <row r="114" spans="1:11" ht="33.75" customHeight="1" x14ac:dyDescent="0.25">
      <c r="A114" s="3">
        <v>65</v>
      </c>
      <c r="B114" s="27" t="s">
        <v>29</v>
      </c>
      <c r="C114" s="42"/>
      <c r="D114" s="42"/>
      <c r="E114" s="42"/>
      <c r="F114" s="43"/>
      <c r="G114" s="43"/>
      <c r="H114" s="44"/>
      <c r="I114" s="45" t="str">
        <f>IFERROR(HOMEP6[[#This Row],[Amount Paid by ESG-CV]]/HOMEP6[[#This Row],[Total Amount]],"")</f>
        <v/>
      </c>
      <c r="J114" s="44"/>
      <c r="K114" s="26"/>
    </row>
    <row r="115" spans="1:11" ht="33.75" customHeight="1" x14ac:dyDescent="0.25">
      <c r="A115" s="3">
        <v>66</v>
      </c>
      <c r="B115" s="27" t="s">
        <v>29</v>
      </c>
      <c r="C115" s="42"/>
      <c r="D115" s="42"/>
      <c r="E115" s="42"/>
      <c r="F115" s="43"/>
      <c r="G115" s="43"/>
      <c r="H115" s="44"/>
      <c r="I115" s="45" t="str">
        <f>IFERROR(HOMEP6[[#This Row],[Amount Paid by ESG-CV]]/HOMEP6[[#This Row],[Total Amount]],"")</f>
        <v/>
      </c>
      <c r="J115" s="44"/>
      <c r="K115" s="26"/>
    </row>
    <row r="116" spans="1:11" ht="33.75" customHeight="1" x14ac:dyDescent="0.25">
      <c r="A116" s="3">
        <v>67</v>
      </c>
      <c r="B116" s="27" t="s">
        <v>29</v>
      </c>
      <c r="C116" s="42"/>
      <c r="D116" s="42"/>
      <c r="E116" s="42"/>
      <c r="F116" s="43"/>
      <c r="G116" s="43"/>
      <c r="H116" s="44"/>
      <c r="I116" s="45" t="str">
        <f>IFERROR(HOMEP6[[#This Row],[Amount Paid by ESG-CV]]/HOMEP6[[#This Row],[Total Amount]],"")</f>
        <v/>
      </c>
      <c r="J116" s="44"/>
      <c r="K116" s="26"/>
    </row>
    <row r="117" spans="1:11" ht="33.75" customHeight="1" x14ac:dyDescent="0.25">
      <c r="A117" s="3">
        <v>68</v>
      </c>
      <c r="B117" s="27" t="s">
        <v>29</v>
      </c>
      <c r="C117" s="42"/>
      <c r="D117" s="42"/>
      <c r="E117" s="42"/>
      <c r="F117" s="43"/>
      <c r="G117" s="43"/>
      <c r="H117" s="44"/>
      <c r="I117" s="45" t="str">
        <f>IFERROR(HOMEP6[[#This Row],[Amount Paid by ESG-CV]]/HOMEP6[[#This Row],[Total Amount]],"")</f>
        <v/>
      </c>
      <c r="J117" s="44"/>
      <c r="K117" s="26"/>
    </row>
    <row r="118" spans="1:11" ht="33.75" customHeight="1" x14ac:dyDescent="0.25">
      <c r="A118" s="3">
        <v>69</v>
      </c>
      <c r="B118" s="27" t="s">
        <v>29</v>
      </c>
      <c r="C118" s="42"/>
      <c r="D118" s="42"/>
      <c r="E118" s="42"/>
      <c r="F118" s="43"/>
      <c r="G118" s="43"/>
      <c r="H118" s="44"/>
      <c r="I118" s="45" t="str">
        <f>IFERROR(HOMEP6[[#This Row],[Amount Paid by ESG-CV]]/HOMEP6[[#This Row],[Total Amount]],"")</f>
        <v/>
      </c>
      <c r="J118" s="44"/>
      <c r="K118" s="26"/>
    </row>
    <row r="119" spans="1:11" ht="33.75" customHeight="1" x14ac:dyDescent="0.25">
      <c r="A119" s="3">
        <v>70</v>
      </c>
      <c r="B119" s="27" t="s">
        <v>29</v>
      </c>
      <c r="C119" s="42"/>
      <c r="D119" s="42"/>
      <c r="E119" s="42"/>
      <c r="F119" s="43"/>
      <c r="G119" s="43"/>
      <c r="H119" s="44"/>
      <c r="I119" s="45" t="str">
        <f>IFERROR(HOMEP6[[#This Row],[Amount Paid by ESG-CV]]/HOMEP6[[#This Row],[Total Amount]],"")</f>
        <v/>
      </c>
      <c r="J119" s="44"/>
      <c r="K119" s="26"/>
    </row>
    <row r="121" spans="1:11" ht="33.75" customHeight="1" x14ac:dyDescent="0.25">
      <c r="A121" s="131" t="s">
        <v>9</v>
      </c>
      <c r="B121" s="132"/>
      <c r="C121" s="133">
        <f>$C$1</f>
        <v>0</v>
      </c>
      <c r="D121" s="134"/>
      <c r="E121" s="135"/>
      <c r="F121" s="131" t="s">
        <v>12</v>
      </c>
      <c r="G121" s="143"/>
      <c r="H121" s="143"/>
      <c r="I121" s="143"/>
      <c r="J121" s="132"/>
      <c r="K121" s="15" t="s">
        <v>33</v>
      </c>
    </row>
    <row r="122" spans="1:11" ht="33.75" customHeight="1" x14ac:dyDescent="0.25">
      <c r="A122" s="131" t="s">
        <v>10</v>
      </c>
      <c r="B122" s="132"/>
      <c r="C122" s="133">
        <f>$C$2</f>
        <v>0</v>
      </c>
      <c r="D122" s="134"/>
      <c r="E122" s="135"/>
      <c r="F122" s="131" t="s">
        <v>13</v>
      </c>
      <c r="G122" s="132"/>
      <c r="H122" s="144">
        <f>$G$2</f>
        <v>0</v>
      </c>
      <c r="I122" s="145"/>
      <c r="J122" s="146"/>
      <c r="K122" s="138">
        <f>SUM(HOMEP7[Amount Paid by ESG-CV])</f>
        <v>0</v>
      </c>
    </row>
    <row r="123" spans="1:11" ht="33.75" customHeight="1" x14ac:dyDescent="0.25">
      <c r="A123" s="136" t="s">
        <v>11</v>
      </c>
      <c r="B123" s="137"/>
      <c r="C123" s="133">
        <f>$C$3</f>
        <v>0</v>
      </c>
      <c r="D123" s="134"/>
      <c r="E123" s="135"/>
      <c r="F123" s="136" t="s">
        <v>14</v>
      </c>
      <c r="G123" s="137"/>
      <c r="H123" s="140">
        <f>$G$3</f>
        <v>0</v>
      </c>
      <c r="I123" s="141"/>
      <c r="J123" s="142"/>
      <c r="K123" s="139"/>
    </row>
    <row r="124" spans="1:11" ht="33.75" customHeight="1" x14ac:dyDescent="0.25">
      <c r="A124" s="5" t="s">
        <v>32</v>
      </c>
      <c r="B124" s="6" t="s">
        <v>20</v>
      </c>
      <c r="C124" s="6" t="s">
        <v>21</v>
      </c>
      <c r="D124" s="6" t="s">
        <v>22</v>
      </c>
      <c r="E124" s="6" t="s">
        <v>23</v>
      </c>
      <c r="F124" s="6" t="s">
        <v>24</v>
      </c>
      <c r="G124" s="6" t="s">
        <v>25</v>
      </c>
      <c r="H124" s="6" t="s">
        <v>26</v>
      </c>
      <c r="I124" s="7" t="s">
        <v>31</v>
      </c>
      <c r="J124" s="6" t="s">
        <v>27</v>
      </c>
      <c r="K124" s="8" t="s">
        <v>28</v>
      </c>
    </row>
    <row r="125" spans="1:11" ht="33.75" customHeight="1" x14ac:dyDescent="0.25">
      <c r="A125" s="3">
        <v>71</v>
      </c>
      <c r="B125" s="27" t="s">
        <v>29</v>
      </c>
      <c r="C125" s="42"/>
      <c r="D125" s="42"/>
      <c r="E125" s="42"/>
      <c r="F125" s="43"/>
      <c r="G125" s="43"/>
      <c r="H125" s="44"/>
      <c r="I125" s="45" t="str">
        <f>IFERROR(HOMEP7[[#This Row],[Amount Paid by ESG-CV]]/HOMEP7[[#This Row],[Total Amount]],"")</f>
        <v/>
      </c>
      <c r="J125" s="44"/>
      <c r="K125" s="26"/>
    </row>
    <row r="126" spans="1:11" ht="33.75" customHeight="1" x14ac:dyDescent="0.25">
      <c r="A126" s="3">
        <v>72</v>
      </c>
      <c r="B126" s="27" t="s">
        <v>29</v>
      </c>
      <c r="C126" s="42"/>
      <c r="D126" s="42"/>
      <c r="E126" s="42"/>
      <c r="F126" s="43"/>
      <c r="G126" s="43"/>
      <c r="H126" s="44"/>
      <c r="I126" s="45" t="str">
        <f>IFERROR(HOMEP7[[#This Row],[Amount Paid by ESG-CV]]/HOMEP7[[#This Row],[Total Amount]],"")</f>
        <v/>
      </c>
      <c r="J126" s="44"/>
      <c r="K126" s="26"/>
    </row>
    <row r="127" spans="1:11" ht="33.75" customHeight="1" x14ac:dyDescent="0.25">
      <c r="A127" s="3">
        <v>73</v>
      </c>
      <c r="B127" s="27" t="s">
        <v>29</v>
      </c>
      <c r="C127" s="42"/>
      <c r="D127" s="42"/>
      <c r="E127" s="42"/>
      <c r="F127" s="43"/>
      <c r="G127" s="43"/>
      <c r="H127" s="44"/>
      <c r="I127" s="45" t="str">
        <f>IFERROR(HOMEP7[[#This Row],[Amount Paid by ESG-CV]]/HOMEP7[[#This Row],[Total Amount]],"")</f>
        <v/>
      </c>
      <c r="J127" s="44"/>
      <c r="K127" s="26"/>
    </row>
    <row r="128" spans="1:11" ht="33.75" customHeight="1" x14ac:dyDescent="0.25">
      <c r="A128" s="3">
        <v>74</v>
      </c>
      <c r="B128" s="27" t="s">
        <v>29</v>
      </c>
      <c r="C128" s="42"/>
      <c r="D128" s="42"/>
      <c r="E128" s="42"/>
      <c r="F128" s="43"/>
      <c r="G128" s="43"/>
      <c r="H128" s="44"/>
      <c r="I128" s="45" t="str">
        <f>IFERROR(HOMEP7[[#This Row],[Amount Paid by ESG-CV]]/HOMEP7[[#This Row],[Total Amount]],"")</f>
        <v/>
      </c>
      <c r="J128" s="44"/>
      <c r="K128" s="26"/>
    </row>
    <row r="129" spans="1:11" ht="33.75" customHeight="1" x14ac:dyDescent="0.25">
      <c r="A129" s="3">
        <v>75</v>
      </c>
      <c r="B129" s="27" t="s">
        <v>29</v>
      </c>
      <c r="C129" s="42"/>
      <c r="D129" s="42"/>
      <c r="E129" s="42"/>
      <c r="F129" s="43"/>
      <c r="G129" s="43"/>
      <c r="H129" s="44"/>
      <c r="I129" s="45" t="str">
        <f>IFERROR(HOMEP7[[#This Row],[Amount Paid by ESG-CV]]/HOMEP7[[#This Row],[Total Amount]],"")</f>
        <v/>
      </c>
      <c r="J129" s="44"/>
      <c r="K129" s="26"/>
    </row>
    <row r="130" spans="1:11" ht="33.75" customHeight="1" x14ac:dyDescent="0.25">
      <c r="A130" s="3">
        <v>76</v>
      </c>
      <c r="B130" s="27" t="s">
        <v>29</v>
      </c>
      <c r="C130" s="42"/>
      <c r="D130" s="42"/>
      <c r="E130" s="42"/>
      <c r="F130" s="43"/>
      <c r="G130" s="43"/>
      <c r="H130" s="44"/>
      <c r="I130" s="45" t="str">
        <f>IFERROR(HOMEP7[[#This Row],[Amount Paid by ESG-CV]]/HOMEP7[[#This Row],[Total Amount]],"")</f>
        <v/>
      </c>
      <c r="J130" s="44"/>
      <c r="K130" s="26"/>
    </row>
    <row r="131" spans="1:11" ht="33.75" customHeight="1" x14ac:dyDescent="0.25">
      <c r="A131" s="3">
        <v>77</v>
      </c>
      <c r="B131" s="27" t="s">
        <v>29</v>
      </c>
      <c r="C131" s="42"/>
      <c r="D131" s="42"/>
      <c r="E131" s="42"/>
      <c r="F131" s="43"/>
      <c r="G131" s="43"/>
      <c r="H131" s="44"/>
      <c r="I131" s="45" t="str">
        <f>IFERROR(HOMEP7[[#This Row],[Amount Paid by ESG-CV]]/HOMEP7[[#This Row],[Total Amount]],"")</f>
        <v/>
      </c>
      <c r="J131" s="44"/>
      <c r="K131" s="26"/>
    </row>
    <row r="132" spans="1:11" ht="33.75" customHeight="1" x14ac:dyDescent="0.25">
      <c r="A132" s="3">
        <v>78</v>
      </c>
      <c r="B132" s="27" t="s">
        <v>29</v>
      </c>
      <c r="C132" s="42"/>
      <c r="D132" s="42"/>
      <c r="E132" s="42"/>
      <c r="F132" s="43"/>
      <c r="G132" s="43"/>
      <c r="H132" s="44"/>
      <c r="I132" s="45" t="str">
        <f>IFERROR(HOMEP7[[#This Row],[Amount Paid by ESG-CV]]/HOMEP7[[#This Row],[Total Amount]],"")</f>
        <v/>
      </c>
      <c r="J132" s="44"/>
      <c r="K132" s="26"/>
    </row>
    <row r="133" spans="1:11" ht="33.75" customHeight="1" x14ac:dyDescent="0.25">
      <c r="A133" s="3">
        <v>79</v>
      </c>
      <c r="B133" s="27" t="s">
        <v>29</v>
      </c>
      <c r="C133" s="42"/>
      <c r="D133" s="42"/>
      <c r="E133" s="42"/>
      <c r="F133" s="43"/>
      <c r="G133" s="43"/>
      <c r="H133" s="44"/>
      <c r="I133" s="45" t="str">
        <f>IFERROR(HOMEP7[[#This Row],[Amount Paid by ESG-CV]]/HOMEP7[[#This Row],[Total Amount]],"")</f>
        <v/>
      </c>
      <c r="J133" s="44"/>
      <c r="K133" s="26"/>
    </row>
    <row r="134" spans="1:11" ht="33.75" customHeight="1" x14ac:dyDescent="0.25">
      <c r="A134" s="3">
        <v>80</v>
      </c>
      <c r="B134" s="27" t="s">
        <v>29</v>
      </c>
      <c r="C134" s="42"/>
      <c r="D134" s="42"/>
      <c r="E134" s="42"/>
      <c r="F134" s="43"/>
      <c r="G134" s="43"/>
      <c r="H134" s="44"/>
      <c r="I134" s="45" t="str">
        <f>IFERROR(HOMEP7[[#This Row],[Amount Paid by ESG-CV]]/HOMEP7[[#This Row],[Total Amount]],"")</f>
        <v/>
      </c>
      <c r="J134" s="44"/>
      <c r="K134" s="26"/>
    </row>
    <row r="136" spans="1:11" ht="33.75" customHeight="1" x14ac:dyDescent="0.25">
      <c r="A136" s="131" t="s">
        <v>9</v>
      </c>
      <c r="B136" s="132"/>
      <c r="C136" s="133">
        <f>$C$1</f>
        <v>0</v>
      </c>
      <c r="D136" s="134"/>
      <c r="E136" s="135"/>
      <c r="F136" s="131" t="s">
        <v>12</v>
      </c>
      <c r="G136" s="143"/>
      <c r="H136" s="143"/>
      <c r="I136" s="143"/>
      <c r="J136" s="132"/>
      <c r="K136" s="15" t="s">
        <v>33</v>
      </c>
    </row>
    <row r="137" spans="1:11" ht="33.75" customHeight="1" x14ac:dyDescent="0.25">
      <c r="A137" s="131" t="s">
        <v>10</v>
      </c>
      <c r="B137" s="132"/>
      <c r="C137" s="133">
        <f>$C$2</f>
        <v>0</v>
      </c>
      <c r="D137" s="134"/>
      <c r="E137" s="135"/>
      <c r="F137" s="131" t="s">
        <v>13</v>
      </c>
      <c r="G137" s="132"/>
      <c r="H137" s="144">
        <f>$G$2</f>
        <v>0</v>
      </c>
      <c r="I137" s="145"/>
      <c r="J137" s="146"/>
      <c r="K137" s="138">
        <f>SUM(HOMEP8[Amount Paid by ESG-CV])</f>
        <v>0</v>
      </c>
    </row>
    <row r="138" spans="1:11" ht="33.75" customHeight="1" x14ac:dyDescent="0.25">
      <c r="A138" s="136" t="s">
        <v>11</v>
      </c>
      <c r="B138" s="137"/>
      <c r="C138" s="133">
        <f>$C$3</f>
        <v>0</v>
      </c>
      <c r="D138" s="134"/>
      <c r="E138" s="135"/>
      <c r="F138" s="136" t="s">
        <v>14</v>
      </c>
      <c r="G138" s="137"/>
      <c r="H138" s="140">
        <f>$G$3</f>
        <v>0</v>
      </c>
      <c r="I138" s="141"/>
      <c r="J138" s="142"/>
      <c r="K138" s="139"/>
    </row>
    <row r="139" spans="1:11" ht="33.75" customHeight="1" x14ac:dyDescent="0.25">
      <c r="A139" s="5" t="s">
        <v>32</v>
      </c>
      <c r="B139" s="6" t="s">
        <v>20</v>
      </c>
      <c r="C139" s="6" t="s">
        <v>21</v>
      </c>
      <c r="D139" s="6" t="s">
        <v>22</v>
      </c>
      <c r="E139" s="6" t="s">
        <v>23</v>
      </c>
      <c r="F139" s="6" t="s">
        <v>24</v>
      </c>
      <c r="G139" s="6" t="s">
        <v>25</v>
      </c>
      <c r="H139" s="6" t="s">
        <v>26</v>
      </c>
      <c r="I139" s="7" t="s">
        <v>31</v>
      </c>
      <c r="J139" s="6" t="s">
        <v>27</v>
      </c>
      <c r="K139" s="8" t="s">
        <v>28</v>
      </c>
    </row>
    <row r="140" spans="1:11" ht="33.75" customHeight="1" x14ac:dyDescent="0.25">
      <c r="A140" s="3">
        <v>81</v>
      </c>
      <c r="B140" s="27" t="s">
        <v>29</v>
      </c>
      <c r="C140" s="42"/>
      <c r="D140" s="42"/>
      <c r="E140" s="42"/>
      <c r="F140" s="43"/>
      <c r="G140" s="43"/>
      <c r="H140" s="44"/>
      <c r="I140" s="45" t="str">
        <f>IFERROR(HOMEP8[[#This Row],[Amount Paid by ESG-CV]]/HOMEP8[[#This Row],[Total Amount]],"")</f>
        <v/>
      </c>
      <c r="J140" s="44"/>
      <c r="K140" s="26"/>
    </row>
    <row r="141" spans="1:11" ht="33.75" customHeight="1" x14ac:dyDescent="0.25">
      <c r="A141" s="3">
        <v>82</v>
      </c>
      <c r="B141" s="27" t="s">
        <v>29</v>
      </c>
      <c r="C141" s="42"/>
      <c r="D141" s="42"/>
      <c r="E141" s="42"/>
      <c r="F141" s="43"/>
      <c r="G141" s="43"/>
      <c r="H141" s="44"/>
      <c r="I141" s="45" t="str">
        <f>IFERROR(HOMEP8[[#This Row],[Amount Paid by ESG-CV]]/HOMEP8[[#This Row],[Total Amount]],"")</f>
        <v/>
      </c>
      <c r="J141" s="44"/>
      <c r="K141" s="26"/>
    </row>
    <row r="142" spans="1:11" ht="33.75" customHeight="1" x14ac:dyDescent="0.25">
      <c r="A142" s="3">
        <v>83</v>
      </c>
      <c r="B142" s="27" t="s">
        <v>29</v>
      </c>
      <c r="C142" s="42"/>
      <c r="D142" s="42"/>
      <c r="E142" s="42"/>
      <c r="F142" s="43"/>
      <c r="G142" s="43"/>
      <c r="H142" s="44"/>
      <c r="I142" s="45" t="str">
        <f>IFERROR(HOMEP8[[#This Row],[Amount Paid by ESG-CV]]/HOMEP8[[#This Row],[Total Amount]],"")</f>
        <v/>
      </c>
      <c r="J142" s="44"/>
      <c r="K142" s="26"/>
    </row>
    <row r="143" spans="1:11" ht="33.75" customHeight="1" x14ac:dyDescent="0.25">
      <c r="A143" s="3">
        <v>84</v>
      </c>
      <c r="B143" s="27" t="s">
        <v>29</v>
      </c>
      <c r="C143" s="42"/>
      <c r="D143" s="42"/>
      <c r="E143" s="42"/>
      <c r="F143" s="43"/>
      <c r="G143" s="43"/>
      <c r="H143" s="44"/>
      <c r="I143" s="45" t="str">
        <f>IFERROR(HOMEP8[[#This Row],[Amount Paid by ESG-CV]]/HOMEP8[[#This Row],[Total Amount]],"")</f>
        <v/>
      </c>
      <c r="J143" s="44"/>
      <c r="K143" s="26"/>
    </row>
    <row r="144" spans="1:11" ht="33.75" customHeight="1" x14ac:dyDescent="0.25">
      <c r="A144" s="3">
        <v>85</v>
      </c>
      <c r="B144" s="27" t="s">
        <v>29</v>
      </c>
      <c r="C144" s="42"/>
      <c r="D144" s="42"/>
      <c r="E144" s="42"/>
      <c r="F144" s="43"/>
      <c r="G144" s="43"/>
      <c r="H144" s="44"/>
      <c r="I144" s="45" t="str">
        <f>IFERROR(HOMEP8[[#This Row],[Amount Paid by ESG-CV]]/HOMEP8[[#This Row],[Total Amount]],"")</f>
        <v/>
      </c>
      <c r="J144" s="44"/>
      <c r="K144" s="26"/>
    </row>
    <row r="145" spans="1:11" ht="33.75" customHeight="1" x14ac:dyDescent="0.25">
      <c r="A145" s="3">
        <v>86</v>
      </c>
      <c r="B145" s="27" t="s">
        <v>29</v>
      </c>
      <c r="C145" s="42"/>
      <c r="D145" s="42"/>
      <c r="E145" s="42"/>
      <c r="F145" s="43"/>
      <c r="G145" s="43"/>
      <c r="H145" s="44"/>
      <c r="I145" s="45" t="str">
        <f>IFERROR(HOMEP8[[#This Row],[Amount Paid by ESG-CV]]/HOMEP8[[#This Row],[Total Amount]],"")</f>
        <v/>
      </c>
      <c r="J145" s="44"/>
      <c r="K145" s="26"/>
    </row>
    <row r="146" spans="1:11" ht="33.75" customHeight="1" x14ac:dyDescent="0.25">
      <c r="A146" s="3">
        <v>87</v>
      </c>
      <c r="B146" s="27" t="s">
        <v>29</v>
      </c>
      <c r="C146" s="42"/>
      <c r="D146" s="42"/>
      <c r="E146" s="42"/>
      <c r="F146" s="43"/>
      <c r="G146" s="43"/>
      <c r="H146" s="44"/>
      <c r="I146" s="45" t="str">
        <f>IFERROR(HOMEP8[[#This Row],[Amount Paid by ESG-CV]]/HOMEP8[[#This Row],[Total Amount]],"")</f>
        <v/>
      </c>
      <c r="J146" s="44"/>
      <c r="K146" s="26"/>
    </row>
    <row r="147" spans="1:11" ht="33.75" customHeight="1" x14ac:dyDescent="0.25">
      <c r="A147" s="3">
        <v>88</v>
      </c>
      <c r="B147" s="27" t="s">
        <v>29</v>
      </c>
      <c r="C147" s="42"/>
      <c r="D147" s="42"/>
      <c r="E147" s="42"/>
      <c r="F147" s="43"/>
      <c r="G147" s="43"/>
      <c r="H147" s="44"/>
      <c r="I147" s="45" t="str">
        <f>IFERROR(HOMEP8[[#This Row],[Amount Paid by ESG-CV]]/HOMEP8[[#This Row],[Total Amount]],"")</f>
        <v/>
      </c>
      <c r="J147" s="44"/>
      <c r="K147" s="26"/>
    </row>
    <row r="148" spans="1:11" ht="33.75" customHeight="1" x14ac:dyDescent="0.25">
      <c r="A148" s="3">
        <v>89</v>
      </c>
      <c r="B148" s="27" t="s">
        <v>29</v>
      </c>
      <c r="C148" s="42"/>
      <c r="D148" s="42"/>
      <c r="E148" s="42"/>
      <c r="F148" s="43"/>
      <c r="G148" s="43"/>
      <c r="H148" s="44"/>
      <c r="I148" s="45" t="str">
        <f>IFERROR(HOMEP8[[#This Row],[Amount Paid by ESG-CV]]/HOMEP8[[#This Row],[Total Amount]],"")</f>
        <v/>
      </c>
      <c r="J148" s="44"/>
      <c r="K148" s="26"/>
    </row>
    <row r="149" spans="1:11" ht="33.75" customHeight="1" x14ac:dyDescent="0.25">
      <c r="A149" s="3">
        <v>90</v>
      </c>
      <c r="B149" s="27" t="s">
        <v>29</v>
      </c>
      <c r="C149" s="42"/>
      <c r="D149" s="42"/>
      <c r="E149" s="42"/>
      <c r="F149" s="43"/>
      <c r="G149" s="43"/>
      <c r="H149" s="44"/>
      <c r="I149" s="45" t="str">
        <f>IFERROR(HOMEP8[[#This Row],[Amount Paid by ESG-CV]]/HOMEP8[[#This Row],[Total Amount]],"")</f>
        <v/>
      </c>
      <c r="J149" s="44"/>
      <c r="K149" s="26"/>
    </row>
    <row r="151" spans="1:11" ht="33.75" customHeight="1" x14ac:dyDescent="0.25">
      <c r="A151" s="131" t="s">
        <v>9</v>
      </c>
      <c r="B151" s="132"/>
      <c r="C151" s="133">
        <f>$C$1</f>
        <v>0</v>
      </c>
      <c r="D151" s="134"/>
      <c r="E151" s="135"/>
      <c r="F151" s="131" t="s">
        <v>12</v>
      </c>
      <c r="G151" s="143"/>
      <c r="H151" s="143"/>
      <c r="I151" s="143"/>
      <c r="J151" s="132"/>
      <c r="K151" s="15" t="s">
        <v>33</v>
      </c>
    </row>
    <row r="152" spans="1:11" ht="33.75" customHeight="1" x14ac:dyDescent="0.25">
      <c r="A152" s="131" t="s">
        <v>10</v>
      </c>
      <c r="B152" s="132"/>
      <c r="C152" s="133">
        <f>$C$2</f>
        <v>0</v>
      </c>
      <c r="D152" s="134"/>
      <c r="E152" s="135"/>
      <c r="F152" s="131" t="s">
        <v>13</v>
      </c>
      <c r="G152" s="132"/>
      <c r="H152" s="144">
        <f>$G$2</f>
        <v>0</v>
      </c>
      <c r="I152" s="145"/>
      <c r="J152" s="146"/>
      <c r="K152" s="138">
        <f>SUM(HOMEP9[Amount Paid by ESG-CV])</f>
        <v>0</v>
      </c>
    </row>
    <row r="153" spans="1:11" ht="33.75" customHeight="1" x14ac:dyDescent="0.25">
      <c r="A153" s="136" t="s">
        <v>11</v>
      </c>
      <c r="B153" s="137"/>
      <c r="C153" s="133">
        <f>$C$3</f>
        <v>0</v>
      </c>
      <c r="D153" s="134"/>
      <c r="E153" s="135"/>
      <c r="F153" s="136" t="s">
        <v>14</v>
      </c>
      <c r="G153" s="137"/>
      <c r="H153" s="140">
        <f>$G$3</f>
        <v>0</v>
      </c>
      <c r="I153" s="141"/>
      <c r="J153" s="142"/>
      <c r="K153" s="139"/>
    </row>
    <row r="154" spans="1:11" ht="33.75" customHeight="1" x14ac:dyDescent="0.25">
      <c r="A154" s="5" t="s">
        <v>32</v>
      </c>
      <c r="B154" s="6" t="s">
        <v>20</v>
      </c>
      <c r="C154" s="6" t="s">
        <v>21</v>
      </c>
      <c r="D154" s="6" t="s">
        <v>22</v>
      </c>
      <c r="E154" s="6" t="s">
        <v>23</v>
      </c>
      <c r="F154" s="6" t="s">
        <v>24</v>
      </c>
      <c r="G154" s="6" t="s">
        <v>25</v>
      </c>
      <c r="H154" s="6" t="s">
        <v>26</v>
      </c>
      <c r="I154" s="7" t="s">
        <v>31</v>
      </c>
      <c r="J154" s="6" t="s">
        <v>27</v>
      </c>
      <c r="K154" s="8" t="s">
        <v>28</v>
      </c>
    </row>
    <row r="155" spans="1:11" ht="33.75" customHeight="1" x14ac:dyDescent="0.25">
      <c r="A155" s="3">
        <v>91</v>
      </c>
      <c r="B155" s="27" t="s">
        <v>29</v>
      </c>
      <c r="C155" s="42"/>
      <c r="D155" s="42"/>
      <c r="E155" s="42"/>
      <c r="F155" s="43"/>
      <c r="G155" s="43"/>
      <c r="H155" s="44"/>
      <c r="I155" s="45" t="str">
        <f>IFERROR(HOMEP9[[#This Row],[Amount Paid by ESG-CV]]/HOMEP9[[#This Row],[Total Amount]],"")</f>
        <v/>
      </c>
      <c r="J155" s="44"/>
      <c r="K155" s="26"/>
    </row>
    <row r="156" spans="1:11" ht="33.75" customHeight="1" x14ac:dyDescent="0.25">
      <c r="A156" s="3">
        <v>92</v>
      </c>
      <c r="B156" s="27" t="s">
        <v>29</v>
      </c>
      <c r="C156" s="42"/>
      <c r="D156" s="42"/>
      <c r="E156" s="42"/>
      <c r="F156" s="43"/>
      <c r="G156" s="43"/>
      <c r="H156" s="44"/>
      <c r="I156" s="45" t="str">
        <f>IFERROR(HOMEP9[[#This Row],[Amount Paid by ESG-CV]]/HOMEP9[[#This Row],[Total Amount]],"")</f>
        <v/>
      </c>
      <c r="J156" s="44"/>
      <c r="K156" s="26"/>
    </row>
    <row r="157" spans="1:11" ht="33.75" customHeight="1" x14ac:dyDescent="0.25">
      <c r="A157" s="3">
        <v>93</v>
      </c>
      <c r="B157" s="27" t="s">
        <v>29</v>
      </c>
      <c r="C157" s="42"/>
      <c r="D157" s="42"/>
      <c r="E157" s="42"/>
      <c r="F157" s="43"/>
      <c r="G157" s="43"/>
      <c r="H157" s="44"/>
      <c r="I157" s="45" t="str">
        <f>IFERROR(HOMEP9[[#This Row],[Amount Paid by ESG-CV]]/HOMEP9[[#This Row],[Total Amount]],"")</f>
        <v/>
      </c>
      <c r="J157" s="44"/>
      <c r="K157" s="26"/>
    </row>
    <row r="158" spans="1:11" ht="33.75" customHeight="1" x14ac:dyDescent="0.25">
      <c r="A158" s="3">
        <v>94</v>
      </c>
      <c r="B158" s="27" t="s">
        <v>29</v>
      </c>
      <c r="C158" s="42"/>
      <c r="D158" s="42"/>
      <c r="E158" s="42"/>
      <c r="F158" s="43"/>
      <c r="G158" s="43"/>
      <c r="H158" s="44"/>
      <c r="I158" s="45" t="str">
        <f>IFERROR(HOMEP9[[#This Row],[Amount Paid by ESG-CV]]/HOMEP9[[#This Row],[Total Amount]],"")</f>
        <v/>
      </c>
      <c r="J158" s="44"/>
      <c r="K158" s="26"/>
    </row>
    <row r="159" spans="1:11" ht="33.75" customHeight="1" x14ac:dyDescent="0.25">
      <c r="A159" s="3">
        <v>95</v>
      </c>
      <c r="B159" s="27" t="s">
        <v>29</v>
      </c>
      <c r="C159" s="42"/>
      <c r="D159" s="42"/>
      <c r="E159" s="42"/>
      <c r="F159" s="43"/>
      <c r="G159" s="43"/>
      <c r="H159" s="44"/>
      <c r="I159" s="45" t="str">
        <f>IFERROR(HOMEP9[[#This Row],[Amount Paid by ESG-CV]]/HOMEP9[[#This Row],[Total Amount]],"")</f>
        <v/>
      </c>
      <c r="J159" s="44"/>
      <c r="K159" s="26"/>
    </row>
    <row r="160" spans="1:11" ht="33.75" customHeight="1" x14ac:dyDescent="0.25">
      <c r="A160" s="3">
        <v>96</v>
      </c>
      <c r="B160" s="27" t="s">
        <v>29</v>
      </c>
      <c r="C160" s="42"/>
      <c r="D160" s="42"/>
      <c r="E160" s="42"/>
      <c r="F160" s="43"/>
      <c r="G160" s="43"/>
      <c r="H160" s="44"/>
      <c r="I160" s="45" t="str">
        <f>IFERROR(HOMEP9[[#This Row],[Amount Paid by ESG-CV]]/HOMEP9[[#This Row],[Total Amount]],"")</f>
        <v/>
      </c>
      <c r="J160" s="44"/>
      <c r="K160" s="26"/>
    </row>
    <row r="161" spans="1:11" ht="33.75" customHeight="1" x14ac:dyDescent="0.25">
      <c r="A161" s="3">
        <v>97</v>
      </c>
      <c r="B161" s="27" t="s">
        <v>29</v>
      </c>
      <c r="C161" s="42"/>
      <c r="D161" s="42"/>
      <c r="E161" s="42"/>
      <c r="F161" s="43"/>
      <c r="G161" s="43"/>
      <c r="H161" s="44"/>
      <c r="I161" s="45" t="str">
        <f>IFERROR(HOMEP9[[#This Row],[Amount Paid by ESG-CV]]/HOMEP9[[#This Row],[Total Amount]],"")</f>
        <v/>
      </c>
      <c r="J161" s="44"/>
      <c r="K161" s="26"/>
    </row>
    <row r="162" spans="1:11" ht="33.75" customHeight="1" x14ac:dyDescent="0.25">
      <c r="A162" s="3">
        <v>98</v>
      </c>
      <c r="B162" s="27" t="s">
        <v>29</v>
      </c>
      <c r="C162" s="42"/>
      <c r="D162" s="42"/>
      <c r="E162" s="42"/>
      <c r="F162" s="43"/>
      <c r="G162" s="43"/>
      <c r="H162" s="44"/>
      <c r="I162" s="45" t="str">
        <f>IFERROR(HOMEP9[[#This Row],[Amount Paid by ESG-CV]]/HOMEP9[[#This Row],[Total Amount]],"")</f>
        <v/>
      </c>
      <c r="J162" s="44"/>
      <c r="K162" s="26"/>
    </row>
    <row r="163" spans="1:11" ht="33.75" customHeight="1" x14ac:dyDescent="0.25">
      <c r="A163" s="3">
        <v>99</v>
      </c>
      <c r="B163" s="27" t="s">
        <v>29</v>
      </c>
      <c r="C163" s="42"/>
      <c r="D163" s="42"/>
      <c r="E163" s="42"/>
      <c r="F163" s="43"/>
      <c r="G163" s="43"/>
      <c r="H163" s="44"/>
      <c r="I163" s="45" t="str">
        <f>IFERROR(HOMEP9[[#This Row],[Amount Paid by ESG-CV]]/HOMEP9[[#This Row],[Total Amount]],"")</f>
        <v/>
      </c>
      <c r="J163" s="44"/>
      <c r="K163" s="26"/>
    </row>
    <row r="164" spans="1:11" ht="33.75" customHeight="1" x14ac:dyDescent="0.25">
      <c r="A164" s="3">
        <v>100</v>
      </c>
      <c r="B164" s="27" t="s">
        <v>29</v>
      </c>
      <c r="C164" s="42"/>
      <c r="D164" s="42"/>
      <c r="E164" s="42"/>
      <c r="F164" s="43"/>
      <c r="G164" s="43"/>
      <c r="H164" s="44"/>
      <c r="I164" s="45" t="str">
        <f>IFERROR(HOMEP9[[#This Row],[Amount Paid by ESG-CV]]/HOMEP9[[#This Row],[Total Amount]],"")</f>
        <v/>
      </c>
      <c r="J164" s="44"/>
      <c r="K164" s="26"/>
    </row>
    <row r="166" spans="1:11" ht="33.75" customHeight="1" x14ac:dyDescent="0.25">
      <c r="A166" s="131" t="s">
        <v>9</v>
      </c>
      <c r="B166" s="132"/>
      <c r="C166" s="133">
        <f>$C$1</f>
        <v>0</v>
      </c>
      <c r="D166" s="134"/>
      <c r="E166" s="135"/>
      <c r="F166" s="131" t="s">
        <v>12</v>
      </c>
      <c r="G166" s="143"/>
      <c r="H166" s="143"/>
      <c r="I166" s="143"/>
      <c r="J166" s="132"/>
      <c r="K166" s="15" t="s">
        <v>33</v>
      </c>
    </row>
    <row r="167" spans="1:11" ht="33.75" customHeight="1" x14ac:dyDescent="0.25">
      <c r="A167" s="131" t="s">
        <v>10</v>
      </c>
      <c r="B167" s="132"/>
      <c r="C167" s="133">
        <f>$C$2</f>
        <v>0</v>
      </c>
      <c r="D167" s="134"/>
      <c r="E167" s="135"/>
      <c r="F167" s="131" t="s">
        <v>13</v>
      </c>
      <c r="G167" s="132"/>
      <c r="H167" s="144">
        <f>$G$2</f>
        <v>0</v>
      </c>
      <c r="I167" s="145"/>
      <c r="J167" s="146"/>
      <c r="K167" s="138">
        <f>SUM(HOMEP10[Amount Paid by ESG-CV])</f>
        <v>0</v>
      </c>
    </row>
    <row r="168" spans="1:11" ht="33.75" customHeight="1" x14ac:dyDescent="0.25">
      <c r="A168" s="136" t="s">
        <v>11</v>
      </c>
      <c r="B168" s="137"/>
      <c r="C168" s="133">
        <f>$C$3</f>
        <v>0</v>
      </c>
      <c r="D168" s="134"/>
      <c r="E168" s="135"/>
      <c r="F168" s="136" t="s">
        <v>14</v>
      </c>
      <c r="G168" s="137"/>
      <c r="H168" s="140">
        <f>$G$3</f>
        <v>0</v>
      </c>
      <c r="I168" s="141"/>
      <c r="J168" s="142"/>
      <c r="K168" s="139"/>
    </row>
    <row r="169" spans="1:11" ht="33.75" customHeight="1" x14ac:dyDescent="0.25">
      <c r="A169" s="5" t="s">
        <v>32</v>
      </c>
      <c r="B169" s="6" t="s">
        <v>20</v>
      </c>
      <c r="C169" s="6" t="s">
        <v>21</v>
      </c>
      <c r="D169" s="6" t="s">
        <v>22</v>
      </c>
      <c r="E169" s="6" t="s">
        <v>23</v>
      </c>
      <c r="F169" s="6" t="s">
        <v>24</v>
      </c>
      <c r="G169" s="6" t="s">
        <v>25</v>
      </c>
      <c r="H169" s="6" t="s">
        <v>26</v>
      </c>
      <c r="I169" s="7" t="s">
        <v>31</v>
      </c>
      <c r="J169" s="6" t="s">
        <v>27</v>
      </c>
      <c r="K169" s="8" t="s">
        <v>28</v>
      </c>
    </row>
    <row r="170" spans="1:11" ht="33.75" customHeight="1" x14ac:dyDescent="0.25">
      <c r="A170" s="3">
        <v>101</v>
      </c>
      <c r="B170" s="27" t="s">
        <v>29</v>
      </c>
      <c r="C170" s="42"/>
      <c r="D170" s="42"/>
      <c r="E170" s="42"/>
      <c r="F170" s="43"/>
      <c r="G170" s="43"/>
      <c r="H170" s="44"/>
      <c r="I170" s="45" t="str">
        <f>IFERROR(HOMEP10[[#This Row],[Amount Paid by ESG-CV]]/HOMEP10[[#This Row],[Total Amount]],"")</f>
        <v/>
      </c>
      <c r="J170" s="44"/>
      <c r="K170" s="26"/>
    </row>
    <row r="171" spans="1:11" ht="33.75" customHeight="1" x14ac:dyDescent="0.25">
      <c r="A171" s="3">
        <v>102</v>
      </c>
      <c r="B171" s="27" t="s">
        <v>29</v>
      </c>
      <c r="C171" s="42"/>
      <c r="D171" s="42"/>
      <c r="E171" s="42"/>
      <c r="F171" s="43"/>
      <c r="G171" s="43"/>
      <c r="H171" s="44"/>
      <c r="I171" s="45" t="str">
        <f>IFERROR(HOMEP10[[#This Row],[Amount Paid by ESG-CV]]/HOMEP10[[#This Row],[Total Amount]],"")</f>
        <v/>
      </c>
      <c r="J171" s="44"/>
      <c r="K171" s="26"/>
    </row>
    <row r="172" spans="1:11" ht="33.75" customHeight="1" x14ac:dyDescent="0.25">
      <c r="A172" s="3">
        <v>103</v>
      </c>
      <c r="B172" s="27" t="s">
        <v>29</v>
      </c>
      <c r="C172" s="42"/>
      <c r="D172" s="42"/>
      <c r="E172" s="42"/>
      <c r="F172" s="43"/>
      <c r="G172" s="43"/>
      <c r="H172" s="44"/>
      <c r="I172" s="45" t="str">
        <f>IFERROR(HOMEP10[[#This Row],[Amount Paid by ESG-CV]]/HOMEP10[[#This Row],[Total Amount]],"")</f>
        <v/>
      </c>
      <c r="J172" s="44"/>
      <c r="K172" s="26"/>
    </row>
    <row r="173" spans="1:11" ht="33.75" customHeight="1" x14ac:dyDescent="0.25">
      <c r="A173" s="3">
        <v>104</v>
      </c>
      <c r="B173" s="27" t="s">
        <v>29</v>
      </c>
      <c r="C173" s="42"/>
      <c r="D173" s="42"/>
      <c r="E173" s="42"/>
      <c r="F173" s="43"/>
      <c r="G173" s="43"/>
      <c r="H173" s="44"/>
      <c r="I173" s="45" t="str">
        <f>IFERROR(HOMEP10[[#This Row],[Amount Paid by ESG-CV]]/HOMEP10[[#This Row],[Total Amount]],"")</f>
        <v/>
      </c>
      <c r="J173" s="44"/>
      <c r="K173" s="26"/>
    </row>
    <row r="174" spans="1:11" ht="33.75" customHeight="1" x14ac:dyDescent="0.25">
      <c r="A174" s="3">
        <v>105</v>
      </c>
      <c r="B174" s="27" t="s">
        <v>29</v>
      </c>
      <c r="C174" s="42"/>
      <c r="D174" s="42"/>
      <c r="E174" s="42"/>
      <c r="F174" s="43"/>
      <c r="G174" s="43"/>
      <c r="H174" s="44"/>
      <c r="I174" s="45" t="str">
        <f>IFERROR(HOMEP10[[#This Row],[Amount Paid by ESG-CV]]/HOMEP10[[#This Row],[Total Amount]],"")</f>
        <v/>
      </c>
      <c r="J174" s="44"/>
      <c r="K174" s="26"/>
    </row>
    <row r="175" spans="1:11" ht="33.75" customHeight="1" x14ac:dyDescent="0.25">
      <c r="A175" s="3">
        <v>106</v>
      </c>
      <c r="B175" s="27" t="s">
        <v>29</v>
      </c>
      <c r="C175" s="42"/>
      <c r="D175" s="42"/>
      <c r="E175" s="42"/>
      <c r="F175" s="43"/>
      <c r="G175" s="43"/>
      <c r="H175" s="44"/>
      <c r="I175" s="45" t="str">
        <f>IFERROR(HOMEP10[[#This Row],[Amount Paid by ESG-CV]]/HOMEP10[[#This Row],[Total Amount]],"")</f>
        <v/>
      </c>
      <c r="J175" s="44"/>
      <c r="K175" s="26"/>
    </row>
    <row r="176" spans="1:11" ht="33.75" customHeight="1" x14ac:dyDescent="0.25">
      <c r="A176" s="3">
        <v>107</v>
      </c>
      <c r="B176" s="27" t="s">
        <v>29</v>
      </c>
      <c r="C176" s="42"/>
      <c r="D176" s="42"/>
      <c r="E176" s="42"/>
      <c r="F176" s="43"/>
      <c r="G176" s="43"/>
      <c r="H176" s="44"/>
      <c r="I176" s="45" t="str">
        <f>IFERROR(HOMEP10[[#This Row],[Amount Paid by ESG-CV]]/HOMEP10[[#This Row],[Total Amount]],"")</f>
        <v/>
      </c>
      <c r="J176" s="44"/>
      <c r="K176" s="26"/>
    </row>
    <row r="177" spans="1:11" ht="33.75" customHeight="1" x14ac:dyDescent="0.25">
      <c r="A177" s="3">
        <v>108</v>
      </c>
      <c r="B177" s="27" t="s">
        <v>29</v>
      </c>
      <c r="C177" s="42"/>
      <c r="D177" s="42"/>
      <c r="E177" s="42"/>
      <c r="F177" s="43"/>
      <c r="G177" s="43"/>
      <c r="H177" s="44"/>
      <c r="I177" s="45" t="str">
        <f>IFERROR(HOMEP10[[#This Row],[Amount Paid by ESG-CV]]/HOMEP10[[#This Row],[Total Amount]],"")</f>
        <v/>
      </c>
      <c r="J177" s="44"/>
      <c r="K177" s="26"/>
    </row>
    <row r="178" spans="1:11" ht="33.75" customHeight="1" x14ac:dyDescent="0.25">
      <c r="A178" s="3">
        <v>109</v>
      </c>
      <c r="B178" s="27" t="s">
        <v>29</v>
      </c>
      <c r="C178" s="42"/>
      <c r="D178" s="42"/>
      <c r="E178" s="42"/>
      <c r="F178" s="43"/>
      <c r="G178" s="43"/>
      <c r="H178" s="44"/>
      <c r="I178" s="45" t="str">
        <f>IFERROR(HOMEP10[[#This Row],[Amount Paid by ESG-CV]]/HOMEP10[[#This Row],[Total Amount]],"")</f>
        <v/>
      </c>
      <c r="J178" s="44"/>
      <c r="K178" s="26"/>
    </row>
    <row r="179" spans="1:11" ht="33.75" customHeight="1" x14ac:dyDescent="0.25">
      <c r="A179" s="3">
        <v>110</v>
      </c>
      <c r="B179" s="27" t="s">
        <v>29</v>
      </c>
      <c r="C179" s="42"/>
      <c r="D179" s="42"/>
      <c r="E179" s="42"/>
      <c r="F179" s="43"/>
      <c r="G179" s="43"/>
      <c r="H179" s="44"/>
      <c r="I179" s="45" t="str">
        <f>IFERROR(HOMEP10[[#This Row],[Amount Paid by ESG-CV]]/HOMEP10[[#This Row],[Total Amount]],"")</f>
        <v/>
      </c>
      <c r="J179" s="44"/>
      <c r="K179" s="26"/>
    </row>
    <row r="181" spans="1:11" ht="33.75" customHeight="1" x14ac:dyDescent="0.25">
      <c r="A181" s="131" t="s">
        <v>9</v>
      </c>
      <c r="B181" s="132"/>
      <c r="C181" s="133">
        <f>$C$1</f>
        <v>0</v>
      </c>
      <c r="D181" s="134"/>
      <c r="E181" s="135"/>
      <c r="F181" s="131" t="s">
        <v>12</v>
      </c>
      <c r="G181" s="143"/>
      <c r="H181" s="143"/>
      <c r="I181" s="143"/>
      <c r="J181" s="132"/>
      <c r="K181" s="15" t="s">
        <v>33</v>
      </c>
    </row>
    <row r="182" spans="1:11" ht="33.75" customHeight="1" x14ac:dyDescent="0.25">
      <c r="A182" s="131" t="s">
        <v>10</v>
      </c>
      <c r="B182" s="132"/>
      <c r="C182" s="133">
        <f>$C$2</f>
        <v>0</v>
      </c>
      <c r="D182" s="134"/>
      <c r="E182" s="135"/>
      <c r="F182" s="131" t="s">
        <v>13</v>
      </c>
      <c r="G182" s="132"/>
      <c r="H182" s="144">
        <f>$G$2</f>
        <v>0</v>
      </c>
      <c r="I182" s="145"/>
      <c r="J182" s="146"/>
      <c r="K182" s="138">
        <f>SUM(HOMEP11[Amount Paid by ESG-CV])</f>
        <v>0</v>
      </c>
    </row>
    <row r="183" spans="1:11" ht="33.75" customHeight="1" x14ac:dyDescent="0.25">
      <c r="A183" s="136" t="s">
        <v>11</v>
      </c>
      <c r="B183" s="137"/>
      <c r="C183" s="133">
        <f>$C$3</f>
        <v>0</v>
      </c>
      <c r="D183" s="134"/>
      <c r="E183" s="135"/>
      <c r="F183" s="136" t="s">
        <v>14</v>
      </c>
      <c r="G183" s="137"/>
      <c r="H183" s="140">
        <f>$G$3</f>
        <v>0</v>
      </c>
      <c r="I183" s="141"/>
      <c r="J183" s="142"/>
      <c r="K183" s="139"/>
    </row>
    <row r="184" spans="1:11" ht="33.75" customHeight="1" x14ac:dyDescent="0.25">
      <c r="A184" s="5" t="s">
        <v>32</v>
      </c>
      <c r="B184" s="6" t="s">
        <v>20</v>
      </c>
      <c r="C184" s="6" t="s">
        <v>21</v>
      </c>
      <c r="D184" s="6" t="s">
        <v>22</v>
      </c>
      <c r="E184" s="6" t="s">
        <v>23</v>
      </c>
      <c r="F184" s="6" t="s">
        <v>24</v>
      </c>
      <c r="G184" s="6" t="s">
        <v>25</v>
      </c>
      <c r="H184" s="6" t="s">
        <v>26</v>
      </c>
      <c r="I184" s="7" t="s">
        <v>31</v>
      </c>
      <c r="J184" s="6" t="s">
        <v>27</v>
      </c>
      <c r="K184" s="8" t="s">
        <v>28</v>
      </c>
    </row>
    <row r="185" spans="1:11" ht="33.75" customHeight="1" x14ac:dyDescent="0.25">
      <c r="A185" s="3">
        <v>111</v>
      </c>
      <c r="B185" s="27" t="s">
        <v>29</v>
      </c>
      <c r="C185" s="42"/>
      <c r="D185" s="42"/>
      <c r="E185" s="42"/>
      <c r="F185" s="43"/>
      <c r="G185" s="43"/>
      <c r="H185" s="44"/>
      <c r="I185" s="45" t="str">
        <f>IFERROR(HOMEP11[[#This Row],[Amount Paid by ESG-CV]]/HOMEP11[[#This Row],[Total Amount]],"")</f>
        <v/>
      </c>
      <c r="J185" s="44"/>
      <c r="K185" s="26"/>
    </row>
    <row r="186" spans="1:11" ht="33.75" customHeight="1" x14ac:dyDescent="0.25">
      <c r="A186" s="3">
        <v>112</v>
      </c>
      <c r="B186" s="27" t="s">
        <v>29</v>
      </c>
      <c r="C186" s="42"/>
      <c r="D186" s="42"/>
      <c r="E186" s="42"/>
      <c r="F186" s="43"/>
      <c r="G186" s="43"/>
      <c r="H186" s="44"/>
      <c r="I186" s="45" t="str">
        <f>IFERROR(HOMEP11[[#This Row],[Amount Paid by ESG-CV]]/HOMEP11[[#This Row],[Total Amount]],"")</f>
        <v/>
      </c>
      <c r="J186" s="44"/>
      <c r="K186" s="26"/>
    </row>
    <row r="187" spans="1:11" ht="33.75" customHeight="1" x14ac:dyDescent="0.25">
      <c r="A187" s="3">
        <v>113</v>
      </c>
      <c r="B187" s="27" t="s">
        <v>29</v>
      </c>
      <c r="C187" s="42"/>
      <c r="D187" s="42"/>
      <c r="E187" s="42"/>
      <c r="F187" s="43"/>
      <c r="G187" s="43"/>
      <c r="H187" s="44"/>
      <c r="I187" s="45" t="str">
        <f>IFERROR(HOMEP11[[#This Row],[Amount Paid by ESG-CV]]/HOMEP11[[#This Row],[Total Amount]],"")</f>
        <v/>
      </c>
      <c r="J187" s="44"/>
      <c r="K187" s="26"/>
    </row>
    <row r="188" spans="1:11" ht="33.75" customHeight="1" x14ac:dyDescent="0.25">
      <c r="A188" s="3">
        <v>114</v>
      </c>
      <c r="B188" s="27" t="s">
        <v>29</v>
      </c>
      <c r="C188" s="42"/>
      <c r="D188" s="42"/>
      <c r="E188" s="42"/>
      <c r="F188" s="43"/>
      <c r="G188" s="43"/>
      <c r="H188" s="44"/>
      <c r="I188" s="45" t="str">
        <f>IFERROR(HOMEP11[[#This Row],[Amount Paid by ESG-CV]]/HOMEP11[[#This Row],[Total Amount]],"")</f>
        <v/>
      </c>
      <c r="J188" s="44"/>
      <c r="K188" s="26"/>
    </row>
    <row r="189" spans="1:11" ht="33.75" customHeight="1" x14ac:dyDescent="0.25">
      <c r="A189" s="3">
        <v>115</v>
      </c>
      <c r="B189" s="27" t="s">
        <v>29</v>
      </c>
      <c r="C189" s="42"/>
      <c r="D189" s="42"/>
      <c r="E189" s="42"/>
      <c r="F189" s="43"/>
      <c r="G189" s="43"/>
      <c r="H189" s="44"/>
      <c r="I189" s="45" t="str">
        <f>IFERROR(HOMEP11[[#This Row],[Amount Paid by ESG-CV]]/HOMEP11[[#This Row],[Total Amount]],"")</f>
        <v/>
      </c>
      <c r="J189" s="44"/>
      <c r="K189" s="26"/>
    </row>
    <row r="190" spans="1:11" ht="33.75" customHeight="1" x14ac:dyDescent="0.25">
      <c r="A190" s="3">
        <v>116</v>
      </c>
      <c r="B190" s="27" t="s">
        <v>29</v>
      </c>
      <c r="C190" s="42"/>
      <c r="D190" s="42"/>
      <c r="E190" s="42"/>
      <c r="F190" s="43"/>
      <c r="G190" s="43"/>
      <c r="H190" s="44"/>
      <c r="I190" s="45" t="str">
        <f>IFERROR(HOMEP11[[#This Row],[Amount Paid by ESG-CV]]/HOMEP11[[#This Row],[Total Amount]],"")</f>
        <v/>
      </c>
      <c r="J190" s="44"/>
      <c r="K190" s="26"/>
    </row>
    <row r="191" spans="1:11" ht="33.75" customHeight="1" x14ac:dyDescent="0.25">
      <c r="A191" s="3">
        <v>117</v>
      </c>
      <c r="B191" s="27" t="s">
        <v>29</v>
      </c>
      <c r="C191" s="42"/>
      <c r="D191" s="42"/>
      <c r="E191" s="42"/>
      <c r="F191" s="43"/>
      <c r="G191" s="43"/>
      <c r="H191" s="44"/>
      <c r="I191" s="45" t="str">
        <f>IFERROR(HOMEP11[[#This Row],[Amount Paid by ESG-CV]]/HOMEP11[[#This Row],[Total Amount]],"")</f>
        <v/>
      </c>
      <c r="J191" s="44"/>
      <c r="K191" s="26"/>
    </row>
    <row r="192" spans="1:11" ht="33.75" customHeight="1" x14ac:dyDescent="0.25">
      <c r="A192" s="3">
        <v>118</v>
      </c>
      <c r="B192" s="27" t="s">
        <v>29</v>
      </c>
      <c r="C192" s="42"/>
      <c r="D192" s="42"/>
      <c r="E192" s="42"/>
      <c r="F192" s="43"/>
      <c r="G192" s="43"/>
      <c r="H192" s="44"/>
      <c r="I192" s="45" t="str">
        <f>IFERROR(HOMEP11[[#This Row],[Amount Paid by ESG-CV]]/HOMEP11[[#This Row],[Total Amount]],"")</f>
        <v/>
      </c>
      <c r="J192" s="44"/>
      <c r="K192" s="26"/>
    </row>
    <row r="193" spans="1:11" ht="33.75" customHeight="1" x14ac:dyDescent="0.25">
      <c r="A193" s="3">
        <v>119</v>
      </c>
      <c r="B193" s="27" t="s">
        <v>29</v>
      </c>
      <c r="C193" s="42"/>
      <c r="D193" s="42"/>
      <c r="E193" s="42"/>
      <c r="F193" s="43"/>
      <c r="G193" s="43"/>
      <c r="H193" s="44"/>
      <c r="I193" s="45" t="str">
        <f>IFERROR(HOMEP11[[#This Row],[Amount Paid by ESG-CV]]/HOMEP11[[#This Row],[Total Amount]],"")</f>
        <v/>
      </c>
      <c r="J193" s="44"/>
      <c r="K193" s="26"/>
    </row>
    <row r="194" spans="1:11" ht="33.75" customHeight="1" x14ac:dyDescent="0.25">
      <c r="A194" s="3">
        <v>120</v>
      </c>
      <c r="B194" s="27" t="s">
        <v>29</v>
      </c>
      <c r="C194" s="42"/>
      <c r="D194" s="42"/>
      <c r="E194" s="42"/>
      <c r="F194" s="43"/>
      <c r="G194" s="43"/>
      <c r="H194" s="44"/>
      <c r="I194" s="45" t="str">
        <f>IFERROR(HOMEP11[[#This Row],[Amount Paid by ESG-CV]]/HOMEP11[[#This Row],[Total Amount]],"")</f>
        <v/>
      </c>
      <c r="J194" s="44"/>
      <c r="K194" s="26"/>
    </row>
    <row r="196" spans="1:11" ht="33.75" customHeight="1" x14ac:dyDescent="0.25">
      <c r="A196" s="131" t="s">
        <v>9</v>
      </c>
      <c r="B196" s="132"/>
      <c r="C196" s="133">
        <f>$C$1</f>
        <v>0</v>
      </c>
      <c r="D196" s="134"/>
      <c r="E196" s="135"/>
      <c r="F196" s="131" t="s">
        <v>12</v>
      </c>
      <c r="G196" s="143"/>
      <c r="H196" s="143"/>
      <c r="I196" s="143"/>
      <c r="J196" s="132"/>
      <c r="K196" s="15" t="s">
        <v>33</v>
      </c>
    </row>
    <row r="197" spans="1:11" ht="33.75" customHeight="1" x14ac:dyDescent="0.25">
      <c r="A197" s="131" t="s">
        <v>10</v>
      </c>
      <c r="B197" s="132"/>
      <c r="C197" s="133">
        <f>$C$2</f>
        <v>0</v>
      </c>
      <c r="D197" s="134"/>
      <c r="E197" s="135"/>
      <c r="F197" s="131" t="s">
        <v>13</v>
      </c>
      <c r="G197" s="132"/>
      <c r="H197" s="144">
        <f>$G$2</f>
        <v>0</v>
      </c>
      <c r="I197" s="145"/>
      <c r="J197" s="146"/>
      <c r="K197" s="138">
        <f>SUM(HOMEP12[Amount Paid by ESG-CV])</f>
        <v>0</v>
      </c>
    </row>
    <row r="198" spans="1:11" ht="33.75" customHeight="1" x14ac:dyDescent="0.25">
      <c r="A198" s="136" t="s">
        <v>11</v>
      </c>
      <c r="B198" s="137"/>
      <c r="C198" s="133">
        <f>$C$3</f>
        <v>0</v>
      </c>
      <c r="D198" s="134"/>
      <c r="E198" s="135"/>
      <c r="F198" s="136" t="s">
        <v>14</v>
      </c>
      <c r="G198" s="137"/>
      <c r="H198" s="140">
        <f>$G$3</f>
        <v>0</v>
      </c>
      <c r="I198" s="141"/>
      <c r="J198" s="142"/>
      <c r="K198" s="139"/>
    </row>
    <row r="199" spans="1:11" ht="33.75" customHeight="1" x14ac:dyDescent="0.25">
      <c r="A199" s="5" t="s">
        <v>32</v>
      </c>
      <c r="B199" s="6" t="s">
        <v>20</v>
      </c>
      <c r="C199" s="6" t="s">
        <v>21</v>
      </c>
      <c r="D199" s="6" t="s">
        <v>22</v>
      </c>
      <c r="E199" s="6" t="s">
        <v>23</v>
      </c>
      <c r="F199" s="6" t="s">
        <v>24</v>
      </c>
      <c r="G199" s="6" t="s">
        <v>25</v>
      </c>
      <c r="H199" s="6" t="s">
        <v>26</v>
      </c>
      <c r="I199" s="7" t="s">
        <v>31</v>
      </c>
      <c r="J199" s="6" t="s">
        <v>27</v>
      </c>
      <c r="K199" s="8" t="s">
        <v>28</v>
      </c>
    </row>
    <row r="200" spans="1:11" ht="33.75" customHeight="1" x14ac:dyDescent="0.25">
      <c r="A200" s="3">
        <v>121</v>
      </c>
      <c r="B200" s="27" t="s">
        <v>29</v>
      </c>
      <c r="C200" s="42"/>
      <c r="D200" s="42"/>
      <c r="E200" s="42"/>
      <c r="F200" s="43"/>
      <c r="G200" s="43"/>
      <c r="H200" s="44"/>
      <c r="I200" s="45" t="str">
        <f>IFERROR(HOMEP12[[#This Row],[Amount Paid by ESG-CV]]/HOMEP12[[#This Row],[Total Amount]],"")</f>
        <v/>
      </c>
      <c r="J200" s="44"/>
      <c r="K200" s="26"/>
    </row>
    <row r="201" spans="1:11" ht="33.75" customHeight="1" x14ac:dyDescent="0.25">
      <c r="A201" s="3">
        <v>122</v>
      </c>
      <c r="B201" s="27" t="s">
        <v>29</v>
      </c>
      <c r="C201" s="42"/>
      <c r="D201" s="42"/>
      <c r="E201" s="42"/>
      <c r="F201" s="43"/>
      <c r="G201" s="43"/>
      <c r="H201" s="44"/>
      <c r="I201" s="45" t="str">
        <f>IFERROR(HOMEP12[[#This Row],[Amount Paid by ESG-CV]]/HOMEP12[[#This Row],[Total Amount]],"")</f>
        <v/>
      </c>
      <c r="J201" s="44"/>
      <c r="K201" s="26"/>
    </row>
    <row r="202" spans="1:11" ht="33.75" customHeight="1" x14ac:dyDescent="0.25">
      <c r="A202" s="3">
        <v>123</v>
      </c>
      <c r="B202" s="27" t="s">
        <v>29</v>
      </c>
      <c r="C202" s="42"/>
      <c r="D202" s="42"/>
      <c r="E202" s="42"/>
      <c r="F202" s="43"/>
      <c r="G202" s="43"/>
      <c r="H202" s="44"/>
      <c r="I202" s="45" t="str">
        <f>IFERROR(HOMEP12[[#This Row],[Amount Paid by ESG-CV]]/HOMEP12[[#This Row],[Total Amount]],"")</f>
        <v/>
      </c>
      <c r="J202" s="44"/>
      <c r="K202" s="26"/>
    </row>
    <row r="203" spans="1:11" ht="33.75" customHeight="1" x14ac:dyDescent="0.25">
      <c r="A203" s="3">
        <v>124</v>
      </c>
      <c r="B203" s="27" t="s">
        <v>29</v>
      </c>
      <c r="C203" s="42"/>
      <c r="D203" s="42"/>
      <c r="E203" s="42"/>
      <c r="F203" s="43"/>
      <c r="G203" s="43"/>
      <c r="H203" s="44"/>
      <c r="I203" s="45" t="str">
        <f>IFERROR(HOMEP12[[#This Row],[Amount Paid by ESG-CV]]/HOMEP12[[#This Row],[Total Amount]],"")</f>
        <v/>
      </c>
      <c r="J203" s="44"/>
      <c r="K203" s="26"/>
    </row>
    <row r="204" spans="1:11" ht="33.75" customHeight="1" x14ac:dyDescent="0.25">
      <c r="A204" s="3">
        <v>125</v>
      </c>
      <c r="B204" s="27" t="s">
        <v>29</v>
      </c>
      <c r="C204" s="42"/>
      <c r="D204" s="42"/>
      <c r="E204" s="42"/>
      <c r="F204" s="43"/>
      <c r="G204" s="43"/>
      <c r="H204" s="44"/>
      <c r="I204" s="45" t="str">
        <f>IFERROR(HOMEP12[[#This Row],[Amount Paid by ESG-CV]]/HOMEP12[[#This Row],[Total Amount]],"")</f>
        <v/>
      </c>
      <c r="J204" s="44"/>
      <c r="K204" s="26"/>
    </row>
    <row r="205" spans="1:11" ht="33.75" customHeight="1" x14ac:dyDescent="0.25">
      <c r="A205" s="3">
        <v>126</v>
      </c>
      <c r="B205" s="27" t="s">
        <v>29</v>
      </c>
      <c r="C205" s="42"/>
      <c r="D205" s="42"/>
      <c r="E205" s="42"/>
      <c r="F205" s="43"/>
      <c r="G205" s="43"/>
      <c r="H205" s="44"/>
      <c r="I205" s="45" t="str">
        <f>IFERROR(HOMEP12[[#This Row],[Amount Paid by ESG-CV]]/HOMEP12[[#This Row],[Total Amount]],"")</f>
        <v/>
      </c>
      <c r="J205" s="44"/>
      <c r="K205" s="26"/>
    </row>
    <row r="206" spans="1:11" ht="33.75" customHeight="1" x14ac:dyDescent="0.25">
      <c r="A206" s="3">
        <v>127</v>
      </c>
      <c r="B206" s="27" t="s">
        <v>29</v>
      </c>
      <c r="C206" s="42"/>
      <c r="D206" s="42"/>
      <c r="E206" s="42"/>
      <c r="F206" s="43"/>
      <c r="G206" s="43"/>
      <c r="H206" s="44"/>
      <c r="I206" s="45" t="str">
        <f>IFERROR(HOMEP12[[#This Row],[Amount Paid by ESG-CV]]/HOMEP12[[#This Row],[Total Amount]],"")</f>
        <v/>
      </c>
      <c r="J206" s="44"/>
      <c r="K206" s="26"/>
    </row>
    <row r="207" spans="1:11" ht="33.75" customHeight="1" x14ac:dyDescent="0.25">
      <c r="A207" s="3">
        <v>128</v>
      </c>
      <c r="B207" s="27" t="s">
        <v>29</v>
      </c>
      <c r="C207" s="42"/>
      <c r="D207" s="42"/>
      <c r="E207" s="42"/>
      <c r="F207" s="43"/>
      <c r="G207" s="43"/>
      <c r="H207" s="44"/>
      <c r="I207" s="45" t="str">
        <f>IFERROR(HOMEP12[[#This Row],[Amount Paid by ESG-CV]]/HOMEP12[[#This Row],[Total Amount]],"")</f>
        <v/>
      </c>
      <c r="J207" s="44"/>
      <c r="K207" s="26"/>
    </row>
    <row r="208" spans="1:11" ht="33.75" customHeight="1" x14ac:dyDescent="0.25">
      <c r="A208" s="3">
        <v>129</v>
      </c>
      <c r="B208" s="27" t="s">
        <v>29</v>
      </c>
      <c r="C208" s="42"/>
      <c r="D208" s="42"/>
      <c r="E208" s="42"/>
      <c r="F208" s="43"/>
      <c r="G208" s="43"/>
      <c r="H208" s="44"/>
      <c r="I208" s="45" t="str">
        <f>IFERROR(HOMEP12[[#This Row],[Amount Paid by ESG-CV]]/HOMEP12[[#This Row],[Total Amount]],"")</f>
        <v/>
      </c>
      <c r="J208" s="44"/>
      <c r="K208" s="26"/>
    </row>
    <row r="209" spans="1:11" ht="33.75" customHeight="1" x14ac:dyDescent="0.25">
      <c r="A209" s="3">
        <v>130</v>
      </c>
      <c r="B209" s="27" t="s">
        <v>29</v>
      </c>
      <c r="C209" s="42"/>
      <c r="D209" s="42"/>
      <c r="E209" s="42"/>
      <c r="F209" s="43"/>
      <c r="G209" s="43"/>
      <c r="H209" s="44"/>
      <c r="I209" s="45" t="str">
        <f>IFERROR(HOMEP12[[#This Row],[Amount Paid by ESG-CV]]/HOMEP12[[#This Row],[Total Amount]],"")</f>
        <v/>
      </c>
      <c r="J209" s="44"/>
      <c r="K209" s="26"/>
    </row>
    <row r="211" spans="1:11" ht="33.75" customHeight="1" x14ac:dyDescent="0.25">
      <c r="A211" s="131" t="s">
        <v>9</v>
      </c>
      <c r="B211" s="132"/>
      <c r="C211" s="133">
        <f>$C$1</f>
        <v>0</v>
      </c>
      <c r="D211" s="134"/>
      <c r="E211" s="135"/>
      <c r="F211" s="131" t="s">
        <v>12</v>
      </c>
      <c r="G211" s="143"/>
      <c r="H211" s="143"/>
      <c r="I211" s="143"/>
      <c r="J211" s="132"/>
      <c r="K211" s="15" t="s">
        <v>33</v>
      </c>
    </row>
    <row r="212" spans="1:11" ht="33.75" customHeight="1" x14ac:dyDescent="0.25">
      <c r="A212" s="131" t="s">
        <v>10</v>
      </c>
      <c r="B212" s="132"/>
      <c r="C212" s="133">
        <f>$C$2</f>
        <v>0</v>
      </c>
      <c r="D212" s="134"/>
      <c r="E212" s="135"/>
      <c r="F212" s="131" t="s">
        <v>13</v>
      </c>
      <c r="G212" s="132"/>
      <c r="H212" s="144">
        <f>$G$2</f>
        <v>0</v>
      </c>
      <c r="I212" s="145"/>
      <c r="J212" s="146"/>
      <c r="K212" s="138">
        <f>SUM(HOMEP13[Amount Paid by ESG-CV])</f>
        <v>0</v>
      </c>
    </row>
    <row r="213" spans="1:11" ht="33.75" customHeight="1" x14ac:dyDescent="0.25">
      <c r="A213" s="136" t="s">
        <v>11</v>
      </c>
      <c r="B213" s="137"/>
      <c r="C213" s="133">
        <f>$C$3</f>
        <v>0</v>
      </c>
      <c r="D213" s="134"/>
      <c r="E213" s="135"/>
      <c r="F213" s="136" t="s">
        <v>14</v>
      </c>
      <c r="G213" s="137"/>
      <c r="H213" s="140">
        <f>$G$3</f>
        <v>0</v>
      </c>
      <c r="I213" s="141"/>
      <c r="J213" s="142"/>
      <c r="K213" s="139"/>
    </row>
    <row r="214" spans="1:11" ht="33.75" customHeight="1" x14ac:dyDescent="0.25">
      <c r="A214" s="5" t="s">
        <v>32</v>
      </c>
      <c r="B214" s="6" t="s">
        <v>20</v>
      </c>
      <c r="C214" s="6" t="s">
        <v>21</v>
      </c>
      <c r="D214" s="6" t="s">
        <v>22</v>
      </c>
      <c r="E214" s="6" t="s">
        <v>23</v>
      </c>
      <c r="F214" s="6" t="s">
        <v>24</v>
      </c>
      <c r="G214" s="6" t="s">
        <v>25</v>
      </c>
      <c r="H214" s="6" t="s">
        <v>26</v>
      </c>
      <c r="I214" s="7" t="s">
        <v>31</v>
      </c>
      <c r="J214" s="6" t="s">
        <v>27</v>
      </c>
      <c r="K214" s="8" t="s">
        <v>28</v>
      </c>
    </row>
    <row r="215" spans="1:11" ht="33.75" customHeight="1" x14ac:dyDescent="0.25">
      <c r="A215" s="3">
        <v>131</v>
      </c>
      <c r="B215" s="27" t="s">
        <v>29</v>
      </c>
      <c r="C215" s="42"/>
      <c r="D215" s="42"/>
      <c r="E215" s="42"/>
      <c r="F215" s="43"/>
      <c r="G215" s="43"/>
      <c r="H215" s="44"/>
      <c r="I215" s="45" t="str">
        <f>IFERROR(HOMEP13[[#This Row],[Amount Paid by ESG-CV]]/HOMEP13[[#This Row],[Total Amount]],"")</f>
        <v/>
      </c>
      <c r="J215" s="44"/>
      <c r="K215" s="26"/>
    </row>
    <row r="216" spans="1:11" ht="33.75" customHeight="1" x14ac:dyDescent="0.25">
      <c r="A216" s="3">
        <v>132</v>
      </c>
      <c r="B216" s="27" t="s">
        <v>29</v>
      </c>
      <c r="C216" s="42"/>
      <c r="D216" s="42"/>
      <c r="E216" s="42"/>
      <c r="F216" s="43"/>
      <c r="G216" s="43"/>
      <c r="H216" s="44"/>
      <c r="I216" s="45" t="str">
        <f>IFERROR(HOMEP13[[#This Row],[Amount Paid by ESG-CV]]/HOMEP13[[#This Row],[Total Amount]],"")</f>
        <v/>
      </c>
      <c r="J216" s="44"/>
      <c r="K216" s="26"/>
    </row>
    <row r="217" spans="1:11" ht="33.75" customHeight="1" x14ac:dyDescent="0.25">
      <c r="A217" s="3">
        <v>133</v>
      </c>
      <c r="B217" s="27" t="s">
        <v>29</v>
      </c>
      <c r="C217" s="42"/>
      <c r="D217" s="42"/>
      <c r="E217" s="42"/>
      <c r="F217" s="43"/>
      <c r="G217" s="43"/>
      <c r="H217" s="44"/>
      <c r="I217" s="45" t="str">
        <f>IFERROR(HOMEP13[[#This Row],[Amount Paid by ESG-CV]]/HOMEP13[[#This Row],[Total Amount]],"")</f>
        <v/>
      </c>
      <c r="J217" s="44"/>
      <c r="K217" s="26"/>
    </row>
    <row r="218" spans="1:11" ht="33.75" customHeight="1" x14ac:dyDescent="0.25">
      <c r="A218" s="3">
        <v>134</v>
      </c>
      <c r="B218" s="27" t="s">
        <v>29</v>
      </c>
      <c r="C218" s="42"/>
      <c r="D218" s="42"/>
      <c r="E218" s="42"/>
      <c r="F218" s="43"/>
      <c r="G218" s="43"/>
      <c r="H218" s="44"/>
      <c r="I218" s="45" t="str">
        <f>IFERROR(HOMEP13[[#This Row],[Amount Paid by ESG-CV]]/HOMEP13[[#This Row],[Total Amount]],"")</f>
        <v/>
      </c>
      <c r="J218" s="44"/>
      <c r="K218" s="26"/>
    </row>
    <row r="219" spans="1:11" ht="33.75" customHeight="1" x14ac:dyDescent="0.25">
      <c r="A219" s="3">
        <v>135</v>
      </c>
      <c r="B219" s="27" t="s">
        <v>29</v>
      </c>
      <c r="C219" s="42"/>
      <c r="D219" s="42"/>
      <c r="E219" s="42"/>
      <c r="F219" s="43"/>
      <c r="G219" s="43"/>
      <c r="H219" s="44"/>
      <c r="I219" s="45" t="str">
        <f>IFERROR(HOMEP13[[#This Row],[Amount Paid by ESG-CV]]/HOMEP13[[#This Row],[Total Amount]],"")</f>
        <v/>
      </c>
      <c r="J219" s="44"/>
      <c r="K219" s="26"/>
    </row>
    <row r="220" spans="1:11" ht="33.75" customHeight="1" x14ac:dyDescent="0.25">
      <c r="A220" s="3">
        <v>136</v>
      </c>
      <c r="B220" s="27" t="s">
        <v>29</v>
      </c>
      <c r="C220" s="42"/>
      <c r="D220" s="42"/>
      <c r="E220" s="42"/>
      <c r="F220" s="43"/>
      <c r="G220" s="43"/>
      <c r="H220" s="44"/>
      <c r="I220" s="45" t="str">
        <f>IFERROR(HOMEP13[[#This Row],[Amount Paid by ESG-CV]]/HOMEP13[[#This Row],[Total Amount]],"")</f>
        <v/>
      </c>
      <c r="J220" s="44"/>
      <c r="K220" s="26"/>
    </row>
    <row r="221" spans="1:11" ht="33.75" customHeight="1" x14ac:dyDescent="0.25">
      <c r="A221" s="3">
        <v>137</v>
      </c>
      <c r="B221" s="27" t="s">
        <v>29</v>
      </c>
      <c r="C221" s="42"/>
      <c r="D221" s="42"/>
      <c r="E221" s="42"/>
      <c r="F221" s="43"/>
      <c r="G221" s="43"/>
      <c r="H221" s="44"/>
      <c r="I221" s="45" t="str">
        <f>IFERROR(HOMEP13[[#This Row],[Amount Paid by ESG-CV]]/HOMEP13[[#This Row],[Total Amount]],"")</f>
        <v/>
      </c>
      <c r="J221" s="44"/>
      <c r="K221" s="26"/>
    </row>
    <row r="222" spans="1:11" ht="33.75" customHeight="1" x14ac:dyDescent="0.25">
      <c r="A222" s="3">
        <v>138</v>
      </c>
      <c r="B222" s="27" t="s">
        <v>29</v>
      </c>
      <c r="C222" s="42"/>
      <c r="D222" s="42"/>
      <c r="E222" s="42"/>
      <c r="F222" s="43"/>
      <c r="G222" s="43"/>
      <c r="H222" s="44"/>
      <c r="I222" s="45" t="str">
        <f>IFERROR(HOMEP13[[#This Row],[Amount Paid by ESG-CV]]/HOMEP13[[#This Row],[Total Amount]],"")</f>
        <v/>
      </c>
      <c r="J222" s="44"/>
      <c r="K222" s="26"/>
    </row>
    <row r="223" spans="1:11" ht="33.75" customHeight="1" x14ac:dyDescent="0.25">
      <c r="A223" s="3">
        <v>139</v>
      </c>
      <c r="B223" s="27" t="s">
        <v>29</v>
      </c>
      <c r="C223" s="42"/>
      <c r="D223" s="42"/>
      <c r="E223" s="42"/>
      <c r="F223" s="43"/>
      <c r="G223" s="43"/>
      <c r="H223" s="44"/>
      <c r="I223" s="45" t="str">
        <f>IFERROR(HOMEP13[[#This Row],[Amount Paid by ESG-CV]]/HOMEP13[[#This Row],[Total Amount]],"")</f>
        <v/>
      </c>
      <c r="J223" s="44"/>
      <c r="K223" s="26"/>
    </row>
    <row r="224" spans="1:11" ht="33.75" customHeight="1" x14ac:dyDescent="0.25">
      <c r="A224" s="3">
        <v>140</v>
      </c>
      <c r="B224" s="27" t="s">
        <v>29</v>
      </c>
      <c r="C224" s="42"/>
      <c r="D224" s="42"/>
      <c r="E224" s="42"/>
      <c r="F224" s="43"/>
      <c r="G224" s="43"/>
      <c r="H224" s="44"/>
      <c r="I224" s="45" t="str">
        <f>IFERROR(HOMEP13[[#This Row],[Amount Paid by ESG-CV]]/HOMEP13[[#This Row],[Total Amount]],"")</f>
        <v/>
      </c>
      <c r="J224" s="44"/>
      <c r="K224" s="26"/>
    </row>
    <row r="226" spans="1:11" ht="33.75" customHeight="1" x14ac:dyDescent="0.25">
      <c r="A226" s="131" t="s">
        <v>9</v>
      </c>
      <c r="B226" s="132"/>
      <c r="C226" s="133">
        <f>$C$1</f>
        <v>0</v>
      </c>
      <c r="D226" s="134"/>
      <c r="E226" s="135"/>
      <c r="F226" s="131" t="s">
        <v>12</v>
      </c>
      <c r="G226" s="143"/>
      <c r="H226" s="143"/>
      <c r="I226" s="143"/>
      <c r="J226" s="132"/>
      <c r="K226" s="15" t="s">
        <v>33</v>
      </c>
    </row>
    <row r="227" spans="1:11" ht="33.75" customHeight="1" x14ac:dyDescent="0.25">
      <c r="A227" s="131" t="s">
        <v>10</v>
      </c>
      <c r="B227" s="132"/>
      <c r="C227" s="133">
        <f>$C$2</f>
        <v>0</v>
      </c>
      <c r="D227" s="134"/>
      <c r="E227" s="135"/>
      <c r="F227" s="131" t="s">
        <v>13</v>
      </c>
      <c r="G227" s="132"/>
      <c r="H227" s="144">
        <f>$G$2</f>
        <v>0</v>
      </c>
      <c r="I227" s="145"/>
      <c r="J227" s="146"/>
      <c r="K227" s="138">
        <f>SUM(HOMEP14[Amount Paid by ESG-CV])</f>
        <v>0</v>
      </c>
    </row>
    <row r="228" spans="1:11" ht="33.75" customHeight="1" x14ac:dyDescent="0.25">
      <c r="A228" s="136" t="s">
        <v>11</v>
      </c>
      <c r="B228" s="137"/>
      <c r="C228" s="133">
        <f>$C$3</f>
        <v>0</v>
      </c>
      <c r="D228" s="134"/>
      <c r="E228" s="135"/>
      <c r="F228" s="136" t="s">
        <v>14</v>
      </c>
      <c r="G228" s="137"/>
      <c r="H228" s="140">
        <f>$G$3</f>
        <v>0</v>
      </c>
      <c r="I228" s="141"/>
      <c r="J228" s="142"/>
      <c r="K228" s="139"/>
    </row>
    <row r="229" spans="1:11" ht="33.75" customHeight="1" x14ac:dyDescent="0.25">
      <c r="A229" s="5" t="s">
        <v>32</v>
      </c>
      <c r="B229" s="6" t="s">
        <v>20</v>
      </c>
      <c r="C229" s="6" t="s">
        <v>21</v>
      </c>
      <c r="D229" s="6" t="s">
        <v>22</v>
      </c>
      <c r="E229" s="6" t="s">
        <v>23</v>
      </c>
      <c r="F229" s="6" t="s">
        <v>24</v>
      </c>
      <c r="G229" s="6" t="s">
        <v>25</v>
      </c>
      <c r="H229" s="6" t="s">
        <v>26</v>
      </c>
      <c r="I229" s="7" t="s">
        <v>31</v>
      </c>
      <c r="J229" s="6" t="s">
        <v>27</v>
      </c>
      <c r="K229" s="8" t="s">
        <v>28</v>
      </c>
    </row>
    <row r="230" spans="1:11" ht="33.75" customHeight="1" x14ac:dyDescent="0.25">
      <c r="A230" s="3">
        <v>141</v>
      </c>
      <c r="B230" s="27" t="s">
        <v>29</v>
      </c>
      <c r="C230" s="42"/>
      <c r="D230" s="42"/>
      <c r="E230" s="42"/>
      <c r="F230" s="43"/>
      <c r="G230" s="43"/>
      <c r="H230" s="44"/>
      <c r="I230" s="45" t="str">
        <f>IFERROR(HOMEP14[[#This Row],[Amount Paid by ESG-CV]]/HOMEP14[[#This Row],[Total Amount]],"")</f>
        <v/>
      </c>
      <c r="J230" s="44"/>
      <c r="K230" s="26"/>
    </row>
    <row r="231" spans="1:11" ht="33.75" customHeight="1" x14ac:dyDescent="0.25">
      <c r="A231" s="3">
        <v>142</v>
      </c>
      <c r="B231" s="27" t="s">
        <v>29</v>
      </c>
      <c r="C231" s="42"/>
      <c r="D231" s="42"/>
      <c r="E231" s="42"/>
      <c r="F231" s="43"/>
      <c r="G231" s="43"/>
      <c r="H231" s="44"/>
      <c r="I231" s="45" t="str">
        <f>IFERROR(HOMEP14[[#This Row],[Amount Paid by ESG-CV]]/HOMEP14[[#This Row],[Total Amount]],"")</f>
        <v/>
      </c>
      <c r="J231" s="44"/>
      <c r="K231" s="26"/>
    </row>
    <row r="232" spans="1:11" ht="33.75" customHeight="1" x14ac:dyDescent="0.25">
      <c r="A232" s="3">
        <v>143</v>
      </c>
      <c r="B232" s="27" t="s">
        <v>29</v>
      </c>
      <c r="C232" s="42"/>
      <c r="D232" s="42"/>
      <c r="E232" s="42"/>
      <c r="F232" s="43"/>
      <c r="G232" s="43"/>
      <c r="H232" s="44"/>
      <c r="I232" s="45" t="str">
        <f>IFERROR(HOMEP14[[#This Row],[Amount Paid by ESG-CV]]/HOMEP14[[#This Row],[Total Amount]],"")</f>
        <v/>
      </c>
      <c r="J232" s="44"/>
      <c r="K232" s="26"/>
    </row>
    <row r="233" spans="1:11" ht="33.75" customHeight="1" x14ac:dyDescent="0.25">
      <c r="A233" s="3">
        <v>144</v>
      </c>
      <c r="B233" s="27" t="s">
        <v>29</v>
      </c>
      <c r="C233" s="42"/>
      <c r="D233" s="42"/>
      <c r="E233" s="42"/>
      <c r="F233" s="43"/>
      <c r="G233" s="43"/>
      <c r="H233" s="44"/>
      <c r="I233" s="45" t="str">
        <f>IFERROR(HOMEP14[[#This Row],[Amount Paid by ESG-CV]]/HOMEP14[[#This Row],[Total Amount]],"")</f>
        <v/>
      </c>
      <c r="J233" s="44"/>
      <c r="K233" s="26"/>
    </row>
    <row r="234" spans="1:11" ht="33.75" customHeight="1" x14ac:dyDescent="0.25">
      <c r="A234" s="3">
        <v>145</v>
      </c>
      <c r="B234" s="27" t="s">
        <v>29</v>
      </c>
      <c r="C234" s="42"/>
      <c r="D234" s="42"/>
      <c r="E234" s="42"/>
      <c r="F234" s="43"/>
      <c r="G234" s="43"/>
      <c r="H234" s="44"/>
      <c r="I234" s="45" t="str">
        <f>IFERROR(HOMEP14[[#This Row],[Amount Paid by ESG-CV]]/HOMEP14[[#This Row],[Total Amount]],"")</f>
        <v/>
      </c>
      <c r="J234" s="44"/>
      <c r="K234" s="26"/>
    </row>
    <row r="235" spans="1:11" ht="33.75" customHeight="1" x14ac:dyDescent="0.25">
      <c r="A235" s="3">
        <v>146</v>
      </c>
      <c r="B235" s="27" t="s">
        <v>29</v>
      </c>
      <c r="C235" s="42"/>
      <c r="D235" s="42"/>
      <c r="E235" s="42"/>
      <c r="F235" s="43"/>
      <c r="G235" s="43"/>
      <c r="H235" s="44"/>
      <c r="I235" s="45" t="str">
        <f>IFERROR(HOMEP14[[#This Row],[Amount Paid by ESG-CV]]/HOMEP14[[#This Row],[Total Amount]],"")</f>
        <v/>
      </c>
      <c r="J235" s="44"/>
      <c r="K235" s="26"/>
    </row>
    <row r="236" spans="1:11" ht="33.75" customHeight="1" x14ac:dyDescent="0.25">
      <c r="A236" s="3">
        <v>147</v>
      </c>
      <c r="B236" s="27" t="s">
        <v>29</v>
      </c>
      <c r="C236" s="42"/>
      <c r="D236" s="42"/>
      <c r="E236" s="42"/>
      <c r="F236" s="43"/>
      <c r="G236" s="43"/>
      <c r="H236" s="44"/>
      <c r="I236" s="45" t="str">
        <f>IFERROR(HOMEP14[[#This Row],[Amount Paid by ESG-CV]]/HOMEP14[[#This Row],[Total Amount]],"")</f>
        <v/>
      </c>
      <c r="J236" s="44"/>
      <c r="K236" s="26"/>
    </row>
    <row r="237" spans="1:11" ht="33.75" customHeight="1" x14ac:dyDescent="0.25">
      <c r="A237" s="3">
        <v>148</v>
      </c>
      <c r="B237" s="27" t="s">
        <v>29</v>
      </c>
      <c r="C237" s="42"/>
      <c r="D237" s="42"/>
      <c r="E237" s="42"/>
      <c r="F237" s="43"/>
      <c r="G237" s="43"/>
      <c r="H237" s="44"/>
      <c r="I237" s="45" t="str">
        <f>IFERROR(HOMEP14[[#This Row],[Amount Paid by ESG-CV]]/HOMEP14[[#This Row],[Total Amount]],"")</f>
        <v/>
      </c>
      <c r="J237" s="44"/>
      <c r="K237" s="26"/>
    </row>
    <row r="238" spans="1:11" ht="33.75" customHeight="1" x14ac:dyDescent="0.25">
      <c r="A238" s="3">
        <v>149</v>
      </c>
      <c r="B238" s="27" t="s">
        <v>29</v>
      </c>
      <c r="C238" s="42"/>
      <c r="D238" s="42"/>
      <c r="E238" s="42"/>
      <c r="F238" s="43"/>
      <c r="G238" s="43"/>
      <c r="H238" s="44"/>
      <c r="I238" s="45" t="str">
        <f>IFERROR(HOMEP14[[#This Row],[Amount Paid by ESG-CV]]/HOMEP14[[#This Row],[Total Amount]],"")</f>
        <v/>
      </c>
      <c r="J238" s="44"/>
      <c r="K238" s="26"/>
    </row>
    <row r="239" spans="1:11" ht="33.75" customHeight="1" x14ac:dyDescent="0.25">
      <c r="A239" s="3">
        <v>150</v>
      </c>
      <c r="B239" s="27" t="s">
        <v>29</v>
      </c>
      <c r="C239" s="42"/>
      <c r="D239" s="42"/>
      <c r="E239" s="42"/>
      <c r="F239" s="43"/>
      <c r="G239" s="43"/>
      <c r="H239" s="44"/>
      <c r="I239" s="45" t="str">
        <f>IFERROR(HOMEP14[[#This Row],[Amount Paid by ESG-CV]]/HOMEP14[[#This Row],[Total Amount]],"")</f>
        <v/>
      </c>
      <c r="J239" s="44"/>
      <c r="K239" s="26"/>
    </row>
    <row r="241" spans="1:11" ht="33.75" customHeight="1" x14ac:dyDescent="0.25">
      <c r="A241" s="131" t="s">
        <v>9</v>
      </c>
      <c r="B241" s="132"/>
      <c r="C241" s="133">
        <f>$C$1</f>
        <v>0</v>
      </c>
      <c r="D241" s="134"/>
      <c r="E241" s="135"/>
      <c r="F241" s="131" t="s">
        <v>12</v>
      </c>
      <c r="G241" s="143"/>
      <c r="H241" s="143"/>
      <c r="I241" s="143"/>
      <c r="J241" s="132"/>
      <c r="K241" s="15" t="s">
        <v>33</v>
      </c>
    </row>
    <row r="242" spans="1:11" ht="33.75" customHeight="1" x14ac:dyDescent="0.25">
      <c r="A242" s="131" t="s">
        <v>10</v>
      </c>
      <c r="B242" s="132"/>
      <c r="C242" s="133">
        <f>$C$2</f>
        <v>0</v>
      </c>
      <c r="D242" s="134"/>
      <c r="E242" s="135"/>
      <c r="F242" s="131" t="s">
        <v>13</v>
      </c>
      <c r="G242" s="132"/>
      <c r="H242" s="144">
        <f>$G$2</f>
        <v>0</v>
      </c>
      <c r="I242" s="145"/>
      <c r="J242" s="146"/>
      <c r="K242" s="138">
        <f>SUM(HOMEP15[Amount Paid by ESG-CV])</f>
        <v>0</v>
      </c>
    </row>
    <row r="243" spans="1:11" ht="33.75" customHeight="1" x14ac:dyDescent="0.25">
      <c r="A243" s="136" t="s">
        <v>11</v>
      </c>
      <c r="B243" s="137"/>
      <c r="C243" s="133">
        <f>$C$3</f>
        <v>0</v>
      </c>
      <c r="D243" s="134"/>
      <c r="E243" s="135"/>
      <c r="F243" s="136" t="s">
        <v>14</v>
      </c>
      <c r="G243" s="137"/>
      <c r="H243" s="140">
        <f>$G$3</f>
        <v>0</v>
      </c>
      <c r="I243" s="141"/>
      <c r="J243" s="142"/>
      <c r="K243" s="139"/>
    </row>
    <row r="244" spans="1:11" ht="33.75" customHeight="1" x14ac:dyDescent="0.25">
      <c r="A244" s="5" t="s">
        <v>32</v>
      </c>
      <c r="B244" s="6" t="s">
        <v>20</v>
      </c>
      <c r="C244" s="6" t="s">
        <v>21</v>
      </c>
      <c r="D244" s="6" t="s">
        <v>22</v>
      </c>
      <c r="E244" s="6" t="s">
        <v>23</v>
      </c>
      <c r="F244" s="6" t="s">
        <v>24</v>
      </c>
      <c r="G244" s="6" t="s">
        <v>25</v>
      </c>
      <c r="H244" s="6" t="s">
        <v>26</v>
      </c>
      <c r="I244" s="7" t="s">
        <v>31</v>
      </c>
      <c r="J244" s="6" t="s">
        <v>27</v>
      </c>
      <c r="K244" s="8" t="s">
        <v>28</v>
      </c>
    </row>
    <row r="245" spans="1:11" ht="33.75" customHeight="1" x14ac:dyDescent="0.25">
      <c r="A245" s="3">
        <v>151</v>
      </c>
      <c r="B245" s="27" t="s">
        <v>29</v>
      </c>
      <c r="C245" s="42"/>
      <c r="D245" s="42"/>
      <c r="E245" s="42"/>
      <c r="F245" s="43"/>
      <c r="G245" s="43"/>
      <c r="H245" s="44"/>
      <c r="I245" s="45" t="str">
        <f>IFERROR(HOMEP15[[#This Row],[Amount Paid by ESG-CV]]/HOMEP15[[#This Row],[Total Amount]],"")</f>
        <v/>
      </c>
      <c r="J245" s="44"/>
      <c r="K245" s="26"/>
    </row>
    <row r="246" spans="1:11" ht="33.75" customHeight="1" x14ac:dyDescent="0.25">
      <c r="A246" s="3">
        <v>152</v>
      </c>
      <c r="B246" s="27" t="s">
        <v>29</v>
      </c>
      <c r="C246" s="42"/>
      <c r="D246" s="42"/>
      <c r="E246" s="42"/>
      <c r="F246" s="43"/>
      <c r="G246" s="43"/>
      <c r="H246" s="44"/>
      <c r="I246" s="45" t="str">
        <f>IFERROR(HOMEP15[[#This Row],[Amount Paid by ESG-CV]]/HOMEP15[[#This Row],[Total Amount]],"")</f>
        <v/>
      </c>
      <c r="J246" s="44"/>
      <c r="K246" s="26"/>
    </row>
    <row r="247" spans="1:11" ht="33.75" customHeight="1" x14ac:dyDescent="0.25">
      <c r="A247" s="3">
        <v>153</v>
      </c>
      <c r="B247" s="27" t="s">
        <v>29</v>
      </c>
      <c r="C247" s="42"/>
      <c r="D247" s="42"/>
      <c r="E247" s="42"/>
      <c r="F247" s="43"/>
      <c r="G247" s="43"/>
      <c r="H247" s="44"/>
      <c r="I247" s="45" t="str">
        <f>IFERROR(HOMEP15[[#This Row],[Amount Paid by ESG-CV]]/HOMEP15[[#This Row],[Total Amount]],"")</f>
        <v/>
      </c>
      <c r="J247" s="44"/>
      <c r="K247" s="26"/>
    </row>
    <row r="248" spans="1:11" ht="33.75" customHeight="1" x14ac:dyDescent="0.25">
      <c r="A248" s="3">
        <v>154</v>
      </c>
      <c r="B248" s="27" t="s">
        <v>29</v>
      </c>
      <c r="C248" s="42"/>
      <c r="D248" s="42"/>
      <c r="E248" s="42"/>
      <c r="F248" s="43"/>
      <c r="G248" s="43"/>
      <c r="H248" s="44"/>
      <c r="I248" s="45" t="str">
        <f>IFERROR(HOMEP15[[#This Row],[Amount Paid by ESG-CV]]/HOMEP15[[#This Row],[Total Amount]],"")</f>
        <v/>
      </c>
      <c r="J248" s="44"/>
      <c r="K248" s="26"/>
    </row>
    <row r="249" spans="1:11" ht="33.75" customHeight="1" x14ac:dyDescent="0.25">
      <c r="A249" s="3">
        <v>155</v>
      </c>
      <c r="B249" s="27" t="s">
        <v>29</v>
      </c>
      <c r="C249" s="42"/>
      <c r="D249" s="42"/>
      <c r="E249" s="42"/>
      <c r="F249" s="43"/>
      <c r="G249" s="43"/>
      <c r="H249" s="44"/>
      <c r="I249" s="45" t="str">
        <f>IFERROR(HOMEP15[[#This Row],[Amount Paid by ESG-CV]]/HOMEP15[[#This Row],[Total Amount]],"")</f>
        <v/>
      </c>
      <c r="J249" s="44"/>
      <c r="K249" s="26"/>
    </row>
    <row r="250" spans="1:11" ht="33.75" customHeight="1" x14ac:dyDescent="0.25">
      <c r="A250" s="3">
        <v>156</v>
      </c>
      <c r="B250" s="27" t="s">
        <v>29</v>
      </c>
      <c r="C250" s="42"/>
      <c r="D250" s="42"/>
      <c r="E250" s="42"/>
      <c r="F250" s="43"/>
      <c r="G250" s="43"/>
      <c r="H250" s="44"/>
      <c r="I250" s="45" t="str">
        <f>IFERROR(HOMEP15[[#This Row],[Amount Paid by ESG-CV]]/HOMEP15[[#This Row],[Total Amount]],"")</f>
        <v/>
      </c>
      <c r="J250" s="44"/>
      <c r="K250" s="26"/>
    </row>
    <row r="251" spans="1:11" ht="33.75" customHeight="1" x14ac:dyDescent="0.25">
      <c r="A251" s="3">
        <v>157</v>
      </c>
      <c r="B251" s="27" t="s">
        <v>29</v>
      </c>
      <c r="C251" s="42"/>
      <c r="D251" s="42"/>
      <c r="E251" s="42"/>
      <c r="F251" s="43"/>
      <c r="G251" s="43"/>
      <c r="H251" s="44"/>
      <c r="I251" s="45" t="str">
        <f>IFERROR(HOMEP15[[#This Row],[Amount Paid by ESG-CV]]/HOMEP15[[#This Row],[Total Amount]],"")</f>
        <v/>
      </c>
      <c r="J251" s="44"/>
      <c r="K251" s="26"/>
    </row>
    <row r="252" spans="1:11" ht="33.75" customHeight="1" x14ac:dyDescent="0.25">
      <c r="A252" s="3">
        <v>158</v>
      </c>
      <c r="B252" s="27" t="s">
        <v>29</v>
      </c>
      <c r="C252" s="42"/>
      <c r="D252" s="42"/>
      <c r="E252" s="42"/>
      <c r="F252" s="43"/>
      <c r="G252" s="43"/>
      <c r="H252" s="44"/>
      <c r="I252" s="45" t="str">
        <f>IFERROR(HOMEP15[[#This Row],[Amount Paid by ESG-CV]]/HOMEP15[[#This Row],[Total Amount]],"")</f>
        <v/>
      </c>
      <c r="J252" s="44"/>
      <c r="K252" s="26"/>
    </row>
    <row r="253" spans="1:11" ht="33.75" customHeight="1" x14ac:dyDescent="0.25">
      <c r="A253" s="3">
        <v>159</v>
      </c>
      <c r="B253" s="27" t="s">
        <v>29</v>
      </c>
      <c r="C253" s="42"/>
      <c r="D253" s="42"/>
      <c r="E253" s="42"/>
      <c r="F253" s="43"/>
      <c r="G253" s="43"/>
      <c r="H253" s="44"/>
      <c r="I253" s="45" t="str">
        <f>IFERROR(HOMEP15[[#This Row],[Amount Paid by ESG-CV]]/HOMEP15[[#This Row],[Total Amount]],"")</f>
        <v/>
      </c>
      <c r="J253" s="44"/>
      <c r="K253" s="26"/>
    </row>
    <row r="254" spans="1:11" ht="33.75" customHeight="1" x14ac:dyDescent="0.25">
      <c r="A254" s="3">
        <v>160</v>
      </c>
      <c r="B254" s="27" t="s">
        <v>29</v>
      </c>
      <c r="C254" s="42"/>
      <c r="D254" s="42"/>
      <c r="E254" s="42"/>
      <c r="F254" s="43"/>
      <c r="G254" s="43"/>
      <c r="H254" s="44"/>
      <c r="I254" s="45" t="str">
        <f>IFERROR(HOMEP15[[#This Row],[Amount Paid by ESG-CV]]/HOMEP15[[#This Row],[Total Amount]],"")</f>
        <v/>
      </c>
      <c r="J254" s="44"/>
      <c r="K254" s="26"/>
    </row>
    <row r="256" spans="1:11" ht="33.75" customHeight="1" x14ac:dyDescent="0.25">
      <c r="A256" s="131" t="s">
        <v>9</v>
      </c>
      <c r="B256" s="132"/>
      <c r="C256" s="133">
        <f>$C$1</f>
        <v>0</v>
      </c>
      <c r="D256" s="134"/>
      <c r="E256" s="135"/>
      <c r="F256" s="131" t="s">
        <v>12</v>
      </c>
      <c r="G256" s="143"/>
      <c r="H256" s="143"/>
      <c r="I256" s="143"/>
      <c r="J256" s="132"/>
      <c r="K256" s="15" t="s">
        <v>33</v>
      </c>
    </row>
    <row r="257" spans="1:11" ht="33.75" customHeight="1" x14ac:dyDescent="0.25">
      <c r="A257" s="131" t="s">
        <v>10</v>
      </c>
      <c r="B257" s="132"/>
      <c r="C257" s="133">
        <f>$C$2</f>
        <v>0</v>
      </c>
      <c r="D257" s="134"/>
      <c r="E257" s="135"/>
      <c r="F257" s="131" t="s">
        <v>13</v>
      </c>
      <c r="G257" s="132"/>
      <c r="H257" s="144">
        <f>$G$2</f>
        <v>0</v>
      </c>
      <c r="I257" s="145"/>
      <c r="J257" s="146"/>
      <c r="K257" s="138">
        <f>SUM(HOMEP16[Amount Paid by ESG-CV])</f>
        <v>0</v>
      </c>
    </row>
    <row r="258" spans="1:11" ht="33.75" customHeight="1" x14ac:dyDescent="0.25">
      <c r="A258" s="136" t="s">
        <v>11</v>
      </c>
      <c r="B258" s="137"/>
      <c r="C258" s="133">
        <f>$C$3</f>
        <v>0</v>
      </c>
      <c r="D258" s="134"/>
      <c r="E258" s="135"/>
      <c r="F258" s="136" t="s">
        <v>14</v>
      </c>
      <c r="G258" s="137"/>
      <c r="H258" s="140">
        <f>$G$3</f>
        <v>0</v>
      </c>
      <c r="I258" s="141"/>
      <c r="J258" s="142"/>
      <c r="K258" s="139"/>
    </row>
    <row r="259" spans="1:11" ht="33.75" customHeight="1" x14ac:dyDescent="0.25">
      <c r="A259" s="5" t="s">
        <v>32</v>
      </c>
      <c r="B259" s="6" t="s">
        <v>20</v>
      </c>
      <c r="C259" s="6" t="s">
        <v>21</v>
      </c>
      <c r="D259" s="6" t="s">
        <v>22</v>
      </c>
      <c r="E259" s="6" t="s">
        <v>23</v>
      </c>
      <c r="F259" s="6" t="s">
        <v>24</v>
      </c>
      <c r="G259" s="6" t="s">
        <v>25</v>
      </c>
      <c r="H259" s="6" t="s">
        <v>26</v>
      </c>
      <c r="I259" s="7" t="s">
        <v>31</v>
      </c>
      <c r="J259" s="6" t="s">
        <v>27</v>
      </c>
      <c r="K259" s="8" t="s">
        <v>28</v>
      </c>
    </row>
    <row r="260" spans="1:11" ht="33.75" customHeight="1" x14ac:dyDescent="0.25">
      <c r="A260" s="3">
        <v>161</v>
      </c>
      <c r="B260" s="27" t="s">
        <v>29</v>
      </c>
      <c r="C260" s="42"/>
      <c r="D260" s="42"/>
      <c r="E260" s="42"/>
      <c r="F260" s="43"/>
      <c r="G260" s="43"/>
      <c r="H260" s="44"/>
      <c r="I260" s="45" t="str">
        <f>IFERROR(HOMEP16[[#This Row],[Amount Paid by ESG-CV]]/HOMEP16[[#This Row],[Total Amount]],"")</f>
        <v/>
      </c>
      <c r="J260" s="44"/>
      <c r="K260" s="26"/>
    </row>
    <row r="261" spans="1:11" ht="33.75" customHeight="1" x14ac:dyDescent="0.25">
      <c r="A261" s="3">
        <v>162</v>
      </c>
      <c r="B261" s="27" t="s">
        <v>29</v>
      </c>
      <c r="C261" s="42"/>
      <c r="D261" s="42"/>
      <c r="E261" s="42"/>
      <c r="F261" s="43"/>
      <c r="G261" s="43"/>
      <c r="H261" s="44"/>
      <c r="I261" s="45" t="str">
        <f>IFERROR(HOMEP16[[#This Row],[Amount Paid by ESG-CV]]/HOMEP16[[#This Row],[Total Amount]],"")</f>
        <v/>
      </c>
      <c r="J261" s="44"/>
      <c r="K261" s="26"/>
    </row>
    <row r="262" spans="1:11" ht="33.75" customHeight="1" x14ac:dyDescent="0.25">
      <c r="A262" s="3">
        <v>163</v>
      </c>
      <c r="B262" s="27" t="s">
        <v>29</v>
      </c>
      <c r="C262" s="42"/>
      <c r="D262" s="42"/>
      <c r="E262" s="42"/>
      <c r="F262" s="43"/>
      <c r="G262" s="43"/>
      <c r="H262" s="44"/>
      <c r="I262" s="45" t="str">
        <f>IFERROR(HOMEP16[[#This Row],[Amount Paid by ESG-CV]]/HOMEP16[[#This Row],[Total Amount]],"")</f>
        <v/>
      </c>
      <c r="J262" s="44"/>
      <c r="K262" s="26"/>
    </row>
    <row r="263" spans="1:11" ht="33.75" customHeight="1" x14ac:dyDescent="0.25">
      <c r="A263" s="3">
        <v>164</v>
      </c>
      <c r="B263" s="27" t="s">
        <v>29</v>
      </c>
      <c r="C263" s="42"/>
      <c r="D263" s="42"/>
      <c r="E263" s="42"/>
      <c r="F263" s="43"/>
      <c r="G263" s="43"/>
      <c r="H263" s="44"/>
      <c r="I263" s="45" t="str">
        <f>IFERROR(HOMEP16[[#This Row],[Amount Paid by ESG-CV]]/HOMEP16[[#This Row],[Total Amount]],"")</f>
        <v/>
      </c>
      <c r="J263" s="44"/>
      <c r="K263" s="26"/>
    </row>
    <row r="264" spans="1:11" ht="33.75" customHeight="1" x14ac:dyDescent="0.25">
      <c r="A264" s="3">
        <v>165</v>
      </c>
      <c r="B264" s="27" t="s">
        <v>29</v>
      </c>
      <c r="C264" s="42"/>
      <c r="D264" s="42"/>
      <c r="E264" s="42"/>
      <c r="F264" s="43"/>
      <c r="G264" s="43"/>
      <c r="H264" s="44"/>
      <c r="I264" s="45" t="str">
        <f>IFERROR(HOMEP16[[#This Row],[Amount Paid by ESG-CV]]/HOMEP16[[#This Row],[Total Amount]],"")</f>
        <v/>
      </c>
      <c r="J264" s="44"/>
      <c r="K264" s="26"/>
    </row>
    <row r="265" spans="1:11" ht="33.75" customHeight="1" x14ac:dyDescent="0.25">
      <c r="A265" s="3">
        <v>166</v>
      </c>
      <c r="B265" s="27" t="s">
        <v>29</v>
      </c>
      <c r="C265" s="42"/>
      <c r="D265" s="42"/>
      <c r="E265" s="42"/>
      <c r="F265" s="43"/>
      <c r="G265" s="43"/>
      <c r="H265" s="44"/>
      <c r="I265" s="45" t="str">
        <f>IFERROR(HOMEP16[[#This Row],[Amount Paid by ESG-CV]]/HOMEP16[[#This Row],[Total Amount]],"")</f>
        <v/>
      </c>
      <c r="J265" s="44"/>
      <c r="K265" s="26"/>
    </row>
    <row r="266" spans="1:11" ht="33.75" customHeight="1" x14ac:dyDescent="0.25">
      <c r="A266" s="3">
        <v>167</v>
      </c>
      <c r="B266" s="27" t="s">
        <v>29</v>
      </c>
      <c r="C266" s="42"/>
      <c r="D266" s="42"/>
      <c r="E266" s="42"/>
      <c r="F266" s="43"/>
      <c r="G266" s="43"/>
      <c r="H266" s="44"/>
      <c r="I266" s="45" t="str">
        <f>IFERROR(HOMEP16[[#This Row],[Amount Paid by ESG-CV]]/HOMEP16[[#This Row],[Total Amount]],"")</f>
        <v/>
      </c>
      <c r="J266" s="44"/>
      <c r="K266" s="26"/>
    </row>
    <row r="267" spans="1:11" ht="33.75" customHeight="1" x14ac:dyDescent="0.25">
      <c r="A267" s="3">
        <v>168</v>
      </c>
      <c r="B267" s="27" t="s">
        <v>29</v>
      </c>
      <c r="C267" s="42"/>
      <c r="D267" s="42"/>
      <c r="E267" s="42"/>
      <c r="F267" s="43"/>
      <c r="G267" s="43"/>
      <c r="H267" s="44"/>
      <c r="I267" s="45" t="str">
        <f>IFERROR(HOMEP16[[#This Row],[Amount Paid by ESG-CV]]/HOMEP16[[#This Row],[Total Amount]],"")</f>
        <v/>
      </c>
      <c r="J267" s="44"/>
      <c r="K267" s="26"/>
    </row>
    <row r="268" spans="1:11" ht="33.75" customHeight="1" x14ac:dyDescent="0.25">
      <c r="A268" s="3">
        <v>169</v>
      </c>
      <c r="B268" s="27" t="s">
        <v>29</v>
      </c>
      <c r="C268" s="42"/>
      <c r="D268" s="42"/>
      <c r="E268" s="42"/>
      <c r="F268" s="43"/>
      <c r="G268" s="43"/>
      <c r="H268" s="44"/>
      <c r="I268" s="45" t="str">
        <f>IFERROR(HOMEP16[[#This Row],[Amount Paid by ESG-CV]]/HOMEP16[[#This Row],[Total Amount]],"")</f>
        <v/>
      </c>
      <c r="J268" s="44"/>
      <c r="K268" s="26"/>
    </row>
    <row r="269" spans="1:11" ht="33.75" customHeight="1" x14ac:dyDescent="0.25">
      <c r="A269" s="3">
        <v>170</v>
      </c>
      <c r="B269" s="27" t="s">
        <v>29</v>
      </c>
      <c r="C269" s="42"/>
      <c r="D269" s="42"/>
      <c r="E269" s="42"/>
      <c r="F269" s="43"/>
      <c r="G269" s="43"/>
      <c r="H269" s="44"/>
      <c r="I269" s="45" t="str">
        <f>IFERROR(HOMEP16[[#This Row],[Amount Paid by ESG-CV]]/HOMEP16[[#This Row],[Total Amount]],"")</f>
        <v/>
      </c>
      <c r="J269" s="44"/>
      <c r="K269" s="26"/>
    </row>
    <row r="271" spans="1:11" ht="33.75" customHeight="1" x14ac:dyDescent="0.25">
      <c r="A271" s="131" t="s">
        <v>9</v>
      </c>
      <c r="B271" s="132"/>
      <c r="C271" s="133">
        <f>$C$1</f>
        <v>0</v>
      </c>
      <c r="D271" s="134"/>
      <c r="E271" s="135"/>
      <c r="F271" s="131" t="s">
        <v>12</v>
      </c>
      <c r="G271" s="143"/>
      <c r="H271" s="143"/>
      <c r="I271" s="143"/>
      <c r="J271" s="132"/>
      <c r="K271" s="15" t="s">
        <v>33</v>
      </c>
    </row>
    <row r="272" spans="1:11" ht="33.75" customHeight="1" x14ac:dyDescent="0.25">
      <c r="A272" s="131" t="s">
        <v>10</v>
      </c>
      <c r="B272" s="132"/>
      <c r="C272" s="133">
        <f>$C$2</f>
        <v>0</v>
      </c>
      <c r="D272" s="134"/>
      <c r="E272" s="135"/>
      <c r="F272" s="131" t="s">
        <v>13</v>
      </c>
      <c r="G272" s="132"/>
      <c r="H272" s="144">
        <f>$G$2</f>
        <v>0</v>
      </c>
      <c r="I272" s="145"/>
      <c r="J272" s="146"/>
      <c r="K272" s="138">
        <f>SUM(HOMEP17[Amount Paid by ESG-CV])</f>
        <v>0</v>
      </c>
    </row>
    <row r="273" spans="1:11" ht="33.75" customHeight="1" x14ac:dyDescent="0.25">
      <c r="A273" s="136" t="s">
        <v>11</v>
      </c>
      <c r="B273" s="137"/>
      <c r="C273" s="133">
        <f>$C$3</f>
        <v>0</v>
      </c>
      <c r="D273" s="134"/>
      <c r="E273" s="135"/>
      <c r="F273" s="136" t="s">
        <v>14</v>
      </c>
      <c r="G273" s="137"/>
      <c r="H273" s="140">
        <f>$G$3</f>
        <v>0</v>
      </c>
      <c r="I273" s="141"/>
      <c r="J273" s="142"/>
      <c r="K273" s="139"/>
    </row>
    <row r="274" spans="1:11" ht="33.75" customHeight="1" x14ac:dyDescent="0.25">
      <c r="A274" s="5" t="s">
        <v>32</v>
      </c>
      <c r="B274" s="6" t="s">
        <v>20</v>
      </c>
      <c r="C274" s="6" t="s">
        <v>21</v>
      </c>
      <c r="D274" s="6" t="s">
        <v>22</v>
      </c>
      <c r="E274" s="6" t="s">
        <v>23</v>
      </c>
      <c r="F274" s="6" t="s">
        <v>24</v>
      </c>
      <c r="G274" s="6" t="s">
        <v>25</v>
      </c>
      <c r="H274" s="6" t="s">
        <v>26</v>
      </c>
      <c r="I274" s="7" t="s">
        <v>31</v>
      </c>
      <c r="J274" s="6" t="s">
        <v>27</v>
      </c>
      <c r="K274" s="8" t="s">
        <v>28</v>
      </c>
    </row>
    <row r="275" spans="1:11" ht="33.75" customHeight="1" x14ac:dyDescent="0.25">
      <c r="A275" s="3">
        <v>171</v>
      </c>
      <c r="B275" s="27" t="s">
        <v>29</v>
      </c>
      <c r="C275" s="42"/>
      <c r="D275" s="42"/>
      <c r="E275" s="42"/>
      <c r="F275" s="43"/>
      <c r="G275" s="43"/>
      <c r="H275" s="44"/>
      <c r="I275" s="45" t="str">
        <f>IFERROR(HOMEP17[[#This Row],[Amount Paid by ESG-CV]]/HOMEP17[[#This Row],[Total Amount]],"")</f>
        <v/>
      </c>
      <c r="J275" s="44"/>
      <c r="K275" s="26"/>
    </row>
    <row r="276" spans="1:11" ht="33.75" customHeight="1" x14ac:dyDescent="0.25">
      <c r="A276" s="3">
        <v>172</v>
      </c>
      <c r="B276" s="27" t="s">
        <v>29</v>
      </c>
      <c r="C276" s="42"/>
      <c r="D276" s="42"/>
      <c r="E276" s="42"/>
      <c r="F276" s="43"/>
      <c r="G276" s="43"/>
      <c r="H276" s="44"/>
      <c r="I276" s="45" t="str">
        <f>IFERROR(HOMEP17[[#This Row],[Amount Paid by ESG-CV]]/HOMEP17[[#This Row],[Total Amount]],"")</f>
        <v/>
      </c>
      <c r="J276" s="44"/>
      <c r="K276" s="26"/>
    </row>
    <row r="277" spans="1:11" ht="33.75" customHeight="1" x14ac:dyDescent="0.25">
      <c r="A277" s="3">
        <v>173</v>
      </c>
      <c r="B277" s="27" t="s">
        <v>29</v>
      </c>
      <c r="C277" s="42"/>
      <c r="D277" s="42"/>
      <c r="E277" s="42"/>
      <c r="F277" s="43"/>
      <c r="G277" s="43"/>
      <c r="H277" s="44"/>
      <c r="I277" s="45" t="str">
        <f>IFERROR(HOMEP17[[#This Row],[Amount Paid by ESG-CV]]/HOMEP17[[#This Row],[Total Amount]],"")</f>
        <v/>
      </c>
      <c r="J277" s="44"/>
      <c r="K277" s="26"/>
    </row>
    <row r="278" spans="1:11" ht="33.75" customHeight="1" x14ac:dyDescent="0.25">
      <c r="A278" s="3">
        <v>174</v>
      </c>
      <c r="B278" s="27" t="s">
        <v>29</v>
      </c>
      <c r="C278" s="42"/>
      <c r="D278" s="42"/>
      <c r="E278" s="42"/>
      <c r="F278" s="43"/>
      <c r="G278" s="43"/>
      <c r="H278" s="44"/>
      <c r="I278" s="45" t="str">
        <f>IFERROR(HOMEP17[[#This Row],[Amount Paid by ESG-CV]]/HOMEP17[[#This Row],[Total Amount]],"")</f>
        <v/>
      </c>
      <c r="J278" s="44"/>
      <c r="K278" s="26"/>
    </row>
    <row r="279" spans="1:11" ht="33.75" customHeight="1" x14ac:dyDescent="0.25">
      <c r="A279" s="3">
        <v>175</v>
      </c>
      <c r="B279" s="27" t="s">
        <v>29</v>
      </c>
      <c r="C279" s="42"/>
      <c r="D279" s="42"/>
      <c r="E279" s="42"/>
      <c r="F279" s="43"/>
      <c r="G279" s="43"/>
      <c r="H279" s="44"/>
      <c r="I279" s="45" t="str">
        <f>IFERROR(HOMEP17[[#This Row],[Amount Paid by ESG-CV]]/HOMEP17[[#This Row],[Total Amount]],"")</f>
        <v/>
      </c>
      <c r="J279" s="44"/>
      <c r="K279" s="26"/>
    </row>
    <row r="280" spans="1:11" ht="33.75" customHeight="1" x14ac:dyDescent="0.25">
      <c r="A280" s="3">
        <v>176</v>
      </c>
      <c r="B280" s="27" t="s">
        <v>29</v>
      </c>
      <c r="C280" s="42"/>
      <c r="D280" s="42"/>
      <c r="E280" s="42"/>
      <c r="F280" s="43"/>
      <c r="G280" s="43"/>
      <c r="H280" s="44"/>
      <c r="I280" s="45" t="str">
        <f>IFERROR(HOMEP17[[#This Row],[Amount Paid by ESG-CV]]/HOMEP17[[#This Row],[Total Amount]],"")</f>
        <v/>
      </c>
      <c r="J280" s="44"/>
      <c r="K280" s="26"/>
    </row>
    <row r="281" spans="1:11" ht="33.75" customHeight="1" x14ac:dyDescent="0.25">
      <c r="A281" s="3">
        <v>177</v>
      </c>
      <c r="B281" s="27" t="s">
        <v>29</v>
      </c>
      <c r="C281" s="42"/>
      <c r="D281" s="42"/>
      <c r="E281" s="42"/>
      <c r="F281" s="43"/>
      <c r="G281" s="43"/>
      <c r="H281" s="44"/>
      <c r="I281" s="45" t="str">
        <f>IFERROR(HOMEP17[[#This Row],[Amount Paid by ESG-CV]]/HOMEP17[[#This Row],[Total Amount]],"")</f>
        <v/>
      </c>
      <c r="J281" s="44"/>
      <c r="K281" s="26"/>
    </row>
    <row r="282" spans="1:11" ht="33.75" customHeight="1" x14ac:dyDescent="0.25">
      <c r="A282" s="3">
        <v>178</v>
      </c>
      <c r="B282" s="27" t="s">
        <v>29</v>
      </c>
      <c r="C282" s="42"/>
      <c r="D282" s="42"/>
      <c r="E282" s="42"/>
      <c r="F282" s="43"/>
      <c r="G282" s="43"/>
      <c r="H282" s="44"/>
      <c r="I282" s="45" t="str">
        <f>IFERROR(HOMEP17[[#This Row],[Amount Paid by ESG-CV]]/HOMEP17[[#This Row],[Total Amount]],"")</f>
        <v/>
      </c>
      <c r="J282" s="44"/>
      <c r="K282" s="26"/>
    </row>
    <row r="283" spans="1:11" ht="33.75" customHeight="1" x14ac:dyDescent="0.25">
      <c r="A283" s="3">
        <v>179</v>
      </c>
      <c r="B283" s="27" t="s">
        <v>29</v>
      </c>
      <c r="C283" s="42"/>
      <c r="D283" s="42"/>
      <c r="E283" s="42"/>
      <c r="F283" s="43"/>
      <c r="G283" s="43"/>
      <c r="H283" s="44"/>
      <c r="I283" s="45" t="str">
        <f>IFERROR(HOMEP17[[#This Row],[Amount Paid by ESG-CV]]/HOMEP17[[#This Row],[Total Amount]],"")</f>
        <v/>
      </c>
      <c r="J283" s="44"/>
      <c r="K283" s="26"/>
    </row>
    <row r="284" spans="1:11" ht="33.75" customHeight="1" x14ac:dyDescent="0.25">
      <c r="A284" s="3">
        <v>180</v>
      </c>
      <c r="B284" s="27" t="s">
        <v>29</v>
      </c>
      <c r="C284" s="42"/>
      <c r="D284" s="42"/>
      <c r="E284" s="42"/>
      <c r="F284" s="43"/>
      <c r="G284" s="43"/>
      <c r="H284" s="44"/>
      <c r="I284" s="45" t="str">
        <f>IFERROR(HOMEP17[[#This Row],[Amount Paid by ESG-CV]]/HOMEP17[[#This Row],[Total Amount]],"")</f>
        <v/>
      </c>
      <c r="J284" s="44"/>
      <c r="K284" s="26"/>
    </row>
    <row r="286" spans="1:11" ht="33.75" customHeight="1" x14ac:dyDescent="0.25">
      <c r="A286" s="131" t="s">
        <v>9</v>
      </c>
      <c r="B286" s="132"/>
      <c r="C286" s="133">
        <f>$C$1</f>
        <v>0</v>
      </c>
      <c r="D286" s="134"/>
      <c r="E286" s="135"/>
      <c r="F286" s="131" t="s">
        <v>12</v>
      </c>
      <c r="G286" s="143"/>
      <c r="H286" s="143"/>
      <c r="I286" s="143"/>
      <c r="J286" s="132"/>
      <c r="K286" s="15" t="s">
        <v>33</v>
      </c>
    </row>
    <row r="287" spans="1:11" ht="33.75" customHeight="1" x14ac:dyDescent="0.25">
      <c r="A287" s="131" t="s">
        <v>10</v>
      </c>
      <c r="B287" s="132"/>
      <c r="C287" s="133">
        <f>$C$2</f>
        <v>0</v>
      </c>
      <c r="D287" s="134"/>
      <c r="E287" s="135"/>
      <c r="F287" s="131" t="s">
        <v>13</v>
      </c>
      <c r="G287" s="132"/>
      <c r="H287" s="144">
        <f>$G$2</f>
        <v>0</v>
      </c>
      <c r="I287" s="145"/>
      <c r="J287" s="146"/>
      <c r="K287" s="138">
        <f>SUM(HOMEP18[Amount Paid by ESG-CV])</f>
        <v>0</v>
      </c>
    </row>
    <row r="288" spans="1:11" ht="33.75" customHeight="1" x14ac:dyDescent="0.25">
      <c r="A288" s="136" t="s">
        <v>11</v>
      </c>
      <c r="B288" s="137"/>
      <c r="C288" s="133">
        <f>$C$3</f>
        <v>0</v>
      </c>
      <c r="D288" s="134"/>
      <c r="E288" s="135"/>
      <c r="F288" s="136" t="s">
        <v>14</v>
      </c>
      <c r="G288" s="137"/>
      <c r="H288" s="140">
        <f>$G$3</f>
        <v>0</v>
      </c>
      <c r="I288" s="141"/>
      <c r="J288" s="142"/>
      <c r="K288" s="139"/>
    </row>
    <row r="289" spans="1:11" ht="33.75" customHeight="1" x14ac:dyDescent="0.25">
      <c r="A289" s="5" t="s">
        <v>32</v>
      </c>
      <c r="B289" s="6" t="s">
        <v>20</v>
      </c>
      <c r="C289" s="6" t="s">
        <v>21</v>
      </c>
      <c r="D289" s="6" t="s">
        <v>22</v>
      </c>
      <c r="E289" s="6" t="s">
        <v>23</v>
      </c>
      <c r="F289" s="6" t="s">
        <v>24</v>
      </c>
      <c r="G289" s="6" t="s">
        <v>25</v>
      </c>
      <c r="H289" s="6" t="s">
        <v>26</v>
      </c>
      <c r="I289" s="7" t="s">
        <v>31</v>
      </c>
      <c r="J289" s="6" t="s">
        <v>27</v>
      </c>
      <c r="K289" s="8" t="s">
        <v>28</v>
      </c>
    </row>
    <row r="290" spans="1:11" ht="33.75" customHeight="1" x14ac:dyDescent="0.25">
      <c r="A290" s="3">
        <v>181</v>
      </c>
      <c r="B290" s="27" t="s">
        <v>29</v>
      </c>
      <c r="C290" s="42"/>
      <c r="D290" s="42"/>
      <c r="E290" s="42"/>
      <c r="F290" s="43"/>
      <c r="G290" s="43"/>
      <c r="H290" s="44"/>
      <c r="I290" s="45" t="str">
        <f>IFERROR(HOMEP18[[#This Row],[Amount Paid by ESG-CV]]/HOMEP18[[#This Row],[Total Amount]],"")</f>
        <v/>
      </c>
      <c r="J290" s="44"/>
      <c r="K290" s="26"/>
    </row>
    <row r="291" spans="1:11" ht="33.75" customHeight="1" x14ac:dyDescent="0.25">
      <c r="A291" s="3">
        <v>182</v>
      </c>
      <c r="B291" s="27" t="s">
        <v>29</v>
      </c>
      <c r="C291" s="42"/>
      <c r="D291" s="42"/>
      <c r="E291" s="42"/>
      <c r="F291" s="43"/>
      <c r="G291" s="43"/>
      <c r="H291" s="44"/>
      <c r="I291" s="45" t="str">
        <f>IFERROR(HOMEP18[[#This Row],[Amount Paid by ESG-CV]]/HOMEP18[[#This Row],[Total Amount]],"")</f>
        <v/>
      </c>
      <c r="J291" s="44"/>
      <c r="K291" s="26"/>
    </row>
    <row r="292" spans="1:11" ht="33.75" customHeight="1" x14ac:dyDescent="0.25">
      <c r="A292" s="3">
        <v>183</v>
      </c>
      <c r="B292" s="27" t="s">
        <v>29</v>
      </c>
      <c r="C292" s="42"/>
      <c r="D292" s="42"/>
      <c r="E292" s="42"/>
      <c r="F292" s="43"/>
      <c r="G292" s="43"/>
      <c r="H292" s="44"/>
      <c r="I292" s="45" t="str">
        <f>IFERROR(HOMEP18[[#This Row],[Amount Paid by ESG-CV]]/HOMEP18[[#This Row],[Total Amount]],"")</f>
        <v/>
      </c>
      <c r="J292" s="44"/>
      <c r="K292" s="26"/>
    </row>
    <row r="293" spans="1:11" ht="33.75" customHeight="1" x14ac:dyDescent="0.25">
      <c r="A293" s="3">
        <v>184</v>
      </c>
      <c r="B293" s="27" t="s">
        <v>29</v>
      </c>
      <c r="C293" s="42"/>
      <c r="D293" s="42"/>
      <c r="E293" s="42"/>
      <c r="F293" s="43"/>
      <c r="G293" s="43"/>
      <c r="H293" s="44"/>
      <c r="I293" s="45" t="str">
        <f>IFERROR(HOMEP18[[#This Row],[Amount Paid by ESG-CV]]/HOMEP18[[#This Row],[Total Amount]],"")</f>
        <v/>
      </c>
      <c r="J293" s="44"/>
      <c r="K293" s="26"/>
    </row>
    <row r="294" spans="1:11" ht="33.75" customHeight="1" x14ac:dyDescent="0.25">
      <c r="A294" s="3">
        <v>185</v>
      </c>
      <c r="B294" s="27" t="s">
        <v>29</v>
      </c>
      <c r="C294" s="42"/>
      <c r="D294" s="42"/>
      <c r="E294" s="42"/>
      <c r="F294" s="43"/>
      <c r="G294" s="43"/>
      <c r="H294" s="44"/>
      <c r="I294" s="45" t="str">
        <f>IFERROR(HOMEP18[[#This Row],[Amount Paid by ESG-CV]]/HOMEP18[[#This Row],[Total Amount]],"")</f>
        <v/>
      </c>
      <c r="J294" s="44"/>
      <c r="K294" s="26"/>
    </row>
    <row r="295" spans="1:11" ht="33.75" customHeight="1" x14ac:dyDescent="0.25">
      <c r="A295" s="3">
        <v>186</v>
      </c>
      <c r="B295" s="27" t="s">
        <v>29</v>
      </c>
      <c r="C295" s="42"/>
      <c r="D295" s="42"/>
      <c r="E295" s="42"/>
      <c r="F295" s="43"/>
      <c r="G295" s="43"/>
      <c r="H295" s="44"/>
      <c r="I295" s="45" t="str">
        <f>IFERROR(HOMEP18[[#This Row],[Amount Paid by ESG-CV]]/HOMEP18[[#This Row],[Total Amount]],"")</f>
        <v/>
      </c>
      <c r="J295" s="44"/>
      <c r="K295" s="26"/>
    </row>
    <row r="296" spans="1:11" ht="33.75" customHeight="1" x14ac:dyDescent="0.25">
      <c r="A296" s="3">
        <v>187</v>
      </c>
      <c r="B296" s="27" t="s">
        <v>29</v>
      </c>
      <c r="C296" s="42"/>
      <c r="D296" s="42"/>
      <c r="E296" s="42"/>
      <c r="F296" s="43"/>
      <c r="G296" s="43"/>
      <c r="H296" s="44"/>
      <c r="I296" s="45" t="str">
        <f>IFERROR(HOMEP18[[#This Row],[Amount Paid by ESG-CV]]/HOMEP18[[#This Row],[Total Amount]],"")</f>
        <v/>
      </c>
      <c r="J296" s="44"/>
      <c r="K296" s="26"/>
    </row>
    <row r="297" spans="1:11" ht="33.75" customHeight="1" x14ac:dyDescent="0.25">
      <c r="A297" s="3">
        <v>188</v>
      </c>
      <c r="B297" s="27" t="s">
        <v>29</v>
      </c>
      <c r="C297" s="42"/>
      <c r="D297" s="42"/>
      <c r="E297" s="42"/>
      <c r="F297" s="43"/>
      <c r="G297" s="43"/>
      <c r="H297" s="44"/>
      <c r="I297" s="45" t="str">
        <f>IFERROR(HOMEP18[[#This Row],[Amount Paid by ESG-CV]]/HOMEP18[[#This Row],[Total Amount]],"")</f>
        <v/>
      </c>
      <c r="J297" s="44"/>
      <c r="K297" s="26"/>
    </row>
    <row r="298" spans="1:11" ht="33.75" customHeight="1" x14ac:dyDescent="0.25">
      <c r="A298" s="3">
        <v>189</v>
      </c>
      <c r="B298" s="27" t="s">
        <v>29</v>
      </c>
      <c r="C298" s="42"/>
      <c r="D298" s="42"/>
      <c r="E298" s="42"/>
      <c r="F298" s="43"/>
      <c r="G298" s="43"/>
      <c r="H298" s="44"/>
      <c r="I298" s="45" t="str">
        <f>IFERROR(HOMEP18[[#This Row],[Amount Paid by ESG-CV]]/HOMEP18[[#This Row],[Total Amount]],"")</f>
        <v/>
      </c>
      <c r="J298" s="44"/>
      <c r="K298" s="26"/>
    </row>
    <row r="299" spans="1:11" ht="33.75" customHeight="1" x14ac:dyDescent="0.25">
      <c r="A299" s="3">
        <v>190</v>
      </c>
      <c r="B299" s="27" t="s">
        <v>29</v>
      </c>
      <c r="C299" s="42"/>
      <c r="D299" s="42"/>
      <c r="E299" s="42"/>
      <c r="F299" s="43"/>
      <c r="G299" s="43"/>
      <c r="H299" s="44"/>
      <c r="I299" s="45" t="str">
        <f>IFERROR(HOMEP18[[#This Row],[Amount Paid by ESG-CV]]/HOMEP18[[#This Row],[Total Amount]],"")</f>
        <v/>
      </c>
      <c r="J299" s="44"/>
      <c r="K299" s="26"/>
    </row>
    <row r="301" spans="1:11" ht="33.75" customHeight="1" x14ac:dyDescent="0.25">
      <c r="A301" s="131" t="s">
        <v>9</v>
      </c>
      <c r="B301" s="132"/>
      <c r="C301" s="133">
        <f>$C$1</f>
        <v>0</v>
      </c>
      <c r="D301" s="134"/>
      <c r="E301" s="135"/>
      <c r="F301" s="131" t="s">
        <v>12</v>
      </c>
      <c r="G301" s="143"/>
      <c r="H301" s="143"/>
      <c r="I301" s="143"/>
      <c r="J301" s="132"/>
      <c r="K301" s="15" t="s">
        <v>33</v>
      </c>
    </row>
    <row r="302" spans="1:11" ht="33.75" customHeight="1" x14ac:dyDescent="0.25">
      <c r="A302" s="131" t="s">
        <v>10</v>
      </c>
      <c r="B302" s="132"/>
      <c r="C302" s="133">
        <f>$C$2</f>
        <v>0</v>
      </c>
      <c r="D302" s="134"/>
      <c r="E302" s="135"/>
      <c r="F302" s="131" t="s">
        <v>13</v>
      </c>
      <c r="G302" s="132"/>
      <c r="H302" s="144">
        <f>$G$2</f>
        <v>0</v>
      </c>
      <c r="I302" s="145"/>
      <c r="J302" s="146"/>
      <c r="K302" s="138">
        <f>SUM(HOMEP19[Amount Paid by ESG-CV])</f>
        <v>0</v>
      </c>
    </row>
    <row r="303" spans="1:11" ht="33.75" customHeight="1" x14ac:dyDescent="0.25">
      <c r="A303" s="136" t="s">
        <v>11</v>
      </c>
      <c r="B303" s="137"/>
      <c r="C303" s="133">
        <f>$C$3</f>
        <v>0</v>
      </c>
      <c r="D303" s="134"/>
      <c r="E303" s="135"/>
      <c r="F303" s="136" t="s">
        <v>14</v>
      </c>
      <c r="G303" s="137"/>
      <c r="H303" s="140">
        <f>$G$3</f>
        <v>0</v>
      </c>
      <c r="I303" s="141"/>
      <c r="J303" s="142"/>
      <c r="K303" s="139"/>
    </row>
    <row r="304" spans="1:11" ht="33.75" customHeight="1" x14ac:dyDescent="0.25">
      <c r="A304" s="5" t="s">
        <v>32</v>
      </c>
      <c r="B304" s="6" t="s">
        <v>20</v>
      </c>
      <c r="C304" s="6" t="s">
        <v>21</v>
      </c>
      <c r="D304" s="6" t="s">
        <v>22</v>
      </c>
      <c r="E304" s="6" t="s">
        <v>23</v>
      </c>
      <c r="F304" s="6" t="s">
        <v>24</v>
      </c>
      <c r="G304" s="6" t="s">
        <v>25</v>
      </c>
      <c r="H304" s="6" t="s">
        <v>26</v>
      </c>
      <c r="I304" s="7" t="s">
        <v>31</v>
      </c>
      <c r="J304" s="6" t="s">
        <v>27</v>
      </c>
      <c r="K304" s="8" t="s">
        <v>28</v>
      </c>
    </row>
    <row r="305" spans="1:11" ht="33.75" customHeight="1" x14ac:dyDescent="0.25">
      <c r="A305" s="3">
        <v>191</v>
      </c>
      <c r="B305" s="27" t="s">
        <v>29</v>
      </c>
      <c r="C305" s="42"/>
      <c r="D305" s="42"/>
      <c r="E305" s="42"/>
      <c r="F305" s="43"/>
      <c r="G305" s="43"/>
      <c r="H305" s="44"/>
      <c r="I305" s="45" t="str">
        <f>IFERROR(HOMEP19[[#This Row],[Amount Paid by ESG-CV]]/HOMEP19[[#This Row],[Total Amount]],"")</f>
        <v/>
      </c>
      <c r="J305" s="44"/>
      <c r="K305" s="26"/>
    </row>
    <row r="306" spans="1:11" ht="33.75" customHeight="1" x14ac:dyDescent="0.25">
      <c r="A306" s="3">
        <v>192</v>
      </c>
      <c r="B306" s="27" t="s">
        <v>29</v>
      </c>
      <c r="C306" s="42"/>
      <c r="D306" s="42"/>
      <c r="E306" s="42"/>
      <c r="F306" s="43"/>
      <c r="G306" s="43"/>
      <c r="H306" s="44"/>
      <c r="I306" s="45" t="str">
        <f>IFERROR(HOMEP19[[#This Row],[Amount Paid by ESG-CV]]/HOMEP19[[#This Row],[Total Amount]],"")</f>
        <v/>
      </c>
      <c r="J306" s="44"/>
      <c r="K306" s="26"/>
    </row>
    <row r="307" spans="1:11" ht="33.75" customHeight="1" x14ac:dyDescent="0.25">
      <c r="A307" s="3">
        <v>193</v>
      </c>
      <c r="B307" s="27" t="s">
        <v>29</v>
      </c>
      <c r="C307" s="42"/>
      <c r="D307" s="42"/>
      <c r="E307" s="42"/>
      <c r="F307" s="43"/>
      <c r="G307" s="43"/>
      <c r="H307" s="44"/>
      <c r="I307" s="45" t="str">
        <f>IFERROR(HOMEP19[[#This Row],[Amount Paid by ESG-CV]]/HOMEP19[[#This Row],[Total Amount]],"")</f>
        <v/>
      </c>
      <c r="J307" s="44"/>
      <c r="K307" s="26"/>
    </row>
    <row r="308" spans="1:11" ht="33.75" customHeight="1" x14ac:dyDescent="0.25">
      <c r="A308" s="3">
        <v>194</v>
      </c>
      <c r="B308" s="27" t="s">
        <v>29</v>
      </c>
      <c r="C308" s="42"/>
      <c r="D308" s="42"/>
      <c r="E308" s="42"/>
      <c r="F308" s="43"/>
      <c r="G308" s="43"/>
      <c r="H308" s="44"/>
      <c r="I308" s="45" t="str">
        <f>IFERROR(HOMEP19[[#This Row],[Amount Paid by ESG-CV]]/HOMEP19[[#This Row],[Total Amount]],"")</f>
        <v/>
      </c>
      <c r="J308" s="44"/>
      <c r="K308" s="26"/>
    </row>
    <row r="309" spans="1:11" ht="33.75" customHeight="1" x14ac:dyDescent="0.25">
      <c r="A309" s="3">
        <v>195</v>
      </c>
      <c r="B309" s="27" t="s">
        <v>29</v>
      </c>
      <c r="C309" s="42"/>
      <c r="D309" s="42"/>
      <c r="E309" s="42"/>
      <c r="F309" s="43"/>
      <c r="G309" s="43"/>
      <c r="H309" s="44"/>
      <c r="I309" s="45" t="str">
        <f>IFERROR(HOMEP19[[#This Row],[Amount Paid by ESG-CV]]/HOMEP19[[#This Row],[Total Amount]],"")</f>
        <v/>
      </c>
      <c r="J309" s="44"/>
      <c r="K309" s="26"/>
    </row>
    <row r="310" spans="1:11" ht="33.75" customHeight="1" x14ac:dyDescent="0.25">
      <c r="A310" s="3">
        <v>196</v>
      </c>
      <c r="B310" s="27" t="s">
        <v>29</v>
      </c>
      <c r="C310" s="42"/>
      <c r="D310" s="42"/>
      <c r="E310" s="42"/>
      <c r="F310" s="43"/>
      <c r="G310" s="43"/>
      <c r="H310" s="44"/>
      <c r="I310" s="45" t="str">
        <f>IFERROR(HOMEP19[[#This Row],[Amount Paid by ESG-CV]]/HOMEP19[[#This Row],[Total Amount]],"")</f>
        <v/>
      </c>
      <c r="J310" s="44"/>
      <c r="K310" s="26"/>
    </row>
    <row r="311" spans="1:11" ht="33.75" customHeight="1" x14ac:dyDescent="0.25">
      <c r="A311" s="3">
        <v>197</v>
      </c>
      <c r="B311" s="27" t="s">
        <v>29</v>
      </c>
      <c r="C311" s="42"/>
      <c r="D311" s="42"/>
      <c r="E311" s="42"/>
      <c r="F311" s="43"/>
      <c r="G311" s="43"/>
      <c r="H311" s="44"/>
      <c r="I311" s="45" t="str">
        <f>IFERROR(HOMEP19[[#This Row],[Amount Paid by ESG-CV]]/HOMEP19[[#This Row],[Total Amount]],"")</f>
        <v/>
      </c>
      <c r="J311" s="44"/>
      <c r="K311" s="26"/>
    </row>
    <row r="312" spans="1:11" ht="33.75" customHeight="1" x14ac:dyDescent="0.25">
      <c r="A312" s="3">
        <v>198</v>
      </c>
      <c r="B312" s="27" t="s">
        <v>29</v>
      </c>
      <c r="C312" s="42"/>
      <c r="D312" s="42"/>
      <c r="E312" s="42"/>
      <c r="F312" s="43"/>
      <c r="G312" s="43"/>
      <c r="H312" s="44"/>
      <c r="I312" s="45" t="str">
        <f>IFERROR(HOMEP19[[#This Row],[Amount Paid by ESG-CV]]/HOMEP19[[#This Row],[Total Amount]],"")</f>
        <v/>
      </c>
      <c r="J312" s="44"/>
      <c r="K312" s="26"/>
    </row>
    <row r="313" spans="1:11" ht="33.75" customHeight="1" x14ac:dyDescent="0.25">
      <c r="A313" s="3">
        <v>199</v>
      </c>
      <c r="B313" s="27" t="s">
        <v>29</v>
      </c>
      <c r="C313" s="42"/>
      <c r="D313" s="42"/>
      <c r="E313" s="42"/>
      <c r="F313" s="43"/>
      <c r="G313" s="43"/>
      <c r="H313" s="44"/>
      <c r="I313" s="45" t="str">
        <f>IFERROR(HOMEP19[[#This Row],[Amount Paid by ESG-CV]]/HOMEP19[[#This Row],[Total Amount]],"")</f>
        <v/>
      </c>
      <c r="J313" s="44"/>
      <c r="K313" s="26"/>
    </row>
    <row r="314" spans="1:11" ht="33.75" customHeight="1" x14ac:dyDescent="0.25">
      <c r="A314" s="3">
        <v>200</v>
      </c>
      <c r="B314" s="27" t="s">
        <v>29</v>
      </c>
      <c r="C314" s="42"/>
      <c r="D314" s="42"/>
      <c r="E314" s="42"/>
      <c r="F314" s="43"/>
      <c r="G314" s="43"/>
      <c r="H314" s="44"/>
      <c r="I314" s="45" t="str">
        <f>IFERROR(HOMEP19[[#This Row],[Amount Paid by ESG-CV]]/HOMEP19[[#This Row],[Total Amount]],"")</f>
        <v/>
      </c>
      <c r="J314" s="44"/>
      <c r="K314" s="26"/>
    </row>
  </sheetData>
  <sheetProtection algorithmName="SHA-512" hashValue="xEQGtlA4jrPOcNUjgJLhfLeuS5WYSkVobu4H7a0qzhanae+mKAFXwMg4jBE0v/VkSGZDPE8r5JSBfY5Iom5XDg==" saltValue="Ehse9KoeTbip9Ect6Y18UQ==" spinCount="100000" sheet="1" selectLockedCells="1"/>
  <mergeCells count="269">
    <mergeCell ref="A17:B17"/>
    <mergeCell ref="C17:E17"/>
    <mergeCell ref="F17:G17"/>
    <mergeCell ref="A18:B18"/>
    <mergeCell ref="C18:E18"/>
    <mergeCell ref="F18:G18"/>
    <mergeCell ref="H17:J17"/>
    <mergeCell ref="K17:K18"/>
    <mergeCell ref="H18:J18"/>
    <mergeCell ref="A6:D6"/>
    <mergeCell ref="G6:J6"/>
    <mergeCell ref="E6:F6"/>
    <mergeCell ref="E5:F5"/>
    <mergeCell ref="E4:F4"/>
    <mergeCell ref="A9:K9"/>
    <mergeCell ref="A16:B16"/>
    <mergeCell ref="C16:E16"/>
    <mergeCell ref="A10:K15"/>
    <mergeCell ref="F16:J16"/>
    <mergeCell ref="A7:D7"/>
    <mergeCell ref="G7:J7"/>
    <mergeCell ref="A8:D8"/>
    <mergeCell ref="G8:K8"/>
    <mergeCell ref="E8:F8"/>
    <mergeCell ref="E7:F7"/>
    <mergeCell ref="A1:B1"/>
    <mergeCell ref="C1:D1"/>
    <mergeCell ref="A2:B2"/>
    <mergeCell ref="C2:D2"/>
    <mergeCell ref="E2:F2"/>
    <mergeCell ref="A3:B3"/>
    <mergeCell ref="C3:D3"/>
    <mergeCell ref="E3:F3"/>
    <mergeCell ref="E1:J1"/>
    <mergeCell ref="G2:J2"/>
    <mergeCell ref="G3:J3"/>
    <mergeCell ref="A46:B46"/>
    <mergeCell ref="C46:E46"/>
    <mergeCell ref="A47:B47"/>
    <mergeCell ref="C47:E47"/>
    <mergeCell ref="F47:G47"/>
    <mergeCell ref="F46:J46"/>
    <mergeCell ref="H47:J47"/>
    <mergeCell ref="K2:K3"/>
    <mergeCell ref="A33:B33"/>
    <mergeCell ref="C33:E33"/>
    <mergeCell ref="F33:G33"/>
    <mergeCell ref="A31:B31"/>
    <mergeCell ref="C31:E31"/>
    <mergeCell ref="A32:B32"/>
    <mergeCell ref="C32:E32"/>
    <mergeCell ref="F32:G32"/>
    <mergeCell ref="F31:J31"/>
    <mergeCell ref="H32:J32"/>
    <mergeCell ref="K32:K33"/>
    <mergeCell ref="H33:J33"/>
    <mergeCell ref="A4:D4"/>
    <mergeCell ref="G4:J4"/>
    <mergeCell ref="A5:D5"/>
    <mergeCell ref="G5:J5"/>
    <mergeCell ref="A76:B76"/>
    <mergeCell ref="C76:E76"/>
    <mergeCell ref="A77:B77"/>
    <mergeCell ref="C77:E77"/>
    <mergeCell ref="F77:G77"/>
    <mergeCell ref="F76:J76"/>
    <mergeCell ref="H77:J77"/>
    <mergeCell ref="K47:K48"/>
    <mergeCell ref="H48:J48"/>
    <mergeCell ref="A63:B63"/>
    <mergeCell ref="C63:E63"/>
    <mergeCell ref="F63:G63"/>
    <mergeCell ref="A61:B61"/>
    <mergeCell ref="C61:E61"/>
    <mergeCell ref="A62:B62"/>
    <mergeCell ref="C62:E62"/>
    <mergeCell ref="F62:G62"/>
    <mergeCell ref="F61:J61"/>
    <mergeCell ref="H62:J62"/>
    <mergeCell ref="K62:K63"/>
    <mergeCell ref="H63:J63"/>
    <mergeCell ref="A48:B48"/>
    <mergeCell ref="C48:E48"/>
    <mergeCell ref="F48:G48"/>
    <mergeCell ref="A106:B106"/>
    <mergeCell ref="C106:E106"/>
    <mergeCell ref="A107:B107"/>
    <mergeCell ref="C107:E107"/>
    <mergeCell ref="F107:G107"/>
    <mergeCell ref="F106:J106"/>
    <mergeCell ref="H107:J107"/>
    <mergeCell ref="K77:K78"/>
    <mergeCell ref="H78:J78"/>
    <mergeCell ref="A93:B93"/>
    <mergeCell ref="C93:E93"/>
    <mergeCell ref="F93:G93"/>
    <mergeCell ref="A91:B91"/>
    <mergeCell ref="C91:E91"/>
    <mergeCell ref="A92:B92"/>
    <mergeCell ref="C92:E92"/>
    <mergeCell ref="F92:G92"/>
    <mergeCell ref="F91:J91"/>
    <mergeCell ref="H92:J92"/>
    <mergeCell ref="K92:K93"/>
    <mergeCell ref="H93:J93"/>
    <mergeCell ref="A78:B78"/>
    <mergeCell ref="C78:E78"/>
    <mergeCell ref="F78:G78"/>
    <mergeCell ref="A136:B136"/>
    <mergeCell ref="C136:E136"/>
    <mergeCell ref="A137:B137"/>
    <mergeCell ref="C137:E137"/>
    <mergeCell ref="F137:G137"/>
    <mergeCell ref="F136:J136"/>
    <mergeCell ref="H137:J137"/>
    <mergeCell ref="K107:K108"/>
    <mergeCell ref="H108:J108"/>
    <mergeCell ref="A123:B123"/>
    <mergeCell ref="C123:E123"/>
    <mergeCell ref="F123:G123"/>
    <mergeCell ref="A121:B121"/>
    <mergeCell ref="C121:E121"/>
    <mergeCell ref="A122:B122"/>
    <mergeCell ref="C122:E122"/>
    <mergeCell ref="F122:G122"/>
    <mergeCell ref="F121:J121"/>
    <mergeCell ref="H122:J122"/>
    <mergeCell ref="K122:K123"/>
    <mergeCell ref="H123:J123"/>
    <mergeCell ref="A108:B108"/>
    <mergeCell ref="C108:E108"/>
    <mergeCell ref="F108:G108"/>
    <mergeCell ref="A166:B166"/>
    <mergeCell ref="C166:E166"/>
    <mergeCell ref="A167:B167"/>
    <mergeCell ref="C167:E167"/>
    <mergeCell ref="F167:G167"/>
    <mergeCell ref="F166:J166"/>
    <mergeCell ref="H167:J167"/>
    <mergeCell ref="K137:K138"/>
    <mergeCell ref="H138:J138"/>
    <mergeCell ref="A153:B153"/>
    <mergeCell ref="C153:E153"/>
    <mergeCell ref="F153:G153"/>
    <mergeCell ref="A151:B151"/>
    <mergeCell ref="C151:E151"/>
    <mergeCell ref="A152:B152"/>
    <mergeCell ref="C152:E152"/>
    <mergeCell ref="F152:G152"/>
    <mergeCell ref="F151:J151"/>
    <mergeCell ref="H152:J152"/>
    <mergeCell ref="K152:K153"/>
    <mergeCell ref="H153:J153"/>
    <mergeCell ref="A138:B138"/>
    <mergeCell ref="C138:E138"/>
    <mergeCell ref="F138:G138"/>
    <mergeCell ref="A196:B196"/>
    <mergeCell ref="C196:E196"/>
    <mergeCell ref="A197:B197"/>
    <mergeCell ref="C197:E197"/>
    <mergeCell ref="F197:G197"/>
    <mergeCell ref="F196:J196"/>
    <mergeCell ref="H197:J197"/>
    <mergeCell ref="K167:K168"/>
    <mergeCell ref="H168:J168"/>
    <mergeCell ref="A183:B183"/>
    <mergeCell ref="C183:E183"/>
    <mergeCell ref="F183:G183"/>
    <mergeCell ref="A181:B181"/>
    <mergeCell ref="C181:E181"/>
    <mergeCell ref="A182:B182"/>
    <mergeCell ref="C182:E182"/>
    <mergeCell ref="F182:G182"/>
    <mergeCell ref="F181:J181"/>
    <mergeCell ref="H182:J182"/>
    <mergeCell ref="K182:K183"/>
    <mergeCell ref="H183:J183"/>
    <mergeCell ref="A168:B168"/>
    <mergeCell ref="C168:E168"/>
    <mergeCell ref="F168:G168"/>
    <mergeCell ref="A226:B226"/>
    <mergeCell ref="C226:E226"/>
    <mergeCell ref="A227:B227"/>
    <mergeCell ref="C227:E227"/>
    <mergeCell ref="F227:G227"/>
    <mergeCell ref="F226:J226"/>
    <mergeCell ref="H227:J227"/>
    <mergeCell ref="K197:K198"/>
    <mergeCell ref="H198:J198"/>
    <mergeCell ref="A213:B213"/>
    <mergeCell ref="C213:E213"/>
    <mergeCell ref="F213:G213"/>
    <mergeCell ref="A211:B211"/>
    <mergeCell ref="C211:E211"/>
    <mergeCell ref="A212:B212"/>
    <mergeCell ref="C212:E212"/>
    <mergeCell ref="F212:G212"/>
    <mergeCell ref="F211:J211"/>
    <mergeCell ref="H212:J212"/>
    <mergeCell ref="K212:K213"/>
    <mergeCell ref="H213:J213"/>
    <mergeCell ref="A198:B198"/>
    <mergeCell ref="C198:E198"/>
    <mergeCell ref="F198:G198"/>
    <mergeCell ref="A256:B256"/>
    <mergeCell ref="C256:E256"/>
    <mergeCell ref="A257:B257"/>
    <mergeCell ref="C257:E257"/>
    <mergeCell ref="F257:G257"/>
    <mergeCell ref="F256:J256"/>
    <mergeCell ref="H257:J257"/>
    <mergeCell ref="K227:K228"/>
    <mergeCell ref="H228:J228"/>
    <mergeCell ref="A243:B243"/>
    <mergeCell ref="C243:E243"/>
    <mergeCell ref="F243:G243"/>
    <mergeCell ref="A241:B241"/>
    <mergeCell ref="C241:E241"/>
    <mergeCell ref="A242:B242"/>
    <mergeCell ref="C242:E242"/>
    <mergeCell ref="F242:G242"/>
    <mergeCell ref="F241:J241"/>
    <mergeCell ref="H242:J242"/>
    <mergeCell ref="K242:K243"/>
    <mergeCell ref="H243:J243"/>
    <mergeCell ref="A228:B228"/>
    <mergeCell ref="C228:E228"/>
    <mergeCell ref="F228:G228"/>
    <mergeCell ref="A286:B286"/>
    <mergeCell ref="C286:E286"/>
    <mergeCell ref="A287:B287"/>
    <mergeCell ref="C287:E287"/>
    <mergeCell ref="F287:G287"/>
    <mergeCell ref="F286:J286"/>
    <mergeCell ref="H287:J287"/>
    <mergeCell ref="K257:K258"/>
    <mergeCell ref="H258:J258"/>
    <mergeCell ref="A273:B273"/>
    <mergeCell ref="C273:E273"/>
    <mergeCell ref="F273:G273"/>
    <mergeCell ref="A271:B271"/>
    <mergeCell ref="C271:E271"/>
    <mergeCell ref="A272:B272"/>
    <mergeCell ref="C272:E272"/>
    <mergeCell ref="F272:G272"/>
    <mergeCell ref="F271:J271"/>
    <mergeCell ref="H272:J272"/>
    <mergeCell ref="K272:K273"/>
    <mergeCell ref="H273:J273"/>
    <mergeCell ref="A258:B258"/>
    <mergeCell ref="C258:E258"/>
    <mergeCell ref="F258:G258"/>
    <mergeCell ref="K287:K288"/>
    <mergeCell ref="H288:J288"/>
    <mergeCell ref="A303:B303"/>
    <mergeCell ref="C303:E303"/>
    <mergeCell ref="F303:G303"/>
    <mergeCell ref="A301:B301"/>
    <mergeCell ref="C301:E301"/>
    <mergeCell ref="A302:B302"/>
    <mergeCell ref="C302:E302"/>
    <mergeCell ref="F302:G302"/>
    <mergeCell ref="F301:J301"/>
    <mergeCell ref="H302:J302"/>
    <mergeCell ref="K302:K303"/>
    <mergeCell ref="H303:J303"/>
    <mergeCell ref="A288:B288"/>
    <mergeCell ref="C288:E288"/>
    <mergeCell ref="F288:G288"/>
  </mergeCells>
  <conditionalFormatting sqref="D20:D29">
    <cfRule type="cellIs" dxfId="110" priority="61" operator="lessThan">
      <formula>C20</formula>
    </cfRule>
  </conditionalFormatting>
  <conditionalFormatting sqref="I20:I29">
    <cfRule type="cellIs" dxfId="109" priority="60" operator="greaterThan">
      <formula>1</formula>
    </cfRule>
  </conditionalFormatting>
  <conditionalFormatting sqref="D35:D44">
    <cfRule type="cellIs" dxfId="108" priority="58" operator="lessThan">
      <formula>C35</formula>
    </cfRule>
  </conditionalFormatting>
  <conditionalFormatting sqref="I35:I44">
    <cfRule type="cellIs" dxfId="107" priority="57" operator="greaterThan">
      <formula>1</formula>
    </cfRule>
  </conditionalFormatting>
  <conditionalFormatting sqref="D50:D59">
    <cfRule type="cellIs" dxfId="106" priority="55" operator="lessThan">
      <formula>C50</formula>
    </cfRule>
  </conditionalFormatting>
  <conditionalFormatting sqref="I50:I59">
    <cfRule type="cellIs" dxfId="105" priority="54" operator="greaterThan">
      <formula>1</formula>
    </cfRule>
  </conditionalFormatting>
  <conditionalFormatting sqref="D65:D74">
    <cfRule type="cellIs" dxfId="104" priority="52" operator="lessThan">
      <formula>C65</formula>
    </cfRule>
  </conditionalFormatting>
  <conditionalFormatting sqref="I65:I74">
    <cfRule type="cellIs" dxfId="103" priority="51" operator="greaterThan">
      <formula>1</formula>
    </cfRule>
  </conditionalFormatting>
  <conditionalFormatting sqref="D80:D89">
    <cfRule type="cellIs" dxfId="102" priority="49" operator="lessThan">
      <formula>C80</formula>
    </cfRule>
  </conditionalFormatting>
  <conditionalFormatting sqref="I80:I89">
    <cfRule type="cellIs" dxfId="101" priority="48" operator="greaterThan">
      <formula>1</formula>
    </cfRule>
  </conditionalFormatting>
  <conditionalFormatting sqref="D95:D104">
    <cfRule type="cellIs" dxfId="100" priority="46" operator="lessThan">
      <formula>C95</formula>
    </cfRule>
  </conditionalFormatting>
  <conditionalFormatting sqref="I95:I104">
    <cfRule type="cellIs" dxfId="99" priority="45" operator="greaterThan">
      <formula>1</formula>
    </cfRule>
  </conditionalFormatting>
  <conditionalFormatting sqref="D110:D119">
    <cfRule type="cellIs" dxfId="98" priority="43" operator="lessThan">
      <formula>C110</formula>
    </cfRule>
  </conditionalFormatting>
  <conditionalFormatting sqref="I110:I119">
    <cfRule type="cellIs" dxfId="97" priority="42" operator="greaterThan">
      <formula>1</formula>
    </cfRule>
  </conditionalFormatting>
  <conditionalFormatting sqref="D125:D134">
    <cfRule type="cellIs" dxfId="96" priority="40" operator="lessThan">
      <formula>C125</formula>
    </cfRule>
  </conditionalFormatting>
  <conditionalFormatting sqref="I125:I134">
    <cfRule type="cellIs" dxfId="95" priority="39" operator="greaterThan">
      <formula>1</formula>
    </cfRule>
  </conditionalFormatting>
  <conditionalFormatting sqref="D140:D149">
    <cfRule type="cellIs" dxfId="94" priority="37" operator="lessThan">
      <formula>C140</formula>
    </cfRule>
  </conditionalFormatting>
  <conditionalFormatting sqref="I140:I149">
    <cfRule type="cellIs" dxfId="93" priority="36" operator="greaterThan">
      <formula>1</formula>
    </cfRule>
  </conditionalFormatting>
  <conditionalFormatting sqref="D155:D164">
    <cfRule type="cellIs" dxfId="92" priority="34" operator="lessThan">
      <formula>C155</formula>
    </cfRule>
  </conditionalFormatting>
  <conditionalFormatting sqref="I155:I164">
    <cfRule type="cellIs" dxfId="91" priority="33" operator="greaterThan">
      <formula>1</formula>
    </cfRule>
  </conditionalFormatting>
  <conditionalFormatting sqref="I305:I314">
    <cfRule type="cellIs" dxfId="90" priority="3" operator="greaterThan">
      <formula>1</formula>
    </cfRule>
  </conditionalFormatting>
  <conditionalFormatting sqref="D170:D179">
    <cfRule type="cellIs" dxfId="89" priority="31" operator="lessThan">
      <formula>C170</formula>
    </cfRule>
  </conditionalFormatting>
  <conditionalFormatting sqref="I170:I179">
    <cfRule type="cellIs" dxfId="88" priority="30" operator="greaterThan">
      <formula>1</formula>
    </cfRule>
  </conditionalFormatting>
  <conditionalFormatting sqref="D185:D194">
    <cfRule type="cellIs" dxfId="87" priority="28" operator="lessThan">
      <formula>C185</formula>
    </cfRule>
  </conditionalFormatting>
  <conditionalFormatting sqref="I185:I194">
    <cfRule type="cellIs" dxfId="86" priority="27" operator="greaterThan">
      <formula>1</formula>
    </cfRule>
  </conditionalFormatting>
  <conditionalFormatting sqref="D200:D209">
    <cfRule type="cellIs" dxfId="85" priority="25" operator="lessThan">
      <formula>C200</formula>
    </cfRule>
  </conditionalFormatting>
  <conditionalFormatting sqref="I200:I209">
    <cfRule type="cellIs" dxfId="84" priority="24" operator="greaterThan">
      <formula>1</formula>
    </cfRule>
  </conditionalFormatting>
  <conditionalFormatting sqref="D215:D224">
    <cfRule type="cellIs" dxfId="83" priority="22" operator="lessThan">
      <formula>C215</formula>
    </cfRule>
  </conditionalFormatting>
  <conditionalFormatting sqref="I215:I224">
    <cfRule type="cellIs" dxfId="82" priority="21" operator="greaterThan">
      <formula>1</formula>
    </cfRule>
  </conditionalFormatting>
  <conditionalFormatting sqref="D230:D239">
    <cfRule type="cellIs" dxfId="81" priority="19" operator="lessThan">
      <formula>C230</formula>
    </cfRule>
  </conditionalFormatting>
  <conditionalFormatting sqref="I230:I239">
    <cfRule type="cellIs" dxfId="80" priority="18" operator="greaterThan">
      <formula>1</formula>
    </cfRule>
  </conditionalFormatting>
  <conditionalFormatting sqref="D245:D254">
    <cfRule type="cellIs" dxfId="79" priority="16" operator="lessThan">
      <formula>C245</formula>
    </cfRule>
  </conditionalFormatting>
  <conditionalFormatting sqref="I245:I254">
    <cfRule type="cellIs" dxfId="78" priority="15" operator="greaterThan">
      <formula>1</formula>
    </cfRule>
  </conditionalFormatting>
  <conditionalFormatting sqref="D260:D269">
    <cfRule type="cellIs" dxfId="77" priority="13" operator="lessThan">
      <formula>C260</formula>
    </cfRule>
  </conditionalFormatting>
  <conditionalFormatting sqref="I260:I269">
    <cfRule type="cellIs" dxfId="76" priority="12" operator="greaterThan">
      <formula>1</formula>
    </cfRule>
  </conditionalFormatting>
  <conditionalFormatting sqref="D275:D284">
    <cfRule type="cellIs" dxfId="75" priority="10" operator="lessThan">
      <formula>C275</formula>
    </cfRule>
  </conditionalFormatting>
  <conditionalFormatting sqref="I275:I284">
    <cfRule type="cellIs" dxfId="74" priority="9" operator="greaterThan">
      <formula>1</formula>
    </cfRule>
  </conditionalFormatting>
  <conditionalFormatting sqref="D290:D299">
    <cfRule type="cellIs" dxfId="73" priority="7" operator="lessThan">
      <formula>C290</formula>
    </cfRule>
  </conditionalFormatting>
  <conditionalFormatting sqref="I290:I299">
    <cfRule type="cellIs" dxfId="72" priority="6" operator="greaterThan">
      <formula>1</formula>
    </cfRule>
  </conditionalFormatting>
  <conditionalFormatting sqref="D305:D314">
    <cfRule type="cellIs" dxfId="71" priority="4" operator="lessThan">
      <formula>C305</formula>
    </cfRule>
  </conditionalFormatting>
  <conditionalFormatting sqref="E4:F5">
    <cfRule type="cellIs" dxfId="70" priority="1" operator="equal">
      <formula>""</formula>
    </cfRule>
  </conditionalFormatting>
  <pageMargins left="0.7" right="0.7" top="0.75" bottom="0.75" header="0.3" footer="0.3"/>
  <pageSetup orientation="landscape" r:id="rId1"/>
  <headerFooter>
    <oddHeader>&amp;CHomelessness Prevention Expense Detail - Page &amp;P&amp;RCV-212
Updated 5/3/2022</oddHeader>
    <oddFooter>&amp;CCoronavirus Emergency Solutions Grant Program
CV-212 Expense Detail Form</oddFooter>
  </headerFooter>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extLst>
    <ext xmlns:x14="http://schemas.microsoft.com/office/spreadsheetml/2009/9/main" uri="{78C0D931-6437-407d-A8EE-F0AAD7539E65}">
      <x14:conditionalFormattings>
        <x14:conditionalFormatting xmlns:xm="http://schemas.microsoft.com/office/excel/2006/main">
          <x14:cfRule type="cellIs" priority="336" operator="notBetween" id="{81EF5BB4-3415-45AF-B8FA-8BA8B1AE0297}">
            <xm:f>'Request Summary'!#REF!</xm:f>
            <xm:f>'Request Summary'!#REF!</xm:f>
            <x14:dxf>
              <font>
                <u/>
              </font>
            </x14:dxf>
          </x14:cfRule>
          <xm:sqref>C20:E29 C35:E44 C50:E59 C65:E74 C80:E89 C95:E104 C110:E119 C125:E134 C140:E149 C155:E164 C170:E179 C185:E194 C200:E209 C215:E224 C230:E239 C245:E254 C260:E269 C275:E284 C290:E299 C305:E314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'Request Summary'!$D$6:$D$12</xm:f>
          </x14:formula1>
          <xm:sqref>B20:B29</xm:sqref>
        </x14:dataValidation>
        <x14:dataValidation type="list" allowBlank="1" showInputMessage="1" showErrorMessage="1">
          <x14:formula1>
            <xm:f>'Request Summary'!$D$6:$D$12</xm:f>
          </x14:formula1>
          <xm:sqref>B35:B44</xm:sqref>
        </x14:dataValidation>
        <x14:dataValidation type="list" allowBlank="1" showInputMessage="1" showErrorMessage="1">
          <x14:formula1>
            <xm:f>'Request Summary'!$D$6:$D$12</xm:f>
          </x14:formula1>
          <xm:sqref>B50:B59</xm:sqref>
        </x14:dataValidation>
        <x14:dataValidation type="list" allowBlank="1" showInputMessage="1" showErrorMessage="1">
          <x14:formula1>
            <xm:f>'Request Summary'!$D$6:$D$12</xm:f>
          </x14:formula1>
          <xm:sqref>B65:B74</xm:sqref>
        </x14:dataValidation>
        <x14:dataValidation type="list" allowBlank="1" showInputMessage="1" showErrorMessage="1">
          <x14:formula1>
            <xm:f>'Request Summary'!$D$6:$D$12</xm:f>
          </x14:formula1>
          <xm:sqref>B80:B89</xm:sqref>
        </x14:dataValidation>
        <x14:dataValidation type="list" allowBlank="1" showInputMessage="1" showErrorMessage="1">
          <x14:formula1>
            <xm:f>'Request Summary'!$D$6:$D$12</xm:f>
          </x14:formula1>
          <xm:sqref>B95:B104</xm:sqref>
        </x14:dataValidation>
        <x14:dataValidation type="list" allowBlank="1" showInputMessage="1" showErrorMessage="1">
          <x14:formula1>
            <xm:f>'Request Summary'!$D$6:$D$12</xm:f>
          </x14:formula1>
          <xm:sqref>B110:B119</xm:sqref>
        </x14:dataValidation>
        <x14:dataValidation type="list" allowBlank="1" showInputMessage="1" showErrorMessage="1">
          <x14:formula1>
            <xm:f>'Request Summary'!$D$6:$D$12</xm:f>
          </x14:formula1>
          <xm:sqref>B125:B134</xm:sqref>
        </x14:dataValidation>
        <x14:dataValidation type="list" allowBlank="1" showInputMessage="1" showErrorMessage="1">
          <x14:formula1>
            <xm:f>'Request Summary'!$D$6:$D$12</xm:f>
          </x14:formula1>
          <xm:sqref>B140:B149</xm:sqref>
        </x14:dataValidation>
        <x14:dataValidation type="list" allowBlank="1" showInputMessage="1" showErrorMessage="1">
          <x14:formula1>
            <xm:f>'Request Summary'!$D$6:$D$12</xm:f>
          </x14:formula1>
          <xm:sqref>B155:B164</xm:sqref>
        </x14:dataValidation>
        <x14:dataValidation type="list" allowBlank="1" showInputMessage="1" showErrorMessage="1">
          <x14:formula1>
            <xm:f>'Request Summary'!$D$6:$D$12</xm:f>
          </x14:formula1>
          <xm:sqref>B170:B179</xm:sqref>
        </x14:dataValidation>
        <x14:dataValidation type="list" allowBlank="1" showInputMessage="1" showErrorMessage="1">
          <x14:formula1>
            <xm:f>'Request Summary'!$D$6:$D$12</xm:f>
          </x14:formula1>
          <xm:sqref>B185:B194</xm:sqref>
        </x14:dataValidation>
        <x14:dataValidation type="list" allowBlank="1" showInputMessage="1" showErrorMessage="1">
          <x14:formula1>
            <xm:f>'Request Summary'!$D$6:$D$12</xm:f>
          </x14:formula1>
          <xm:sqref>B200:B209</xm:sqref>
        </x14:dataValidation>
        <x14:dataValidation type="list" allowBlank="1" showInputMessage="1" showErrorMessage="1">
          <x14:formula1>
            <xm:f>'Request Summary'!$D$6:$D$12</xm:f>
          </x14:formula1>
          <xm:sqref>B215:B224</xm:sqref>
        </x14:dataValidation>
        <x14:dataValidation type="list" allowBlank="1" showInputMessage="1" showErrorMessage="1">
          <x14:formula1>
            <xm:f>'Request Summary'!$D$6:$D$12</xm:f>
          </x14:formula1>
          <xm:sqref>B230:B239</xm:sqref>
        </x14:dataValidation>
        <x14:dataValidation type="list" allowBlank="1" showInputMessage="1" showErrorMessage="1">
          <x14:formula1>
            <xm:f>'Request Summary'!$D$6:$D$12</xm:f>
          </x14:formula1>
          <xm:sqref>B245:B254</xm:sqref>
        </x14:dataValidation>
        <x14:dataValidation type="list" allowBlank="1" showInputMessage="1" showErrorMessage="1">
          <x14:formula1>
            <xm:f>'Request Summary'!$D$6:$D$12</xm:f>
          </x14:formula1>
          <xm:sqref>B260:B269</xm:sqref>
        </x14:dataValidation>
        <x14:dataValidation type="list" allowBlank="1" showInputMessage="1" showErrorMessage="1">
          <x14:formula1>
            <xm:f>'Request Summary'!$D$6:$D$12</xm:f>
          </x14:formula1>
          <xm:sqref>B275:B284</xm:sqref>
        </x14:dataValidation>
        <x14:dataValidation type="list" allowBlank="1" showInputMessage="1" showErrorMessage="1">
          <x14:formula1>
            <xm:f>'Request Summary'!$D$6:$D$12</xm:f>
          </x14:formula1>
          <xm:sqref>B290:B299</xm:sqref>
        </x14:dataValidation>
        <x14:dataValidation type="list" allowBlank="1" showInputMessage="1" showErrorMessage="1">
          <x14:formula1>
            <xm:f>'Request Summary'!$D$6:$D$12</xm:f>
          </x14:formula1>
          <xm:sqref>B305:B314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showGridLines="0" view="pageLayout" topLeftCell="A16" zoomScaleNormal="100" workbookViewId="0">
      <selection activeCell="B20" sqref="B20"/>
    </sheetView>
  </sheetViews>
  <sheetFormatPr defaultRowHeight="33.75" customHeight="1" x14ac:dyDescent="0.25"/>
  <cols>
    <col min="1" max="1" width="4.7109375" customWidth="1"/>
    <col min="2" max="2" width="14.140625" customWidth="1"/>
    <col min="3" max="5" width="9.5703125" customWidth="1"/>
    <col min="6" max="7" width="11.140625" customWidth="1"/>
    <col min="8" max="8" width="10.28515625" customWidth="1"/>
    <col min="9" max="9" width="5.42578125" customWidth="1"/>
    <col min="10" max="10" width="10.28515625" customWidth="1"/>
    <col min="11" max="11" width="26.140625" customWidth="1"/>
  </cols>
  <sheetData>
    <row r="1" spans="1:11" ht="33.75" customHeight="1" x14ac:dyDescent="0.25">
      <c r="A1" s="171" t="s">
        <v>9</v>
      </c>
      <c r="B1" s="171"/>
      <c r="C1" s="172">
        <f>'Request Summary'!B1</f>
        <v>0</v>
      </c>
      <c r="D1" s="172"/>
      <c r="E1" s="161" t="s">
        <v>12</v>
      </c>
      <c r="F1" s="162"/>
      <c r="G1" s="162"/>
      <c r="H1" s="162"/>
      <c r="I1" s="162"/>
      <c r="J1" s="163"/>
      <c r="K1" s="23" t="s">
        <v>45</v>
      </c>
    </row>
    <row r="2" spans="1:11" ht="33.75" customHeight="1" x14ac:dyDescent="0.25">
      <c r="A2" s="171" t="s">
        <v>10</v>
      </c>
      <c r="B2" s="171"/>
      <c r="C2" s="173">
        <f>'Request Summary'!B2</f>
        <v>0</v>
      </c>
      <c r="D2" s="173"/>
      <c r="E2" s="161" t="s">
        <v>13</v>
      </c>
      <c r="F2" s="163"/>
      <c r="G2" s="166">
        <f>MIN(RAPID0[Incurred Period Start Date],RAPID1[Incurred Period Start Date],RAPID2[Incurred Period Start Date],RAPID3[Incurred Period Start Date],RAPID4[Incurred Period Start Date],RAPID5[Incurred Period Start Date],RAPID6[Incurred Period Start Date],RAPID7[Incurred Period Start Date],RAPID8[Incurred Period Start Date],RAPID9[Incurred Period Start Date],RAPID10[Incurred Period Start Date],RAPID11[Incurred Period Start Date],RAPID12[Incurred Period Start Date],RAPID13[Incurred Period Start Date],RAPID14[Incurred Period Start Date],RAPID15[Incurred Period Start Date],RAPID16[Incurred Period Start Date],RAPID17[Incurred Period Start Date],RAPID18[Incurred Period Start Date],RAPID19[Incurred Period Start Date])</f>
        <v>0</v>
      </c>
      <c r="H2" s="167"/>
      <c r="I2" s="167"/>
      <c r="J2" s="168"/>
      <c r="K2" s="176">
        <f>SUM(E4:F8,K4:K7)</f>
        <v>0</v>
      </c>
    </row>
    <row r="3" spans="1:11" ht="33.75" customHeight="1" x14ac:dyDescent="0.25">
      <c r="A3" s="171" t="s">
        <v>11</v>
      </c>
      <c r="B3" s="171"/>
      <c r="C3" s="173">
        <f>'Request Summary'!D1</f>
        <v>0</v>
      </c>
      <c r="D3" s="173"/>
      <c r="E3" s="161" t="s">
        <v>14</v>
      </c>
      <c r="F3" s="163"/>
      <c r="G3" s="166">
        <f>MAX(RAPID0[Incurred Period End Date],RAPID1[Incurred Period End Date],RAPID2[Incurred Period End Date],RAPID3[Incurred Period End Date],RAPID4[Incurred Period End Date],RAPID5[Incurred Period End Date],RAPID6[Incurred Period End Date],RAPID7[Incurred Period End Date],RAPID8[Incurred Period End Date],RAPID9[Incurred Period End Date],RAPID10[Incurred Period End Date],RAPID11[Incurred Period End Date],RAPID12[Incurred Period End Date],RAPID13[Incurred Period End Date],RAPID14[Incurred Period End Date],RAPID15[Incurred Period End Date],RAPID16[Incurred Period End Date],RAPID17[Incurred Period End Date],RAPID18[Incurred Period End Date],RAPID19[Incurred Period End Date])</f>
        <v>0</v>
      </c>
      <c r="H3" s="167"/>
      <c r="I3" s="167"/>
      <c r="J3" s="168"/>
      <c r="K3" s="177"/>
    </row>
    <row r="4" spans="1:11" ht="33.75" customHeight="1" x14ac:dyDescent="0.25">
      <c r="A4" s="188" t="s">
        <v>1</v>
      </c>
      <c r="B4" s="189"/>
      <c r="C4" s="189"/>
      <c r="D4" s="190"/>
      <c r="E4" s="201"/>
      <c r="F4" s="201"/>
      <c r="G4" s="195" t="s">
        <v>4</v>
      </c>
      <c r="H4" s="214"/>
      <c r="I4" s="214"/>
      <c r="J4" s="196"/>
      <c r="K4" s="28">
        <f>SUM(SUMIF(RAPID0[Expense Type],'Request Summary'!D19,RAPID0[Amount Paid by ESG-CV]),SUMIF(RAPID1[Expense Type],'Request Summary'!D19,RAPID1[Amount Paid by ESG-CV]),SUMIF(RAPID2[Expense Type],'Request Summary'!D19,RAPID2[Amount Paid by ESG-CV]),SUMIF(RAPID3[Expense Type],'Request Summary'!D19,RAPID3[Amount Paid by ESG-CV]),SUMIF(RAPID4[Expense Type],'Request Summary'!D19,RAPID4[Amount Paid by ESG-CV]),SUMIF(RAPID5[Expense Type],'Request Summary'!D19,RAPID5[Amount Paid by ESG-CV]),SUMIF(RAPID6[Expense Type],'Request Summary'!D19,RAPID6[Amount Paid by ESG-CV]),SUMIF(RAPID7[Expense Type],'Request Summary'!D19,RAPID7[Amount Paid by ESG-CV]),SUMIF(RAPID8[Expense Type],'Request Summary'!D19,RAPID8[Amount Paid by ESG-CV]),SUMIF(RAPID9[Expense Type],'Request Summary'!D19,RAPID9[Amount Paid by ESG-CV]),SUMIF(RAPID10[Expense Type],'Request Summary'!D19,RAPID10[Amount Paid by ESG-CV]),SUMIF(RAPID11[Expense Type],'Request Summary'!D19,RAPID11[Amount Paid by ESG-CV]),SUMIF(RAPID12[Expense Type],'Request Summary'!D19,RAPID12[Amount Paid by ESG-CV]),SUMIF(RAPID13[Expense Type],'Request Summary'!D19,RAPID13[Amount Paid by ESG-CV]),SUMIF(RAPID14[Expense Type],'Request Summary'!D19,RAPID14[Amount Paid by ESG-CV]),SUMIF(RAPID15[Expense Type],'Request Summary'!D19,RAPID15[Amount Paid by ESG-CV]),SUMIF(RAPID16[Expense Type],'Request Summary'!D19,RAPID16[Amount Paid by ESG-CV]),SUMIF(RAPID17[Expense Type],'Request Summary'!D19,RAPID17[Amount Paid by ESG-CV]),SUMIF(RAPID18[Expense Type],'Request Summary'!D19,RAPID18[Amount Paid by ESG-CV]),SUMIF(RAPID19[Expense Type],'Request Summary'!D19,RAPID19[Amount Paid by ESG-CV]))</f>
        <v>0</v>
      </c>
    </row>
    <row r="5" spans="1:11" ht="33.75" customHeight="1" x14ac:dyDescent="0.25">
      <c r="A5" s="188" t="s">
        <v>5</v>
      </c>
      <c r="B5" s="189"/>
      <c r="C5" s="189"/>
      <c r="D5" s="190"/>
      <c r="E5" s="201"/>
      <c r="F5" s="201"/>
      <c r="G5" s="188" t="s">
        <v>0</v>
      </c>
      <c r="H5" s="189"/>
      <c r="I5" s="189"/>
      <c r="J5" s="190"/>
      <c r="K5" s="28">
        <f>SUM(SUMIF(RAPID0[Expense Type],'Request Summary'!D20,RAPID0[Amount Paid by ESG-CV]),SUMIF(RAPID1[Expense Type],'Request Summary'!D20,RAPID1[Amount Paid by ESG-CV]),SUMIF(RAPID2[Expense Type],'Request Summary'!D20,RAPID2[Amount Paid by ESG-CV]),SUMIF(RAPID3[Expense Type],'Request Summary'!D20,RAPID3[Amount Paid by ESG-CV]),SUMIF(RAPID4[Expense Type],'Request Summary'!D20,RAPID4[Amount Paid by ESG-CV]),SUMIF(RAPID5[Expense Type],'Request Summary'!D20,RAPID5[Amount Paid by ESG-CV]),SUMIF(RAPID6[Expense Type],'Request Summary'!D20,RAPID6[Amount Paid by ESG-CV]),SUMIF(RAPID7[Expense Type],'Request Summary'!D20,RAPID7[Amount Paid by ESG-CV]),SUMIF(RAPID8[Expense Type],'Request Summary'!D20,RAPID8[Amount Paid by ESG-CV]),SUMIF(RAPID9[Expense Type],'Request Summary'!D20,RAPID9[Amount Paid by ESG-CV]),SUMIF(RAPID10[Expense Type],'Request Summary'!D20,RAPID10[Amount Paid by ESG-CV]),SUMIF(RAPID11[Expense Type],'Request Summary'!D20,RAPID11[Amount Paid by ESG-CV]),SUMIF(RAPID12[Expense Type],'Request Summary'!D20,RAPID12[Amount Paid by ESG-CV]),SUMIF(RAPID13[Expense Type],'Request Summary'!D20,RAPID13[Amount Paid by ESG-CV]),SUMIF(RAPID14[Expense Type],'Request Summary'!D20,RAPID14[Amount Paid by ESG-CV]),SUMIF(RAPID15[Expense Type],'Request Summary'!D20,RAPID15[Amount Paid by ESG-CV]),SUMIF(RAPID16[Expense Type],'Request Summary'!D20,RAPID16[Amount Paid by ESG-CV]),SUMIF(RAPID17[Expense Type],'Request Summary'!D20,RAPID17[Amount Paid by ESG-CV]),SUMIF(RAPID18[Expense Type],'Request Summary'!D20,RAPID18[Amount Paid by ESG-CV]),SUMIF(RAPID19[Expense Type],'Request Summary'!D20,RAPID19[Amount Paid by ESG-CV]))</f>
        <v>0</v>
      </c>
    </row>
    <row r="6" spans="1:11" ht="33.75" customHeight="1" x14ac:dyDescent="0.25">
      <c r="A6" s="188" t="s">
        <v>3</v>
      </c>
      <c r="B6" s="189"/>
      <c r="C6" s="189"/>
      <c r="D6" s="190"/>
      <c r="E6" s="174">
        <f>SUM(SUMIF(RAPID0[Expense Type],'Request Summary'!D16,RAPID0[Amount Paid by ESG-CV]),SUMIF(RAPID1[Expense Type],'Request Summary'!D16,RAPID1[Amount Paid by ESG-CV]),SUMIF(RAPID2[Expense Type],'Request Summary'!D16,RAPID2[Amount Paid by ESG-CV]),SUMIF(RAPID3[Expense Type],'Request Summary'!D16,RAPID3[Amount Paid by ESG-CV]),SUMIF(RAPID4[Expense Type],'Request Summary'!D16,RAPID4[Amount Paid by ESG-CV]),SUMIF(RAPID5[Expense Type],'Request Summary'!D16,RAPID5[Amount Paid by ESG-CV]),SUMIF(RAPID6[Expense Type],'Request Summary'!D16,RAPID6[Amount Paid by ESG-CV]),SUMIF(RAPID7[Expense Type],'Request Summary'!D16,RAPID7[Amount Paid by ESG-CV]),SUMIF(RAPID8[Expense Type],'Request Summary'!D16,RAPID8[Amount Paid by ESG-CV]),SUMIF(RAPID9[Expense Type],'Request Summary'!D16,RAPID9[Amount Paid by ESG-CV]),SUMIF(RAPID10[Expense Type],'Request Summary'!D16,RAPID10[Amount Paid by ESG-CV]),SUMIF(RAPID11[Expense Type],'Request Summary'!D16,RAPID11[Amount Paid by ESG-CV]),SUMIF(RAPID12[Expense Type],'Request Summary'!D16,RAPID12[Amount Paid by ESG-CV]),SUMIF(RAPID13[Expense Type],'Request Summary'!D16,RAPID13[Amount Paid by ESG-CV]),SUMIF(RAPID14[Expense Type],'Request Summary'!D16,RAPID14[Amount Paid by ESG-CV]),SUMIF(RAPID15[Expense Type],'Request Summary'!D16,RAPID15[Amount Paid by ESG-CV]),SUMIF(RAPID16[Expense Type],'Request Summary'!D16,RAPID16[Amount Paid by ESG-CV]),SUMIF(RAPID17[Expense Type],'Request Summary'!D16,RAPID17[Amount Paid by ESG-CV]),SUMIF(RAPID18[Expense Type],'Request Summary'!D16,RAPID18[Amount Paid by ESG-CV]),SUMIF(RAPID19[Expense Type],'Request Summary'!D16,RAPID19[Amount Paid by ESG-CV]))</f>
        <v>0</v>
      </c>
      <c r="F6" s="175"/>
      <c r="G6" s="195" t="s">
        <v>8</v>
      </c>
      <c r="H6" s="214"/>
      <c r="I6" s="214"/>
      <c r="J6" s="196"/>
      <c r="K6" s="28">
        <f>SUM(SUMIF(RAPID0[Expense Type],'Request Summary'!D21,RAPID0[Amount Paid by ESG-CV]),SUMIF(RAPID1[Expense Type],'Request Summary'!D21,RAPID1[Amount Paid by ESG-CV]),SUMIF(RAPID2[Expense Type],'Request Summary'!D21,RAPID2[Amount Paid by ESG-CV]),SUMIF(RAPID3[Expense Type],'Request Summary'!D21,RAPID3[Amount Paid by ESG-CV]),SUMIF(RAPID4[Expense Type],'Request Summary'!D21,RAPID4[Amount Paid by ESG-CV]),SUMIF(RAPID5[Expense Type],'Request Summary'!D21,RAPID5[Amount Paid by ESG-CV]),SUMIF(RAPID6[Expense Type],'Request Summary'!D21,RAPID6[Amount Paid by ESG-CV]),SUMIF(RAPID7[Expense Type],'Request Summary'!D21,RAPID7[Amount Paid by ESG-CV]),SUMIF(RAPID8[Expense Type],'Request Summary'!D21,RAPID8[Amount Paid by ESG-CV]),SUMIF(RAPID9[Expense Type],'Request Summary'!D21,RAPID9[Amount Paid by ESG-CV]),SUMIF(RAPID10[Expense Type],'Request Summary'!D21,RAPID10[Amount Paid by ESG-CV]),SUMIF(RAPID11[Expense Type],'Request Summary'!D21,RAPID11[Amount Paid by ESG-CV]),SUMIF(RAPID12[Expense Type],'Request Summary'!D21,RAPID12[Amount Paid by ESG-CV]),SUMIF(RAPID13[Expense Type],'Request Summary'!D21,RAPID13[Amount Paid by ESG-CV]),SUMIF(RAPID14[Expense Type],'Request Summary'!D21,RAPID14[Amount Paid by ESG-CV]),SUMIF(RAPID15[Expense Type],'Request Summary'!D21,RAPID15[Amount Paid by ESG-CV]),SUMIF(RAPID16[Expense Type],'Request Summary'!D21,RAPID16[Amount Paid by ESG-CV]),SUMIF(RAPID17[Expense Type],'Request Summary'!D21,RAPID17[Amount Paid by ESG-CV]),SUMIF(RAPID18[Expense Type],'Request Summary'!D21,RAPID18[Amount Paid by ESG-CV]),SUMIF(RAPID19[Expense Type],'Request Summary'!D21,RAPID19[Amount Paid by ESG-CV]))</f>
        <v>0</v>
      </c>
    </row>
    <row r="7" spans="1:11" ht="33.75" customHeight="1" x14ac:dyDescent="0.25">
      <c r="A7" s="188" t="s">
        <v>29</v>
      </c>
      <c r="B7" s="189"/>
      <c r="C7" s="189"/>
      <c r="D7" s="190"/>
      <c r="E7" s="174">
        <f>SUM(SUMIF(RAPID0[Expense Type],'Request Summary'!D17,RAPID0[Amount Paid by ESG-CV]),SUMIF(RAPID1[Expense Type],'Request Summary'!D17,RAPID1[Amount Paid by ESG-CV]),SUMIF(RAPID2[Expense Type],'Request Summary'!D17,RAPID2[Amount Paid by ESG-CV]),SUMIF(RAPID3[Expense Type],'Request Summary'!D17,RAPID3[Amount Paid by ESG-CV]),SUMIF(RAPID4[Expense Type],'Request Summary'!D17,RAPID4[Amount Paid by ESG-CV]),SUMIF(RAPID5[Expense Type],'Request Summary'!D17,RAPID5[Amount Paid by ESG-CV]),SUMIF(RAPID6[Expense Type],'Request Summary'!D17,RAPID6[Amount Paid by ESG-CV]),SUMIF(RAPID7[Expense Type],'Request Summary'!D17,RAPID7[Amount Paid by ESG-CV]),SUMIF(RAPID8[Expense Type],'Request Summary'!D17,RAPID8[Amount Paid by ESG-CV]),SUMIF(RAPID9[Expense Type],'Request Summary'!D17,RAPID9[Amount Paid by ESG-CV]),SUMIF(RAPID10[Expense Type],'Request Summary'!D17,RAPID10[Amount Paid by ESG-CV]),SUMIF(RAPID11[Expense Type],'Request Summary'!D17,RAPID11[Amount Paid by ESG-CV]),SUMIF(RAPID12[Expense Type],'Request Summary'!D17,RAPID12[Amount Paid by ESG-CV]),SUMIF(RAPID13[Expense Type],'Request Summary'!D17,RAPID13[Amount Paid by ESG-CV]),SUMIF(RAPID14[Expense Type],'Request Summary'!D17,RAPID14[Amount Paid by ESG-CV]),SUMIF(RAPID15[Expense Type],'Request Summary'!D17,RAPID15[Amount Paid by ESG-CV]),SUMIF(RAPID16[Expense Type],'Request Summary'!D17,RAPID16[Amount Paid by ESG-CV]),SUMIF(RAPID17[Expense Type],'Request Summary'!D17,RAPID17[Amount Paid by ESG-CV]),SUMIF(RAPID18[Expense Type],'Request Summary'!D17,RAPID18[Amount Paid by ESG-CV]),SUMIF(RAPID19[Expense Type],'Request Summary'!D17,RAPID19[Amount Paid by ESG-CV]))</f>
        <v>0</v>
      </c>
      <c r="F7" s="175"/>
      <c r="G7" s="195" t="s">
        <v>19</v>
      </c>
      <c r="H7" s="214"/>
      <c r="I7" s="214"/>
      <c r="J7" s="196"/>
      <c r="K7" s="28">
        <f>SUM(SUMIF(RAPID0[Expense Type],'Request Summary'!D22,RAPID0[Amount Paid by ESG-CV]),SUMIF(RAPID1[Expense Type],'Request Summary'!D22,RAPID1[Amount Paid by ESG-CV]),SUMIF(RAPID2[Expense Type],'Request Summary'!D22,RAPID2[Amount Paid by ESG-CV]),SUMIF(RAPID3[Expense Type],'Request Summary'!D22,RAPID3[Amount Paid by ESG-CV]),SUMIF(RAPID4[Expense Type],'Request Summary'!D22,RAPID4[Amount Paid by ESG-CV]),SUMIF(RAPID5[Expense Type],'Request Summary'!D22,RAPID5[Amount Paid by ESG-CV]),SUMIF(RAPID6[Expense Type],'Request Summary'!D22,RAPID6[Amount Paid by ESG-CV]),SUMIF(RAPID7[Expense Type],'Request Summary'!D22,RAPID7[Amount Paid by ESG-CV]),SUMIF(RAPID8[Expense Type],'Request Summary'!D22,RAPID8[Amount Paid by ESG-CV]),SUMIF(RAPID9[Expense Type],'Request Summary'!D22,RAPID9[Amount Paid by ESG-CV]),SUMIF(RAPID10[Expense Type],'Request Summary'!D22,RAPID10[Amount Paid by ESG-CV]),SUMIF(RAPID11[Expense Type],'Request Summary'!D22,RAPID11[Amount Paid by ESG-CV]),SUMIF(RAPID12[Expense Type],'Request Summary'!D22,RAPID12[Amount Paid by ESG-CV]),SUMIF(RAPID13[Expense Type],'Request Summary'!D22,RAPID13[Amount Paid by ESG-CV]),SUMIF(RAPID14[Expense Type],'Request Summary'!D22,RAPID14[Amount Paid by ESG-CV]),SUMIF(RAPID15[Expense Type],'Request Summary'!D22,RAPID15[Amount Paid by ESG-CV]),SUMIF(RAPID16[Expense Type],'Request Summary'!D22,RAPID16[Amount Paid by ESG-CV]),SUMIF(RAPID17[Expense Type],'Request Summary'!D22,RAPID17[Amount Paid by ESG-CV]),SUMIF(RAPID18[Expense Type],'Request Summary'!D22,RAPID18[Amount Paid by ESG-CV]),SUMIF(RAPID19[Expense Type],'Request Summary'!D22,RAPID19[Amount Paid by ESG-CV]))</f>
        <v>0</v>
      </c>
    </row>
    <row r="8" spans="1:11" ht="33.75" customHeight="1" x14ac:dyDescent="0.25">
      <c r="A8" s="188" t="s">
        <v>2</v>
      </c>
      <c r="B8" s="189"/>
      <c r="C8" s="189"/>
      <c r="D8" s="190"/>
      <c r="E8" s="174">
        <f>SUM(SUMIF(RAPID0[Expense Type],'Request Summary'!D18,RAPID0[Amount Paid by ESG-CV]),SUMIF(RAPID1[Expense Type],'Request Summary'!D18,RAPID1[Amount Paid by ESG-CV]),SUMIF(RAPID2[Expense Type],'Request Summary'!D18,RAPID2[Amount Paid by ESG-CV]),SUMIF(RAPID3[Expense Type],'Request Summary'!D18,RAPID3[Amount Paid by ESG-CV]),SUMIF(RAPID4[Expense Type],'Request Summary'!D18,RAPID4[Amount Paid by ESG-CV]),SUMIF(RAPID5[Expense Type],'Request Summary'!D18,RAPID5[Amount Paid by ESG-CV]),SUMIF(RAPID6[Expense Type],'Request Summary'!D18,RAPID6[Amount Paid by ESG-CV]),SUMIF(RAPID7[Expense Type],'Request Summary'!D18,RAPID7[Amount Paid by ESG-CV]),SUMIF(RAPID8[Expense Type],'Request Summary'!D18,RAPID8[Amount Paid by ESG-CV]),SUMIF(RAPID9[Expense Type],'Request Summary'!D18,RAPID9[Amount Paid by ESG-CV]),SUMIF(RAPID10[Expense Type],'Request Summary'!D18,RAPID10[Amount Paid by ESG-CV]),SUMIF(RAPID11[Expense Type],'Request Summary'!D18,RAPID11[Amount Paid by ESG-CV]),SUMIF(RAPID12[Expense Type],'Request Summary'!D18,RAPID12[Amount Paid by ESG-CV]),SUMIF(RAPID13[Expense Type],'Request Summary'!D18,RAPID13[Amount Paid by ESG-CV]),SUMIF(RAPID14[Expense Type],'Request Summary'!D18,RAPID14[Amount Paid by ESG-CV]),SUMIF(RAPID15[Expense Type],'Request Summary'!D18,RAPID15[Amount Paid by ESG-CV]),SUMIF(RAPID16[Expense Type],'Request Summary'!D18,RAPID16[Amount Paid by ESG-CV]),SUMIF(RAPID17[Expense Type],'Request Summary'!D18,RAPID17[Amount Paid by ESG-CV]),SUMIF(RAPID18[Expense Type],'Request Summary'!D18,RAPID18[Amount Paid by ESG-CV]),SUMIF(RAPID19[Expense Type],'Request Summary'!D18,RAPID19[Amount Paid by ESG-CV]))</f>
        <v>0</v>
      </c>
      <c r="F8" s="175"/>
      <c r="G8" s="192"/>
      <c r="H8" s="193"/>
      <c r="I8" s="193"/>
      <c r="J8" s="193"/>
      <c r="K8" s="194"/>
    </row>
    <row r="9" spans="1:11" ht="33.75" customHeight="1" x14ac:dyDescent="0.25">
      <c r="A9" s="156" t="s">
        <v>16</v>
      </c>
      <c r="B9" s="157"/>
      <c r="C9" s="157"/>
      <c r="D9" s="157"/>
      <c r="E9" s="157"/>
      <c r="F9" s="157"/>
      <c r="G9" s="157"/>
      <c r="H9" s="157"/>
      <c r="I9" s="157"/>
      <c r="J9" s="157"/>
      <c r="K9" s="158"/>
    </row>
    <row r="10" spans="1:11" ht="33.75" customHeight="1" x14ac:dyDescent="0.25">
      <c r="A10" s="205" t="s">
        <v>55</v>
      </c>
      <c r="B10" s="206"/>
      <c r="C10" s="206"/>
      <c r="D10" s="206"/>
      <c r="E10" s="206"/>
      <c r="F10" s="206"/>
      <c r="G10" s="206"/>
      <c r="H10" s="206"/>
      <c r="I10" s="206"/>
      <c r="J10" s="206"/>
      <c r="K10" s="207"/>
    </row>
    <row r="11" spans="1:11" ht="33.75" customHeight="1" x14ac:dyDescent="0.25">
      <c r="A11" s="208"/>
      <c r="B11" s="209"/>
      <c r="C11" s="209"/>
      <c r="D11" s="209"/>
      <c r="E11" s="209"/>
      <c r="F11" s="209"/>
      <c r="G11" s="209"/>
      <c r="H11" s="209"/>
      <c r="I11" s="209"/>
      <c r="J11" s="209"/>
      <c r="K11" s="210"/>
    </row>
    <row r="12" spans="1:11" ht="33.75" customHeight="1" x14ac:dyDescent="0.25">
      <c r="A12" s="208"/>
      <c r="B12" s="209"/>
      <c r="C12" s="209"/>
      <c r="D12" s="209"/>
      <c r="E12" s="209"/>
      <c r="F12" s="209"/>
      <c r="G12" s="209"/>
      <c r="H12" s="209"/>
      <c r="I12" s="209"/>
      <c r="J12" s="209"/>
      <c r="K12" s="210"/>
    </row>
    <row r="13" spans="1:11" ht="33.75" customHeight="1" x14ac:dyDescent="0.25">
      <c r="A13" s="208"/>
      <c r="B13" s="209"/>
      <c r="C13" s="209"/>
      <c r="D13" s="209"/>
      <c r="E13" s="209"/>
      <c r="F13" s="209"/>
      <c r="G13" s="209"/>
      <c r="H13" s="209"/>
      <c r="I13" s="209"/>
      <c r="J13" s="209"/>
      <c r="K13" s="210"/>
    </row>
    <row r="14" spans="1:11" ht="33.75" customHeight="1" x14ac:dyDescent="0.25">
      <c r="A14" s="208"/>
      <c r="B14" s="209"/>
      <c r="C14" s="209"/>
      <c r="D14" s="209"/>
      <c r="E14" s="209"/>
      <c r="F14" s="209"/>
      <c r="G14" s="209"/>
      <c r="H14" s="209"/>
      <c r="I14" s="209"/>
      <c r="J14" s="209"/>
      <c r="K14" s="210"/>
    </row>
    <row r="15" spans="1:11" ht="33.75" customHeight="1" x14ac:dyDescent="0.25">
      <c r="A15" s="211"/>
      <c r="B15" s="212"/>
      <c r="C15" s="212"/>
      <c r="D15" s="212"/>
      <c r="E15" s="212"/>
      <c r="F15" s="212"/>
      <c r="G15" s="212"/>
      <c r="H15" s="212"/>
      <c r="I15" s="212"/>
      <c r="J15" s="212"/>
      <c r="K15" s="213"/>
    </row>
    <row r="16" spans="1:11" ht="33.75" customHeight="1" x14ac:dyDescent="0.25">
      <c r="A16" s="131" t="s">
        <v>9</v>
      </c>
      <c r="B16" s="132"/>
      <c r="C16" s="133">
        <f>$C$1</f>
        <v>0</v>
      </c>
      <c r="D16" s="134"/>
      <c r="E16" s="135"/>
      <c r="F16" s="131" t="s">
        <v>12</v>
      </c>
      <c r="G16" s="143"/>
      <c r="H16" s="143"/>
      <c r="I16" s="143"/>
      <c r="J16" s="132"/>
      <c r="K16" s="15" t="s">
        <v>33</v>
      </c>
    </row>
    <row r="17" spans="1:11" ht="33.75" customHeight="1" x14ac:dyDescent="0.25">
      <c r="A17" s="131" t="s">
        <v>10</v>
      </c>
      <c r="B17" s="132"/>
      <c r="C17" s="133">
        <f>$C$2</f>
        <v>0</v>
      </c>
      <c r="D17" s="134"/>
      <c r="E17" s="135"/>
      <c r="F17" s="131" t="s">
        <v>13</v>
      </c>
      <c r="G17" s="132"/>
      <c r="H17" s="144">
        <f>$G$2</f>
        <v>0</v>
      </c>
      <c r="I17" s="145"/>
      <c r="J17" s="146"/>
      <c r="K17" s="138">
        <f>SUM(RAPID0[Amount Paid by ESG-CV])</f>
        <v>0</v>
      </c>
    </row>
    <row r="18" spans="1:11" ht="33.75" customHeight="1" x14ac:dyDescent="0.25">
      <c r="A18" s="136" t="s">
        <v>11</v>
      </c>
      <c r="B18" s="137"/>
      <c r="C18" s="133">
        <f>$C$3</f>
        <v>0</v>
      </c>
      <c r="D18" s="134"/>
      <c r="E18" s="135"/>
      <c r="F18" s="136" t="s">
        <v>14</v>
      </c>
      <c r="G18" s="137"/>
      <c r="H18" s="140">
        <f>$G$3</f>
        <v>0</v>
      </c>
      <c r="I18" s="141"/>
      <c r="J18" s="142"/>
      <c r="K18" s="139"/>
    </row>
    <row r="19" spans="1:11" ht="33.75" customHeight="1" x14ac:dyDescent="0.25">
      <c r="A19" s="5" t="s">
        <v>32</v>
      </c>
      <c r="B19" s="6" t="s">
        <v>20</v>
      </c>
      <c r="C19" s="6" t="s">
        <v>21</v>
      </c>
      <c r="D19" s="6" t="s">
        <v>22</v>
      </c>
      <c r="E19" s="6" t="s">
        <v>23</v>
      </c>
      <c r="F19" s="6" t="s">
        <v>24</v>
      </c>
      <c r="G19" s="6" t="s">
        <v>25</v>
      </c>
      <c r="H19" s="6" t="s">
        <v>26</v>
      </c>
      <c r="I19" s="7" t="s">
        <v>31</v>
      </c>
      <c r="J19" s="6" t="s">
        <v>27</v>
      </c>
      <c r="K19" s="8" t="s">
        <v>28</v>
      </c>
    </row>
    <row r="20" spans="1:11" ht="33.75" customHeight="1" x14ac:dyDescent="0.25">
      <c r="A20" s="3">
        <v>1</v>
      </c>
      <c r="B20" s="27" t="s">
        <v>29</v>
      </c>
      <c r="C20" s="42"/>
      <c r="D20" s="42"/>
      <c r="E20" s="42"/>
      <c r="F20" s="43"/>
      <c r="G20" s="43"/>
      <c r="H20" s="44"/>
      <c r="I20" s="45" t="str">
        <f>IFERROR(RAPID0[[#This Row],[Amount Paid by ESG-CV]]/RAPID0[[#This Row],[Total Amount]],"")</f>
        <v/>
      </c>
      <c r="J20" s="44"/>
      <c r="K20" s="26"/>
    </row>
    <row r="21" spans="1:11" ht="33.75" customHeight="1" x14ac:dyDescent="0.25">
      <c r="A21" s="3">
        <v>2</v>
      </c>
      <c r="B21" s="27" t="s">
        <v>29</v>
      </c>
      <c r="C21" s="42"/>
      <c r="D21" s="42"/>
      <c r="E21" s="42"/>
      <c r="F21" s="43"/>
      <c r="G21" s="43"/>
      <c r="H21" s="44"/>
      <c r="I21" s="45" t="str">
        <f>IFERROR(RAPID0[[#This Row],[Amount Paid by ESG-CV]]/RAPID0[[#This Row],[Total Amount]],"")</f>
        <v/>
      </c>
      <c r="J21" s="44"/>
      <c r="K21" s="26"/>
    </row>
    <row r="22" spans="1:11" ht="33.75" customHeight="1" x14ac:dyDescent="0.25">
      <c r="A22" s="3">
        <v>3</v>
      </c>
      <c r="B22" s="27" t="s">
        <v>29</v>
      </c>
      <c r="C22" s="42"/>
      <c r="D22" s="42"/>
      <c r="E22" s="42"/>
      <c r="F22" s="43"/>
      <c r="G22" s="43"/>
      <c r="H22" s="44"/>
      <c r="I22" s="45" t="str">
        <f>IFERROR(RAPID0[[#This Row],[Amount Paid by ESG-CV]]/RAPID0[[#This Row],[Total Amount]],"")</f>
        <v/>
      </c>
      <c r="J22" s="44"/>
      <c r="K22" s="26"/>
    </row>
    <row r="23" spans="1:11" ht="33.75" customHeight="1" x14ac:dyDescent="0.25">
      <c r="A23" s="3">
        <v>4</v>
      </c>
      <c r="B23" s="27" t="s">
        <v>29</v>
      </c>
      <c r="C23" s="42"/>
      <c r="D23" s="42"/>
      <c r="E23" s="42"/>
      <c r="F23" s="43"/>
      <c r="G23" s="43"/>
      <c r="H23" s="44"/>
      <c r="I23" s="45" t="str">
        <f>IFERROR(RAPID0[[#This Row],[Amount Paid by ESG-CV]]/RAPID0[[#This Row],[Total Amount]],"")</f>
        <v/>
      </c>
      <c r="J23" s="44"/>
      <c r="K23" s="26"/>
    </row>
    <row r="24" spans="1:11" ht="33.75" customHeight="1" x14ac:dyDescent="0.25">
      <c r="A24" s="3">
        <v>5</v>
      </c>
      <c r="B24" s="27" t="s">
        <v>29</v>
      </c>
      <c r="C24" s="42"/>
      <c r="D24" s="42"/>
      <c r="E24" s="42"/>
      <c r="F24" s="43"/>
      <c r="G24" s="43"/>
      <c r="H24" s="44"/>
      <c r="I24" s="45" t="str">
        <f>IFERROR(RAPID0[[#This Row],[Amount Paid by ESG-CV]]/RAPID0[[#This Row],[Total Amount]],"")</f>
        <v/>
      </c>
      <c r="J24" s="44"/>
      <c r="K24" s="26"/>
    </row>
    <row r="25" spans="1:11" ht="33.75" customHeight="1" x14ac:dyDescent="0.25">
      <c r="A25" s="3">
        <v>6</v>
      </c>
      <c r="B25" s="27" t="s">
        <v>29</v>
      </c>
      <c r="C25" s="42"/>
      <c r="D25" s="42"/>
      <c r="E25" s="42"/>
      <c r="F25" s="43"/>
      <c r="G25" s="43"/>
      <c r="H25" s="44"/>
      <c r="I25" s="45" t="str">
        <f>IFERROR(RAPID0[[#This Row],[Amount Paid by ESG-CV]]/RAPID0[[#This Row],[Total Amount]],"")</f>
        <v/>
      </c>
      <c r="J25" s="44"/>
      <c r="K25" s="26"/>
    </row>
    <row r="26" spans="1:11" ht="33.75" customHeight="1" x14ac:dyDescent="0.25">
      <c r="A26" s="3">
        <v>7</v>
      </c>
      <c r="B26" s="27" t="s">
        <v>29</v>
      </c>
      <c r="C26" s="42"/>
      <c r="D26" s="42"/>
      <c r="E26" s="42"/>
      <c r="F26" s="43"/>
      <c r="G26" s="43"/>
      <c r="H26" s="44"/>
      <c r="I26" s="45" t="str">
        <f>IFERROR(RAPID0[[#This Row],[Amount Paid by ESG-CV]]/RAPID0[[#This Row],[Total Amount]],"")</f>
        <v/>
      </c>
      <c r="J26" s="44"/>
      <c r="K26" s="26"/>
    </row>
    <row r="27" spans="1:11" ht="33.75" customHeight="1" x14ac:dyDescent="0.25">
      <c r="A27" s="3">
        <v>8</v>
      </c>
      <c r="B27" s="27" t="s">
        <v>29</v>
      </c>
      <c r="C27" s="42"/>
      <c r="D27" s="42"/>
      <c r="E27" s="42"/>
      <c r="F27" s="43"/>
      <c r="G27" s="43"/>
      <c r="H27" s="44"/>
      <c r="I27" s="45" t="str">
        <f>IFERROR(RAPID0[[#This Row],[Amount Paid by ESG-CV]]/RAPID0[[#This Row],[Total Amount]],"")</f>
        <v/>
      </c>
      <c r="J27" s="44"/>
      <c r="K27" s="26"/>
    </row>
    <row r="28" spans="1:11" ht="33.75" customHeight="1" x14ac:dyDescent="0.25">
      <c r="A28" s="3">
        <v>9</v>
      </c>
      <c r="B28" s="27" t="s">
        <v>29</v>
      </c>
      <c r="C28" s="42"/>
      <c r="D28" s="42"/>
      <c r="E28" s="42"/>
      <c r="F28" s="43"/>
      <c r="G28" s="43"/>
      <c r="H28" s="44"/>
      <c r="I28" s="45" t="str">
        <f>IFERROR(RAPID0[[#This Row],[Amount Paid by ESG-CV]]/RAPID0[[#This Row],[Total Amount]],"")</f>
        <v/>
      </c>
      <c r="J28" s="44"/>
      <c r="K28" s="26"/>
    </row>
    <row r="29" spans="1:11" ht="33.75" customHeight="1" x14ac:dyDescent="0.25">
      <c r="A29" s="4">
        <v>10</v>
      </c>
      <c r="B29" s="27" t="s">
        <v>29</v>
      </c>
      <c r="C29" s="42"/>
      <c r="D29" s="42"/>
      <c r="E29" s="42"/>
      <c r="F29" s="43"/>
      <c r="G29" s="43"/>
      <c r="H29" s="44"/>
      <c r="I29" s="45" t="str">
        <f>IFERROR(RAPID0[[#This Row],[Amount Paid by ESG-CV]]/RAPID0[[#This Row],[Total Amount]],"")</f>
        <v/>
      </c>
      <c r="J29" s="44"/>
      <c r="K29" s="26"/>
    </row>
    <row r="31" spans="1:11" ht="33.75" customHeight="1" x14ac:dyDescent="0.25">
      <c r="A31" s="131" t="s">
        <v>9</v>
      </c>
      <c r="B31" s="132"/>
      <c r="C31" s="133">
        <f>$C$1</f>
        <v>0</v>
      </c>
      <c r="D31" s="134"/>
      <c r="E31" s="135"/>
      <c r="F31" s="131" t="s">
        <v>12</v>
      </c>
      <c r="G31" s="143"/>
      <c r="H31" s="143"/>
      <c r="I31" s="143"/>
      <c r="J31" s="132"/>
      <c r="K31" s="15" t="s">
        <v>33</v>
      </c>
    </row>
    <row r="32" spans="1:11" ht="33.75" customHeight="1" x14ac:dyDescent="0.25">
      <c r="A32" s="131" t="s">
        <v>10</v>
      </c>
      <c r="B32" s="132"/>
      <c r="C32" s="133">
        <f>$C$2</f>
        <v>0</v>
      </c>
      <c r="D32" s="134"/>
      <c r="E32" s="135"/>
      <c r="F32" s="131" t="s">
        <v>13</v>
      </c>
      <c r="G32" s="132"/>
      <c r="H32" s="144">
        <f>$G$2</f>
        <v>0</v>
      </c>
      <c r="I32" s="145"/>
      <c r="J32" s="146"/>
      <c r="K32" s="138">
        <f>SUM(RAPID1[Amount Paid by ESG-CV])</f>
        <v>0</v>
      </c>
    </row>
    <row r="33" spans="1:11" ht="33.75" customHeight="1" x14ac:dyDescent="0.25">
      <c r="A33" s="136" t="s">
        <v>11</v>
      </c>
      <c r="B33" s="137"/>
      <c r="C33" s="133">
        <f>$C$3</f>
        <v>0</v>
      </c>
      <c r="D33" s="134"/>
      <c r="E33" s="135"/>
      <c r="F33" s="136" t="s">
        <v>14</v>
      </c>
      <c r="G33" s="137"/>
      <c r="H33" s="140">
        <f>$G$3</f>
        <v>0</v>
      </c>
      <c r="I33" s="141"/>
      <c r="J33" s="142"/>
      <c r="K33" s="139"/>
    </row>
    <row r="34" spans="1:11" ht="33.75" customHeight="1" x14ac:dyDescent="0.25">
      <c r="A34" s="5" t="s">
        <v>32</v>
      </c>
      <c r="B34" s="6" t="s">
        <v>20</v>
      </c>
      <c r="C34" s="6" t="s">
        <v>21</v>
      </c>
      <c r="D34" s="6" t="s">
        <v>22</v>
      </c>
      <c r="E34" s="6" t="s">
        <v>23</v>
      </c>
      <c r="F34" s="6" t="s">
        <v>24</v>
      </c>
      <c r="G34" s="6" t="s">
        <v>25</v>
      </c>
      <c r="H34" s="6" t="s">
        <v>26</v>
      </c>
      <c r="I34" s="7" t="s">
        <v>31</v>
      </c>
      <c r="J34" s="6" t="s">
        <v>27</v>
      </c>
      <c r="K34" s="8" t="s">
        <v>28</v>
      </c>
    </row>
    <row r="35" spans="1:11" ht="33.75" customHeight="1" x14ac:dyDescent="0.25">
      <c r="A35" s="3">
        <v>11</v>
      </c>
      <c r="B35" s="27" t="s">
        <v>29</v>
      </c>
      <c r="C35" s="42"/>
      <c r="D35" s="42"/>
      <c r="E35" s="42"/>
      <c r="F35" s="43"/>
      <c r="G35" s="43"/>
      <c r="H35" s="44"/>
      <c r="I35" s="45" t="str">
        <f>IFERROR(RAPID1[[#This Row],[Amount Paid by ESG-CV]]/RAPID1[[#This Row],[Total Amount]],"")</f>
        <v/>
      </c>
      <c r="J35" s="44"/>
      <c r="K35" s="26"/>
    </row>
    <row r="36" spans="1:11" ht="33.75" customHeight="1" x14ac:dyDescent="0.25">
      <c r="A36" s="3">
        <v>12</v>
      </c>
      <c r="B36" s="27" t="s">
        <v>29</v>
      </c>
      <c r="C36" s="42"/>
      <c r="D36" s="42"/>
      <c r="E36" s="42"/>
      <c r="F36" s="43"/>
      <c r="G36" s="43"/>
      <c r="H36" s="44"/>
      <c r="I36" s="45" t="str">
        <f>IFERROR(RAPID1[[#This Row],[Amount Paid by ESG-CV]]/RAPID1[[#This Row],[Total Amount]],"")</f>
        <v/>
      </c>
      <c r="J36" s="44"/>
      <c r="K36" s="26"/>
    </row>
    <row r="37" spans="1:11" ht="33.75" customHeight="1" x14ac:dyDescent="0.25">
      <c r="A37" s="3">
        <v>13</v>
      </c>
      <c r="B37" s="27" t="s">
        <v>29</v>
      </c>
      <c r="C37" s="42"/>
      <c r="D37" s="42"/>
      <c r="E37" s="42"/>
      <c r="F37" s="43"/>
      <c r="G37" s="43"/>
      <c r="H37" s="44"/>
      <c r="I37" s="45" t="str">
        <f>IFERROR(RAPID1[[#This Row],[Amount Paid by ESG-CV]]/RAPID1[[#This Row],[Total Amount]],"")</f>
        <v/>
      </c>
      <c r="J37" s="44"/>
      <c r="K37" s="26"/>
    </row>
    <row r="38" spans="1:11" ht="33.75" customHeight="1" x14ac:dyDescent="0.25">
      <c r="A38" s="3">
        <v>14</v>
      </c>
      <c r="B38" s="27" t="s">
        <v>29</v>
      </c>
      <c r="C38" s="42"/>
      <c r="D38" s="42"/>
      <c r="E38" s="42"/>
      <c r="F38" s="43"/>
      <c r="G38" s="43"/>
      <c r="H38" s="44"/>
      <c r="I38" s="45" t="str">
        <f>IFERROR(RAPID1[[#This Row],[Amount Paid by ESG-CV]]/RAPID1[[#This Row],[Total Amount]],"")</f>
        <v/>
      </c>
      <c r="J38" s="44"/>
      <c r="K38" s="26"/>
    </row>
    <row r="39" spans="1:11" ht="33.75" customHeight="1" x14ac:dyDescent="0.25">
      <c r="A39" s="3">
        <v>15</v>
      </c>
      <c r="B39" s="27" t="s">
        <v>29</v>
      </c>
      <c r="C39" s="42"/>
      <c r="D39" s="42"/>
      <c r="E39" s="42"/>
      <c r="F39" s="43"/>
      <c r="G39" s="43"/>
      <c r="H39" s="44"/>
      <c r="I39" s="45" t="str">
        <f>IFERROR(RAPID1[[#This Row],[Amount Paid by ESG-CV]]/RAPID1[[#This Row],[Total Amount]],"")</f>
        <v/>
      </c>
      <c r="J39" s="44"/>
      <c r="K39" s="26"/>
    </row>
    <row r="40" spans="1:11" ht="33.75" customHeight="1" x14ac:dyDescent="0.25">
      <c r="A40" s="3">
        <v>16</v>
      </c>
      <c r="B40" s="27" t="s">
        <v>29</v>
      </c>
      <c r="C40" s="42"/>
      <c r="D40" s="42"/>
      <c r="E40" s="42"/>
      <c r="F40" s="43"/>
      <c r="G40" s="43"/>
      <c r="H40" s="44"/>
      <c r="I40" s="45" t="str">
        <f>IFERROR(RAPID1[[#This Row],[Amount Paid by ESG-CV]]/RAPID1[[#This Row],[Total Amount]],"")</f>
        <v/>
      </c>
      <c r="J40" s="44"/>
      <c r="K40" s="26"/>
    </row>
    <row r="41" spans="1:11" ht="33.75" customHeight="1" x14ac:dyDescent="0.25">
      <c r="A41" s="3">
        <v>17</v>
      </c>
      <c r="B41" s="27" t="s">
        <v>29</v>
      </c>
      <c r="C41" s="42"/>
      <c r="D41" s="42"/>
      <c r="E41" s="42"/>
      <c r="F41" s="43"/>
      <c r="G41" s="43"/>
      <c r="H41" s="44"/>
      <c r="I41" s="45" t="str">
        <f>IFERROR(RAPID1[[#This Row],[Amount Paid by ESG-CV]]/RAPID1[[#This Row],[Total Amount]],"")</f>
        <v/>
      </c>
      <c r="J41" s="44"/>
      <c r="K41" s="26"/>
    </row>
    <row r="42" spans="1:11" ht="33.75" customHeight="1" x14ac:dyDescent="0.25">
      <c r="A42" s="3">
        <v>18</v>
      </c>
      <c r="B42" s="27" t="s">
        <v>29</v>
      </c>
      <c r="C42" s="42"/>
      <c r="D42" s="42"/>
      <c r="E42" s="42"/>
      <c r="F42" s="43"/>
      <c r="G42" s="43"/>
      <c r="H42" s="44"/>
      <c r="I42" s="45" t="str">
        <f>IFERROR(RAPID1[[#This Row],[Amount Paid by ESG-CV]]/RAPID1[[#This Row],[Total Amount]],"")</f>
        <v/>
      </c>
      <c r="J42" s="44"/>
      <c r="K42" s="26"/>
    </row>
    <row r="43" spans="1:11" ht="33.75" customHeight="1" x14ac:dyDescent="0.25">
      <c r="A43" s="3">
        <v>19</v>
      </c>
      <c r="B43" s="27" t="s">
        <v>29</v>
      </c>
      <c r="C43" s="42"/>
      <c r="D43" s="42"/>
      <c r="E43" s="42"/>
      <c r="F43" s="43"/>
      <c r="G43" s="43"/>
      <c r="H43" s="44"/>
      <c r="I43" s="45" t="str">
        <f>IFERROR(RAPID1[[#This Row],[Amount Paid by ESG-CV]]/RAPID1[[#This Row],[Total Amount]],"")</f>
        <v/>
      </c>
      <c r="J43" s="44"/>
      <c r="K43" s="26"/>
    </row>
    <row r="44" spans="1:11" ht="33.75" customHeight="1" x14ac:dyDescent="0.25">
      <c r="A44" s="3">
        <v>20</v>
      </c>
      <c r="B44" s="27" t="s">
        <v>29</v>
      </c>
      <c r="C44" s="42"/>
      <c r="D44" s="42"/>
      <c r="E44" s="42"/>
      <c r="F44" s="43"/>
      <c r="G44" s="43"/>
      <c r="H44" s="44"/>
      <c r="I44" s="45" t="str">
        <f>IFERROR(RAPID1[[#This Row],[Amount Paid by ESG-CV]]/RAPID1[[#This Row],[Total Amount]],"")</f>
        <v/>
      </c>
      <c r="J44" s="44"/>
      <c r="K44" s="26"/>
    </row>
    <row r="46" spans="1:11" ht="33.75" customHeight="1" x14ac:dyDescent="0.25">
      <c r="A46" s="131" t="s">
        <v>9</v>
      </c>
      <c r="B46" s="132"/>
      <c r="C46" s="133">
        <f>$C$1</f>
        <v>0</v>
      </c>
      <c r="D46" s="134"/>
      <c r="E46" s="135"/>
      <c r="F46" s="131" t="s">
        <v>12</v>
      </c>
      <c r="G46" s="143"/>
      <c r="H46" s="143"/>
      <c r="I46" s="143"/>
      <c r="J46" s="132"/>
      <c r="K46" s="15" t="s">
        <v>33</v>
      </c>
    </row>
    <row r="47" spans="1:11" ht="33.75" customHeight="1" x14ac:dyDescent="0.25">
      <c r="A47" s="131" t="s">
        <v>10</v>
      </c>
      <c r="B47" s="132"/>
      <c r="C47" s="133">
        <f>$C$2</f>
        <v>0</v>
      </c>
      <c r="D47" s="134"/>
      <c r="E47" s="135"/>
      <c r="F47" s="131" t="s">
        <v>13</v>
      </c>
      <c r="G47" s="132"/>
      <c r="H47" s="144">
        <f>$G$2</f>
        <v>0</v>
      </c>
      <c r="I47" s="145"/>
      <c r="J47" s="146"/>
      <c r="K47" s="138">
        <f>SUM(RAPID2[Amount Paid by ESG-CV])</f>
        <v>0</v>
      </c>
    </row>
    <row r="48" spans="1:11" ht="33.75" customHeight="1" x14ac:dyDescent="0.25">
      <c r="A48" s="136" t="s">
        <v>11</v>
      </c>
      <c r="B48" s="137"/>
      <c r="C48" s="133">
        <f>$C$3</f>
        <v>0</v>
      </c>
      <c r="D48" s="134"/>
      <c r="E48" s="135"/>
      <c r="F48" s="136" t="s">
        <v>14</v>
      </c>
      <c r="G48" s="137"/>
      <c r="H48" s="140">
        <f>$G$3</f>
        <v>0</v>
      </c>
      <c r="I48" s="141"/>
      <c r="J48" s="142"/>
      <c r="K48" s="139"/>
    </row>
    <row r="49" spans="1:11" ht="33.75" customHeight="1" x14ac:dyDescent="0.25">
      <c r="A49" s="5" t="s">
        <v>32</v>
      </c>
      <c r="B49" s="6" t="s">
        <v>20</v>
      </c>
      <c r="C49" s="6" t="s">
        <v>21</v>
      </c>
      <c r="D49" s="6" t="s">
        <v>22</v>
      </c>
      <c r="E49" s="6" t="s">
        <v>23</v>
      </c>
      <c r="F49" s="6" t="s">
        <v>24</v>
      </c>
      <c r="G49" s="6" t="s">
        <v>25</v>
      </c>
      <c r="H49" s="6" t="s">
        <v>26</v>
      </c>
      <c r="I49" s="7" t="s">
        <v>31</v>
      </c>
      <c r="J49" s="6" t="s">
        <v>27</v>
      </c>
      <c r="K49" s="8" t="s">
        <v>28</v>
      </c>
    </row>
    <row r="50" spans="1:11" ht="33.75" customHeight="1" x14ac:dyDescent="0.25">
      <c r="A50" s="3">
        <v>21</v>
      </c>
      <c r="B50" s="27" t="s">
        <v>29</v>
      </c>
      <c r="C50" s="42"/>
      <c r="D50" s="42"/>
      <c r="E50" s="42"/>
      <c r="F50" s="43"/>
      <c r="G50" s="43"/>
      <c r="H50" s="44"/>
      <c r="I50" s="45" t="str">
        <f>IFERROR(RAPID2[[#This Row],[Amount Paid by ESG-CV]]/RAPID2[[#This Row],[Total Amount]],"")</f>
        <v/>
      </c>
      <c r="J50" s="44"/>
      <c r="K50" s="26"/>
    </row>
    <row r="51" spans="1:11" ht="33.75" customHeight="1" x14ac:dyDescent="0.25">
      <c r="A51" s="3">
        <v>22</v>
      </c>
      <c r="B51" s="27" t="s">
        <v>29</v>
      </c>
      <c r="C51" s="42"/>
      <c r="D51" s="42"/>
      <c r="E51" s="42"/>
      <c r="F51" s="43"/>
      <c r="G51" s="43"/>
      <c r="H51" s="44"/>
      <c r="I51" s="45" t="str">
        <f>IFERROR(RAPID2[[#This Row],[Amount Paid by ESG-CV]]/RAPID2[[#This Row],[Total Amount]],"")</f>
        <v/>
      </c>
      <c r="J51" s="44"/>
      <c r="K51" s="26"/>
    </row>
    <row r="52" spans="1:11" ht="33.75" customHeight="1" x14ac:dyDescent="0.25">
      <c r="A52" s="3">
        <v>23</v>
      </c>
      <c r="B52" s="27" t="s">
        <v>29</v>
      </c>
      <c r="C52" s="42"/>
      <c r="D52" s="42"/>
      <c r="E52" s="42"/>
      <c r="F52" s="43"/>
      <c r="G52" s="43"/>
      <c r="H52" s="44"/>
      <c r="I52" s="45" t="str">
        <f>IFERROR(RAPID2[[#This Row],[Amount Paid by ESG-CV]]/RAPID2[[#This Row],[Total Amount]],"")</f>
        <v/>
      </c>
      <c r="J52" s="44"/>
      <c r="K52" s="26"/>
    </row>
    <row r="53" spans="1:11" ht="33.75" customHeight="1" x14ac:dyDescent="0.25">
      <c r="A53" s="3">
        <v>24</v>
      </c>
      <c r="B53" s="27" t="s">
        <v>29</v>
      </c>
      <c r="C53" s="42"/>
      <c r="D53" s="42"/>
      <c r="E53" s="42"/>
      <c r="F53" s="43"/>
      <c r="G53" s="43"/>
      <c r="H53" s="44"/>
      <c r="I53" s="45" t="str">
        <f>IFERROR(RAPID2[[#This Row],[Amount Paid by ESG-CV]]/RAPID2[[#This Row],[Total Amount]],"")</f>
        <v/>
      </c>
      <c r="J53" s="44"/>
      <c r="K53" s="26"/>
    </row>
    <row r="54" spans="1:11" ht="33.75" customHeight="1" x14ac:dyDescent="0.25">
      <c r="A54" s="3">
        <v>25</v>
      </c>
      <c r="B54" s="27" t="s">
        <v>29</v>
      </c>
      <c r="C54" s="42"/>
      <c r="D54" s="42"/>
      <c r="E54" s="42"/>
      <c r="F54" s="43"/>
      <c r="G54" s="43"/>
      <c r="H54" s="44"/>
      <c r="I54" s="45" t="str">
        <f>IFERROR(RAPID2[[#This Row],[Amount Paid by ESG-CV]]/RAPID2[[#This Row],[Total Amount]],"")</f>
        <v/>
      </c>
      <c r="J54" s="44"/>
      <c r="K54" s="26"/>
    </row>
    <row r="55" spans="1:11" ht="33.75" customHeight="1" x14ac:dyDescent="0.25">
      <c r="A55" s="3">
        <v>26</v>
      </c>
      <c r="B55" s="27" t="s">
        <v>29</v>
      </c>
      <c r="C55" s="42"/>
      <c r="D55" s="42"/>
      <c r="E55" s="42"/>
      <c r="F55" s="43"/>
      <c r="G55" s="43"/>
      <c r="H55" s="44"/>
      <c r="I55" s="45" t="str">
        <f>IFERROR(RAPID2[[#This Row],[Amount Paid by ESG-CV]]/RAPID2[[#This Row],[Total Amount]],"")</f>
        <v/>
      </c>
      <c r="J55" s="44"/>
      <c r="K55" s="26"/>
    </row>
    <row r="56" spans="1:11" ht="33.75" customHeight="1" x14ac:dyDescent="0.25">
      <c r="A56" s="3">
        <v>27</v>
      </c>
      <c r="B56" s="27" t="s">
        <v>29</v>
      </c>
      <c r="C56" s="42"/>
      <c r="D56" s="42"/>
      <c r="E56" s="42"/>
      <c r="F56" s="43"/>
      <c r="G56" s="43"/>
      <c r="H56" s="44"/>
      <c r="I56" s="45" t="str">
        <f>IFERROR(RAPID2[[#This Row],[Amount Paid by ESG-CV]]/RAPID2[[#This Row],[Total Amount]],"")</f>
        <v/>
      </c>
      <c r="J56" s="44"/>
      <c r="K56" s="26"/>
    </row>
    <row r="57" spans="1:11" ht="33.75" customHeight="1" x14ac:dyDescent="0.25">
      <c r="A57" s="3">
        <v>28</v>
      </c>
      <c r="B57" s="27" t="s">
        <v>29</v>
      </c>
      <c r="C57" s="42"/>
      <c r="D57" s="42"/>
      <c r="E57" s="42"/>
      <c r="F57" s="43"/>
      <c r="G57" s="43"/>
      <c r="H57" s="44"/>
      <c r="I57" s="45" t="str">
        <f>IFERROR(RAPID2[[#This Row],[Amount Paid by ESG-CV]]/RAPID2[[#This Row],[Total Amount]],"")</f>
        <v/>
      </c>
      <c r="J57" s="44"/>
      <c r="K57" s="26"/>
    </row>
    <row r="58" spans="1:11" ht="33.75" customHeight="1" x14ac:dyDescent="0.25">
      <c r="A58" s="3">
        <v>29</v>
      </c>
      <c r="B58" s="27" t="s">
        <v>29</v>
      </c>
      <c r="C58" s="42"/>
      <c r="D58" s="42"/>
      <c r="E58" s="42"/>
      <c r="F58" s="43"/>
      <c r="G58" s="43"/>
      <c r="H58" s="44"/>
      <c r="I58" s="45" t="str">
        <f>IFERROR(RAPID2[[#This Row],[Amount Paid by ESG-CV]]/RAPID2[[#This Row],[Total Amount]],"")</f>
        <v/>
      </c>
      <c r="J58" s="44"/>
      <c r="K58" s="26"/>
    </row>
    <row r="59" spans="1:11" ht="33.75" customHeight="1" x14ac:dyDescent="0.25">
      <c r="A59" s="3">
        <v>30</v>
      </c>
      <c r="B59" s="27" t="s">
        <v>29</v>
      </c>
      <c r="C59" s="42"/>
      <c r="D59" s="42"/>
      <c r="E59" s="42"/>
      <c r="F59" s="43"/>
      <c r="G59" s="43"/>
      <c r="H59" s="44"/>
      <c r="I59" s="45" t="str">
        <f>IFERROR(RAPID2[[#This Row],[Amount Paid by ESG-CV]]/RAPID2[[#This Row],[Total Amount]],"")</f>
        <v/>
      </c>
      <c r="J59" s="44"/>
      <c r="K59" s="26"/>
    </row>
    <row r="61" spans="1:11" ht="33.75" customHeight="1" x14ac:dyDescent="0.25">
      <c r="A61" s="131" t="s">
        <v>9</v>
      </c>
      <c r="B61" s="132"/>
      <c r="C61" s="133">
        <f>$C$1</f>
        <v>0</v>
      </c>
      <c r="D61" s="134"/>
      <c r="E61" s="135"/>
      <c r="F61" s="131" t="s">
        <v>12</v>
      </c>
      <c r="G61" s="143"/>
      <c r="H61" s="143"/>
      <c r="I61" s="143"/>
      <c r="J61" s="132"/>
      <c r="K61" s="15" t="s">
        <v>33</v>
      </c>
    </row>
    <row r="62" spans="1:11" ht="33.75" customHeight="1" x14ac:dyDescent="0.25">
      <c r="A62" s="131" t="s">
        <v>10</v>
      </c>
      <c r="B62" s="132"/>
      <c r="C62" s="133">
        <f>$C$2</f>
        <v>0</v>
      </c>
      <c r="D62" s="134"/>
      <c r="E62" s="135"/>
      <c r="F62" s="131" t="s">
        <v>13</v>
      </c>
      <c r="G62" s="132"/>
      <c r="H62" s="144">
        <f>$G$2</f>
        <v>0</v>
      </c>
      <c r="I62" s="145"/>
      <c r="J62" s="146"/>
      <c r="K62" s="138">
        <f>SUM(RAPID3[Amount Paid by ESG-CV])</f>
        <v>0</v>
      </c>
    </row>
    <row r="63" spans="1:11" ht="33.75" customHeight="1" x14ac:dyDescent="0.25">
      <c r="A63" s="136" t="s">
        <v>11</v>
      </c>
      <c r="B63" s="137"/>
      <c r="C63" s="133">
        <f>$C$3</f>
        <v>0</v>
      </c>
      <c r="D63" s="134"/>
      <c r="E63" s="135"/>
      <c r="F63" s="136" t="s">
        <v>14</v>
      </c>
      <c r="G63" s="137"/>
      <c r="H63" s="140">
        <f>$G$3</f>
        <v>0</v>
      </c>
      <c r="I63" s="141"/>
      <c r="J63" s="142"/>
      <c r="K63" s="139"/>
    </row>
    <row r="64" spans="1:11" ht="33.75" customHeight="1" x14ac:dyDescent="0.25">
      <c r="A64" s="5" t="s">
        <v>32</v>
      </c>
      <c r="B64" s="6" t="s">
        <v>20</v>
      </c>
      <c r="C64" s="6" t="s">
        <v>21</v>
      </c>
      <c r="D64" s="6" t="s">
        <v>22</v>
      </c>
      <c r="E64" s="6" t="s">
        <v>23</v>
      </c>
      <c r="F64" s="6" t="s">
        <v>24</v>
      </c>
      <c r="G64" s="6" t="s">
        <v>25</v>
      </c>
      <c r="H64" s="6" t="s">
        <v>26</v>
      </c>
      <c r="I64" s="7" t="s">
        <v>31</v>
      </c>
      <c r="J64" s="6" t="s">
        <v>27</v>
      </c>
      <c r="K64" s="8" t="s">
        <v>28</v>
      </c>
    </row>
    <row r="65" spans="1:11" ht="33.75" customHeight="1" x14ac:dyDescent="0.25">
      <c r="A65" s="3">
        <v>31</v>
      </c>
      <c r="B65" s="27" t="s">
        <v>29</v>
      </c>
      <c r="C65" s="42"/>
      <c r="D65" s="42"/>
      <c r="E65" s="42"/>
      <c r="F65" s="43"/>
      <c r="G65" s="43"/>
      <c r="H65" s="44"/>
      <c r="I65" s="45" t="str">
        <f>IFERROR(RAPID3[[#This Row],[Amount Paid by ESG-CV]]/RAPID3[[#This Row],[Total Amount]],"")</f>
        <v/>
      </c>
      <c r="J65" s="44"/>
      <c r="K65" s="26"/>
    </row>
    <row r="66" spans="1:11" ht="33.75" customHeight="1" x14ac:dyDescent="0.25">
      <c r="A66" s="3">
        <v>32</v>
      </c>
      <c r="B66" s="27" t="s">
        <v>29</v>
      </c>
      <c r="C66" s="42"/>
      <c r="D66" s="42"/>
      <c r="E66" s="42"/>
      <c r="F66" s="43"/>
      <c r="G66" s="43"/>
      <c r="H66" s="44"/>
      <c r="I66" s="45" t="str">
        <f>IFERROR(RAPID3[[#This Row],[Amount Paid by ESG-CV]]/RAPID3[[#This Row],[Total Amount]],"")</f>
        <v/>
      </c>
      <c r="J66" s="44"/>
      <c r="K66" s="26"/>
    </row>
    <row r="67" spans="1:11" ht="33.75" customHeight="1" x14ac:dyDescent="0.25">
      <c r="A67" s="3">
        <v>33</v>
      </c>
      <c r="B67" s="27" t="s">
        <v>29</v>
      </c>
      <c r="C67" s="42"/>
      <c r="D67" s="42"/>
      <c r="E67" s="42"/>
      <c r="F67" s="43"/>
      <c r="G67" s="43"/>
      <c r="H67" s="44"/>
      <c r="I67" s="45" t="str">
        <f>IFERROR(RAPID3[[#This Row],[Amount Paid by ESG-CV]]/RAPID3[[#This Row],[Total Amount]],"")</f>
        <v/>
      </c>
      <c r="J67" s="44"/>
      <c r="K67" s="26"/>
    </row>
    <row r="68" spans="1:11" ht="33.75" customHeight="1" x14ac:dyDescent="0.25">
      <c r="A68" s="3">
        <v>34</v>
      </c>
      <c r="B68" s="27" t="s">
        <v>29</v>
      </c>
      <c r="C68" s="42"/>
      <c r="D68" s="42"/>
      <c r="E68" s="42"/>
      <c r="F68" s="43"/>
      <c r="G68" s="43"/>
      <c r="H68" s="44"/>
      <c r="I68" s="45" t="str">
        <f>IFERROR(RAPID3[[#This Row],[Amount Paid by ESG-CV]]/RAPID3[[#This Row],[Total Amount]],"")</f>
        <v/>
      </c>
      <c r="J68" s="44"/>
      <c r="K68" s="26"/>
    </row>
    <row r="69" spans="1:11" ht="33.75" customHeight="1" x14ac:dyDescent="0.25">
      <c r="A69" s="3">
        <v>35</v>
      </c>
      <c r="B69" s="27" t="s">
        <v>29</v>
      </c>
      <c r="C69" s="42"/>
      <c r="D69" s="42"/>
      <c r="E69" s="42"/>
      <c r="F69" s="43"/>
      <c r="G69" s="43"/>
      <c r="H69" s="44"/>
      <c r="I69" s="45" t="str">
        <f>IFERROR(RAPID3[[#This Row],[Amount Paid by ESG-CV]]/RAPID3[[#This Row],[Total Amount]],"")</f>
        <v/>
      </c>
      <c r="J69" s="44"/>
      <c r="K69" s="26"/>
    </row>
    <row r="70" spans="1:11" ht="33.75" customHeight="1" x14ac:dyDescent="0.25">
      <c r="A70" s="3">
        <v>36</v>
      </c>
      <c r="B70" s="27" t="s">
        <v>29</v>
      </c>
      <c r="C70" s="42"/>
      <c r="D70" s="42"/>
      <c r="E70" s="42"/>
      <c r="F70" s="43"/>
      <c r="G70" s="43"/>
      <c r="H70" s="44"/>
      <c r="I70" s="45" t="str">
        <f>IFERROR(RAPID3[[#This Row],[Amount Paid by ESG-CV]]/RAPID3[[#This Row],[Total Amount]],"")</f>
        <v/>
      </c>
      <c r="J70" s="44"/>
      <c r="K70" s="26"/>
    </row>
    <row r="71" spans="1:11" ht="33.75" customHeight="1" x14ac:dyDescent="0.25">
      <c r="A71" s="3">
        <v>37</v>
      </c>
      <c r="B71" s="27" t="s">
        <v>29</v>
      </c>
      <c r="C71" s="42"/>
      <c r="D71" s="42"/>
      <c r="E71" s="42"/>
      <c r="F71" s="43"/>
      <c r="G71" s="43"/>
      <c r="H71" s="44"/>
      <c r="I71" s="45" t="str">
        <f>IFERROR(RAPID3[[#This Row],[Amount Paid by ESG-CV]]/RAPID3[[#This Row],[Total Amount]],"")</f>
        <v/>
      </c>
      <c r="J71" s="44"/>
      <c r="K71" s="26"/>
    </row>
    <row r="72" spans="1:11" ht="33.75" customHeight="1" x14ac:dyDescent="0.25">
      <c r="A72" s="3">
        <v>38</v>
      </c>
      <c r="B72" s="27" t="s">
        <v>29</v>
      </c>
      <c r="C72" s="42"/>
      <c r="D72" s="42"/>
      <c r="E72" s="42"/>
      <c r="F72" s="43"/>
      <c r="G72" s="43"/>
      <c r="H72" s="44"/>
      <c r="I72" s="45" t="str">
        <f>IFERROR(RAPID3[[#This Row],[Amount Paid by ESG-CV]]/RAPID3[[#This Row],[Total Amount]],"")</f>
        <v/>
      </c>
      <c r="J72" s="44"/>
      <c r="K72" s="26"/>
    </row>
    <row r="73" spans="1:11" ht="33.75" customHeight="1" x14ac:dyDescent="0.25">
      <c r="A73" s="3">
        <v>39</v>
      </c>
      <c r="B73" s="27" t="s">
        <v>29</v>
      </c>
      <c r="C73" s="42"/>
      <c r="D73" s="42"/>
      <c r="E73" s="42"/>
      <c r="F73" s="43"/>
      <c r="G73" s="43"/>
      <c r="H73" s="44"/>
      <c r="I73" s="45" t="str">
        <f>IFERROR(RAPID3[[#This Row],[Amount Paid by ESG-CV]]/RAPID3[[#This Row],[Total Amount]],"")</f>
        <v/>
      </c>
      <c r="J73" s="44"/>
      <c r="K73" s="26"/>
    </row>
    <row r="74" spans="1:11" ht="33.75" customHeight="1" x14ac:dyDescent="0.25">
      <c r="A74" s="3">
        <v>40</v>
      </c>
      <c r="B74" s="27" t="s">
        <v>29</v>
      </c>
      <c r="C74" s="42"/>
      <c r="D74" s="42"/>
      <c r="E74" s="42"/>
      <c r="F74" s="43"/>
      <c r="G74" s="43"/>
      <c r="H74" s="44"/>
      <c r="I74" s="45" t="str">
        <f>IFERROR(RAPID3[[#This Row],[Amount Paid by ESG-CV]]/RAPID3[[#This Row],[Total Amount]],"")</f>
        <v/>
      </c>
      <c r="J74" s="44"/>
      <c r="K74" s="26"/>
    </row>
    <row r="76" spans="1:11" ht="33.75" customHeight="1" x14ac:dyDescent="0.25">
      <c r="A76" s="131" t="s">
        <v>9</v>
      </c>
      <c r="B76" s="132"/>
      <c r="C76" s="133">
        <f>$C$1</f>
        <v>0</v>
      </c>
      <c r="D76" s="134"/>
      <c r="E76" s="135"/>
      <c r="F76" s="131" t="s">
        <v>12</v>
      </c>
      <c r="G76" s="143"/>
      <c r="H76" s="143"/>
      <c r="I76" s="143"/>
      <c r="J76" s="132"/>
      <c r="K76" s="15" t="s">
        <v>33</v>
      </c>
    </row>
    <row r="77" spans="1:11" ht="33.75" customHeight="1" x14ac:dyDescent="0.25">
      <c r="A77" s="131" t="s">
        <v>10</v>
      </c>
      <c r="B77" s="132"/>
      <c r="C77" s="133">
        <f>$C$2</f>
        <v>0</v>
      </c>
      <c r="D77" s="134"/>
      <c r="E77" s="135"/>
      <c r="F77" s="131" t="s">
        <v>13</v>
      </c>
      <c r="G77" s="132"/>
      <c r="H77" s="144">
        <f>$G$2</f>
        <v>0</v>
      </c>
      <c r="I77" s="145"/>
      <c r="J77" s="146"/>
      <c r="K77" s="138">
        <f>SUM(RAPID4[Amount Paid by ESG-CV])</f>
        <v>0</v>
      </c>
    </row>
    <row r="78" spans="1:11" ht="33.75" customHeight="1" x14ac:dyDescent="0.25">
      <c r="A78" s="136" t="s">
        <v>11</v>
      </c>
      <c r="B78" s="137"/>
      <c r="C78" s="133">
        <f>$C$3</f>
        <v>0</v>
      </c>
      <c r="D78" s="134"/>
      <c r="E78" s="135"/>
      <c r="F78" s="136" t="s">
        <v>14</v>
      </c>
      <c r="G78" s="137"/>
      <c r="H78" s="140">
        <f>$G$3</f>
        <v>0</v>
      </c>
      <c r="I78" s="141"/>
      <c r="J78" s="142"/>
      <c r="K78" s="139"/>
    </row>
    <row r="79" spans="1:11" ht="33.75" customHeight="1" x14ac:dyDescent="0.25">
      <c r="A79" s="5" t="s">
        <v>32</v>
      </c>
      <c r="B79" s="6" t="s">
        <v>20</v>
      </c>
      <c r="C79" s="6" t="s">
        <v>21</v>
      </c>
      <c r="D79" s="6" t="s">
        <v>22</v>
      </c>
      <c r="E79" s="6" t="s">
        <v>23</v>
      </c>
      <c r="F79" s="6" t="s">
        <v>24</v>
      </c>
      <c r="G79" s="6" t="s">
        <v>25</v>
      </c>
      <c r="H79" s="6" t="s">
        <v>26</v>
      </c>
      <c r="I79" s="7" t="s">
        <v>31</v>
      </c>
      <c r="J79" s="6" t="s">
        <v>27</v>
      </c>
      <c r="K79" s="8" t="s">
        <v>28</v>
      </c>
    </row>
    <row r="80" spans="1:11" ht="33.75" customHeight="1" x14ac:dyDescent="0.25">
      <c r="A80" s="3">
        <v>41</v>
      </c>
      <c r="B80" s="27" t="s">
        <v>29</v>
      </c>
      <c r="C80" s="42"/>
      <c r="D80" s="42"/>
      <c r="E80" s="42"/>
      <c r="F80" s="43"/>
      <c r="G80" s="43"/>
      <c r="H80" s="44"/>
      <c r="I80" s="45" t="str">
        <f>IFERROR(RAPID4[[#This Row],[Amount Paid by ESG-CV]]/RAPID4[[#This Row],[Total Amount]],"")</f>
        <v/>
      </c>
      <c r="J80" s="44"/>
      <c r="K80" s="26"/>
    </row>
    <row r="81" spans="1:11" ht="33.75" customHeight="1" x14ac:dyDescent="0.25">
      <c r="A81" s="3">
        <v>42</v>
      </c>
      <c r="B81" s="27" t="s">
        <v>29</v>
      </c>
      <c r="C81" s="42"/>
      <c r="D81" s="42"/>
      <c r="E81" s="42"/>
      <c r="F81" s="43"/>
      <c r="G81" s="43"/>
      <c r="H81" s="44"/>
      <c r="I81" s="45" t="str">
        <f>IFERROR(RAPID4[[#This Row],[Amount Paid by ESG-CV]]/RAPID4[[#This Row],[Total Amount]],"")</f>
        <v/>
      </c>
      <c r="J81" s="44"/>
      <c r="K81" s="26"/>
    </row>
    <row r="82" spans="1:11" ht="33.75" customHeight="1" x14ac:dyDescent="0.25">
      <c r="A82" s="3">
        <v>43</v>
      </c>
      <c r="B82" s="27" t="s">
        <v>29</v>
      </c>
      <c r="C82" s="42"/>
      <c r="D82" s="42"/>
      <c r="E82" s="42"/>
      <c r="F82" s="43"/>
      <c r="G82" s="43"/>
      <c r="H82" s="44"/>
      <c r="I82" s="45" t="str">
        <f>IFERROR(RAPID4[[#This Row],[Amount Paid by ESG-CV]]/RAPID4[[#This Row],[Total Amount]],"")</f>
        <v/>
      </c>
      <c r="J82" s="44"/>
      <c r="K82" s="26"/>
    </row>
    <row r="83" spans="1:11" ht="33.75" customHeight="1" x14ac:dyDescent="0.25">
      <c r="A83" s="3">
        <v>44</v>
      </c>
      <c r="B83" s="27" t="s">
        <v>29</v>
      </c>
      <c r="C83" s="42"/>
      <c r="D83" s="42"/>
      <c r="E83" s="42"/>
      <c r="F83" s="43"/>
      <c r="G83" s="43"/>
      <c r="H83" s="44"/>
      <c r="I83" s="45" t="str">
        <f>IFERROR(RAPID4[[#This Row],[Amount Paid by ESG-CV]]/RAPID4[[#This Row],[Total Amount]],"")</f>
        <v/>
      </c>
      <c r="J83" s="44"/>
      <c r="K83" s="26"/>
    </row>
    <row r="84" spans="1:11" ht="33.75" customHeight="1" x14ac:dyDescent="0.25">
      <c r="A84" s="3">
        <v>45</v>
      </c>
      <c r="B84" s="27" t="s">
        <v>29</v>
      </c>
      <c r="C84" s="42"/>
      <c r="D84" s="42"/>
      <c r="E84" s="42"/>
      <c r="F84" s="43"/>
      <c r="G84" s="43"/>
      <c r="H84" s="44"/>
      <c r="I84" s="45" t="str">
        <f>IFERROR(RAPID4[[#This Row],[Amount Paid by ESG-CV]]/RAPID4[[#This Row],[Total Amount]],"")</f>
        <v/>
      </c>
      <c r="J84" s="44"/>
      <c r="K84" s="26"/>
    </row>
    <row r="85" spans="1:11" ht="33.75" customHeight="1" x14ac:dyDescent="0.25">
      <c r="A85" s="3">
        <v>46</v>
      </c>
      <c r="B85" s="27" t="s">
        <v>29</v>
      </c>
      <c r="C85" s="42"/>
      <c r="D85" s="42"/>
      <c r="E85" s="42"/>
      <c r="F85" s="43"/>
      <c r="G85" s="43"/>
      <c r="H85" s="44"/>
      <c r="I85" s="45" t="str">
        <f>IFERROR(RAPID4[[#This Row],[Amount Paid by ESG-CV]]/RAPID4[[#This Row],[Total Amount]],"")</f>
        <v/>
      </c>
      <c r="J85" s="44"/>
      <c r="K85" s="26"/>
    </row>
    <row r="86" spans="1:11" ht="33.75" customHeight="1" x14ac:dyDescent="0.25">
      <c r="A86" s="3">
        <v>47</v>
      </c>
      <c r="B86" s="27" t="s">
        <v>29</v>
      </c>
      <c r="C86" s="42"/>
      <c r="D86" s="42"/>
      <c r="E86" s="42"/>
      <c r="F86" s="43"/>
      <c r="G86" s="43"/>
      <c r="H86" s="44"/>
      <c r="I86" s="45" t="str">
        <f>IFERROR(RAPID4[[#This Row],[Amount Paid by ESG-CV]]/RAPID4[[#This Row],[Total Amount]],"")</f>
        <v/>
      </c>
      <c r="J86" s="44"/>
      <c r="K86" s="26"/>
    </row>
    <row r="87" spans="1:11" ht="33.75" customHeight="1" x14ac:dyDescent="0.25">
      <c r="A87" s="3">
        <v>48</v>
      </c>
      <c r="B87" s="27" t="s">
        <v>29</v>
      </c>
      <c r="C87" s="42"/>
      <c r="D87" s="42"/>
      <c r="E87" s="42"/>
      <c r="F87" s="43"/>
      <c r="G87" s="43"/>
      <c r="H87" s="44"/>
      <c r="I87" s="45" t="str">
        <f>IFERROR(RAPID4[[#This Row],[Amount Paid by ESG-CV]]/RAPID4[[#This Row],[Total Amount]],"")</f>
        <v/>
      </c>
      <c r="J87" s="44"/>
      <c r="K87" s="26"/>
    </row>
    <row r="88" spans="1:11" ht="33.75" customHeight="1" x14ac:dyDescent="0.25">
      <c r="A88" s="3">
        <v>49</v>
      </c>
      <c r="B88" s="27" t="s">
        <v>29</v>
      </c>
      <c r="C88" s="42"/>
      <c r="D88" s="42"/>
      <c r="E88" s="42"/>
      <c r="F88" s="43"/>
      <c r="G88" s="43"/>
      <c r="H88" s="44"/>
      <c r="I88" s="45" t="str">
        <f>IFERROR(RAPID4[[#This Row],[Amount Paid by ESG-CV]]/RAPID4[[#This Row],[Total Amount]],"")</f>
        <v/>
      </c>
      <c r="J88" s="44"/>
      <c r="K88" s="26"/>
    </row>
    <row r="89" spans="1:11" ht="33.75" customHeight="1" x14ac:dyDescent="0.25">
      <c r="A89" s="3">
        <v>50</v>
      </c>
      <c r="B89" s="27" t="s">
        <v>29</v>
      </c>
      <c r="C89" s="42"/>
      <c r="D89" s="42"/>
      <c r="E89" s="42"/>
      <c r="F89" s="43"/>
      <c r="G89" s="43"/>
      <c r="H89" s="44"/>
      <c r="I89" s="45" t="str">
        <f>IFERROR(RAPID4[[#This Row],[Amount Paid by ESG-CV]]/RAPID4[[#This Row],[Total Amount]],"")</f>
        <v/>
      </c>
      <c r="J89" s="44"/>
      <c r="K89" s="26"/>
    </row>
    <row r="91" spans="1:11" ht="33.75" customHeight="1" x14ac:dyDescent="0.25">
      <c r="A91" s="131" t="s">
        <v>9</v>
      </c>
      <c r="B91" s="132"/>
      <c r="C91" s="133">
        <f>$C$1</f>
        <v>0</v>
      </c>
      <c r="D91" s="134"/>
      <c r="E91" s="135"/>
      <c r="F91" s="131" t="s">
        <v>12</v>
      </c>
      <c r="G91" s="143"/>
      <c r="H91" s="143"/>
      <c r="I91" s="143"/>
      <c r="J91" s="132"/>
      <c r="K91" s="15" t="s">
        <v>33</v>
      </c>
    </row>
    <row r="92" spans="1:11" ht="33.75" customHeight="1" x14ac:dyDescent="0.25">
      <c r="A92" s="131" t="s">
        <v>10</v>
      </c>
      <c r="B92" s="132"/>
      <c r="C92" s="133">
        <f>$C$2</f>
        <v>0</v>
      </c>
      <c r="D92" s="134"/>
      <c r="E92" s="135"/>
      <c r="F92" s="131" t="s">
        <v>13</v>
      </c>
      <c r="G92" s="132"/>
      <c r="H92" s="144">
        <f>$G$2</f>
        <v>0</v>
      </c>
      <c r="I92" s="145"/>
      <c r="J92" s="146"/>
      <c r="K92" s="138">
        <f>SUM(RAPID5[Amount Paid by ESG-CV])</f>
        <v>0</v>
      </c>
    </row>
    <row r="93" spans="1:11" ht="33.75" customHeight="1" x14ac:dyDescent="0.25">
      <c r="A93" s="136" t="s">
        <v>11</v>
      </c>
      <c r="B93" s="137"/>
      <c r="C93" s="133">
        <f>$C$3</f>
        <v>0</v>
      </c>
      <c r="D93" s="134"/>
      <c r="E93" s="135"/>
      <c r="F93" s="136" t="s">
        <v>14</v>
      </c>
      <c r="G93" s="137"/>
      <c r="H93" s="140">
        <f>$G$3</f>
        <v>0</v>
      </c>
      <c r="I93" s="141"/>
      <c r="J93" s="142"/>
      <c r="K93" s="139"/>
    </row>
    <row r="94" spans="1:11" ht="33.75" customHeight="1" x14ac:dyDescent="0.25">
      <c r="A94" s="5" t="s">
        <v>32</v>
      </c>
      <c r="B94" s="6" t="s">
        <v>20</v>
      </c>
      <c r="C94" s="6" t="s">
        <v>21</v>
      </c>
      <c r="D94" s="6" t="s">
        <v>22</v>
      </c>
      <c r="E94" s="6" t="s">
        <v>23</v>
      </c>
      <c r="F94" s="6" t="s">
        <v>24</v>
      </c>
      <c r="G94" s="6" t="s">
        <v>25</v>
      </c>
      <c r="H94" s="6" t="s">
        <v>26</v>
      </c>
      <c r="I94" s="7" t="s">
        <v>31</v>
      </c>
      <c r="J94" s="6" t="s">
        <v>27</v>
      </c>
      <c r="K94" s="8" t="s">
        <v>28</v>
      </c>
    </row>
    <row r="95" spans="1:11" ht="33.75" customHeight="1" x14ac:dyDescent="0.25">
      <c r="A95" s="3">
        <v>51</v>
      </c>
      <c r="B95" s="27" t="s">
        <v>29</v>
      </c>
      <c r="C95" s="42"/>
      <c r="D95" s="42"/>
      <c r="E95" s="42"/>
      <c r="F95" s="43"/>
      <c r="G95" s="43"/>
      <c r="H95" s="44"/>
      <c r="I95" s="45" t="str">
        <f>IFERROR(RAPID5[[#This Row],[Amount Paid by ESG-CV]]/RAPID5[[#This Row],[Total Amount]],"")</f>
        <v/>
      </c>
      <c r="J95" s="44"/>
      <c r="K95" s="26"/>
    </row>
    <row r="96" spans="1:11" ht="33.75" customHeight="1" x14ac:dyDescent="0.25">
      <c r="A96" s="3">
        <v>52</v>
      </c>
      <c r="B96" s="27" t="s">
        <v>29</v>
      </c>
      <c r="C96" s="42"/>
      <c r="D96" s="42"/>
      <c r="E96" s="42"/>
      <c r="F96" s="43"/>
      <c r="G96" s="43"/>
      <c r="H96" s="44"/>
      <c r="I96" s="45" t="str">
        <f>IFERROR(RAPID5[[#This Row],[Amount Paid by ESG-CV]]/RAPID5[[#This Row],[Total Amount]],"")</f>
        <v/>
      </c>
      <c r="J96" s="44"/>
      <c r="K96" s="26"/>
    </row>
    <row r="97" spans="1:11" ht="33.75" customHeight="1" x14ac:dyDescent="0.25">
      <c r="A97" s="3">
        <v>53</v>
      </c>
      <c r="B97" s="27" t="s">
        <v>29</v>
      </c>
      <c r="C97" s="42"/>
      <c r="D97" s="42"/>
      <c r="E97" s="42"/>
      <c r="F97" s="43"/>
      <c r="G97" s="43"/>
      <c r="H97" s="44"/>
      <c r="I97" s="45" t="str">
        <f>IFERROR(RAPID5[[#This Row],[Amount Paid by ESG-CV]]/RAPID5[[#This Row],[Total Amount]],"")</f>
        <v/>
      </c>
      <c r="J97" s="44"/>
      <c r="K97" s="26"/>
    </row>
    <row r="98" spans="1:11" ht="33.75" customHeight="1" x14ac:dyDescent="0.25">
      <c r="A98" s="3">
        <v>54</v>
      </c>
      <c r="B98" s="27" t="s">
        <v>29</v>
      </c>
      <c r="C98" s="42"/>
      <c r="D98" s="42"/>
      <c r="E98" s="42"/>
      <c r="F98" s="43"/>
      <c r="G98" s="43"/>
      <c r="H98" s="44"/>
      <c r="I98" s="45" t="str">
        <f>IFERROR(RAPID5[[#This Row],[Amount Paid by ESG-CV]]/RAPID5[[#This Row],[Total Amount]],"")</f>
        <v/>
      </c>
      <c r="J98" s="44"/>
      <c r="K98" s="26"/>
    </row>
    <row r="99" spans="1:11" ht="33.75" customHeight="1" x14ac:dyDescent="0.25">
      <c r="A99" s="3">
        <v>55</v>
      </c>
      <c r="B99" s="27" t="s">
        <v>29</v>
      </c>
      <c r="C99" s="42"/>
      <c r="D99" s="42"/>
      <c r="E99" s="42"/>
      <c r="F99" s="43"/>
      <c r="G99" s="43"/>
      <c r="H99" s="44"/>
      <c r="I99" s="45" t="str">
        <f>IFERROR(RAPID5[[#This Row],[Amount Paid by ESG-CV]]/RAPID5[[#This Row],[Total Amount]],"")</f>
        <v/>
      </c>
      <c r="J99" s="44"/>
      <c r="K99" s="26"/>
    </row>
    <row r="100" spans="1:11" ht="33.75" customHeight="1" x14ac:dyDescent="0.25">
      <c r="A100" s="3">
        <v>56</v>
      </c>
      <c r="B100" s="27" t="s">
        <v>29</v>
      </c>
      <c r="C100" s="42"/>
      <c r="D100" s="42"/>
      <c r="E100" s="42"/>
      <c r="F100" s="43"/>
      <c r="G100" s="43"/>
      <c r="H100" s="44"/>
      <c r="I100" s="45" t="str">
        <f>IFERROR(RAPID5[[#This Row],[Amount Paid by ESG-CV]]/RAPID5[[#This Row],[Total Amount]],"")</f>
        <v/>
      </c>
      <c r="J100" s="44"/>
      <c r="K100" s="26"/>
    </row>
    <row r="101" spans="1:11" ht="33.75" customHeight="1" x14ac:dyDescent="0.25">
      <c r="A101" s="3">
        <v>57</v>
      </c>
      <c r="B101" s="27" t="s">
        <v>29</v>
      </c>
      <c r="C101" s="42"/>
      <c r="D101" s="42"/>
      <c r="E101" s="42"/>
      <c r="F101" s="43"/>
      <c r="G101" s="43"/>
      <c r="H101" s="44"/>
      <c r="I101" s="45" t="str">
        <f>IFERROR(RAPID5[[#This Row],[Amount Paid by ESG-CV]]/RAPID5[[#This Row],[Total Amount]],"")</f>
        <v/>
      </c>
      <c r="J101" s="44"/>
      <c r="K101" s="26"/>
    </row>
    <row r="102" spans="1:11" ht="33.75" customHeight="1" x14ac:dyDescent="0.25">
      <c r="A102" s="3">
        <v>58</v>
      </c>
      <c r="B102" s="27" t="s">
        <v>29</v>
      </c>
      <c r="C102" s="42"/>
      <c r="D102" s="42"/>
      <c r="E102" s="42"/>
      <c r="F102" s="43"/>
      <c r="G102" s="43"/>
      <c r="H102" s="44"/>
      <c r="I102" s="45" t="str">
        <f>IFERROR(RAPID5[[#This Row],[Amount Paid by ESG-CV]]/RAPID5[[#This Row],[Total Amount]],"")</f>
        <v/>
      </c>
      <c r="J102" s="44"/>
      <c r="K102" s="26"/>
    </row>
    <row r="103" spans="1:11" ht="33.75" customHeight="1" x14ac:dyDescent="0.25">
      <c r="A103" s="3">
        <v>59</v>
      </c>
      <c r="B103" s="27" t="s">
        <v>29</v>
      </c>
      <c r="C103" s="42"/>
      <c r="D103" s="42"/>
      <c r="E103" s="42"/>
      <c r="F103" s="43"/>
      <c r="G103" s="43"/>
      <c r="H103" s="44"/>
      <c r="I103" s="45" t="str">
        <f>IFERROR(RAPID5[[#This Row],[Amount Paid by ESG-CV]]/RAPID5[[#This Row],[Total Amount]],"")</f>
        <v/>
      </c>
      <c r="J103" s="44"/>
      <c r="K103" s="26"/>
    </row>
    <row r="104" spans="1:11" ht="33.75" customHeight="1" x14ac:dyDescent="0.25">
      <c r="A104" s="3">
        <v>60</v>
      </c>
      <c r="B104" s="27" t="s">
        <v>29</v>
      </c>
      <c r="C104" s="42"/>
      <c r="D104" s="42"/>
      <c r="E104" s="42"/>
      <c r="F104" s="43"/>
      <c r="G104" s="43"/>
      <c r="H104" s="44"/>
      <c r="I104" s="45" t="str">
        <f>IFERROR(RAPID5[[#This Row],[Amount Paid by ESG-CV]]/RAPID5[[#This Row],[Total Amount]],"")</f>
        <v/>
      </c>
      <c r="J104" s="44"/>
      <c r="K104" s="26"/>
    </row>
    <row r="106" spans="1:11" ht="33.75" customHeight="1" x14ac:dyDescent="0.25">
      <c r="A106" s="131" t="s">
        <v>9</v>
      </c>
      <c r="B106" s="132"/>
      <c r="C106" s="133">
        <f>$C$1</f>
        <v>0</v>
      </c>
      <c r="D106" s="134"/>
      <c r="E106" s="135"/>
      <c r="F106" s="131" t="s">
        <v>12</v>
      </c>
      <c r="G106" s="143"/>
      <c r="H106" s="143"/>
      <c r="I106" s="143"/>
      <c r="J106" s="132"/>
      <c r="K106" s="15" t="s">
        <v>33</v>
      </c>
    </row>
    <row r="107" spans="1:11" ht="33.75" customHeight="1" x14ac:dyDescent="0.25">
      <c r="A107" s="131" t="s">
        <v>10</v>
      </c>
      <c r="B107" s="132"/>
      <c r="C107" s="133">
        <f>$C$2</f>
        <v>0</v>
      </c>
      <c r="D107" s="134"/>
      <c r="E107" s="135"/>
      <c r="F107" s="131" t="s">
        <v>13</v>
      </c>
      <c r="G107" s="132"/>
      <c r="H107" s="144">
        <f>$G$2</f>
        <v>0</v>
      </c>
      <c r="I107" s="145"/>
      <c r="J107" s="146"/>
      <c r="K107" s="138">
        <f>SUM(RAPID6[Amount Paid by ESG-CV])</f>
        <v>0</v>
      </c>
    </row>
    <row r="108" spans="1:11" ht="33.75" customHeight="1" x14ac:dyDescent="0.25">
      <c r="A108" s="136" t="s">
        <v>11</v>
      </c>
      <c r="B108" s="137"/>
      <c r="C108" s="133">
        <f>$C$3</f>
        <v>0</v>
      </c>
      <c r="D108" s="134"/>
      <c r="E108" s="135"/>
      <c r="F108" s="136" t="s">
        <v>14</v>
      </c>
      <c r="G108" s="137"/>
      <c r="H108" s="140">
        <f>$G$3</f>
        <v>0</v>
      </c>
      <c r="I108" s="141"/>
      <c r="J108" s="142"/>
      <c r="K108" s="139"/>
    </row>
    <row r="109" spans="1:11" ht="33.75" customHeight="1" x14ac:dyDescent="0.25">
      <c r="A109" s="5" t="s">
        <v>32</v>
      </c>
      <c r="B109" s="6" t="s">
        <v>20</v>
      </c>
      <c r="C109" s="6" t="s">
        <v>21</v>
      </c>
      <c r="D109" s="6" t="s">
        <v>22</v>
      </c>
      <c r="E109" s="6" t="s">
        <v>23</v>
      </c>
      <c r="F109" s="6" t="s">
        <v>24</v>
      </c>
      <c r="G109" s="6" t="s">
        <v>25</v>
      </c>
      <c r="H109" s="6" t="s">
        <v>26</v>
      </c>
      <c r="I109" s="7" t="s">
        <v>31</v>
      </c>
      <c r="J109" s="6" t="s">
        <v>27</v>
      </c>
      <c r="K109" s="8" t="s">
        <v>28</v>
      </c>
    </row>
    <row r="110" spans="1:11" ht="33.75" customHeight="1" x14ac:dyDescent="0.25">
      <c r="A110" s="3">
        <v>61</v>
      </c>
      <c r="B110" s="27" t="s">
        <v>29</v>
      </c>
      <c r="C110" s="42"/>
      <c r="D110" s="42"/>
      <c r="E110" s="42"/>
      <c r="F110" s="43"/>
      <c r="G110" s="43"/>
      <c r="H110" s="44"/>
      <c r="I110" s="45" t="str">
        <f>IFERROR(RAPID6[[#This Row],[Amount Paid by ESG-CV]]/RAPID6[[#This Row],[Total Amount]],"")</f>
        <v/>
      </c>
      <c r="J110" s="44"/>
      <c r="K110" s="26"/>
    </row>
    <row r="111" spans="1:11" ht="33.75" customHeight="1" x14ac:dyDescent="0.25">
      <c r="A111" s="3">
        <v>62</v>
      </c>
      <c r="B111" s="27" t="s">
        <v>29</v>
      </c>
      <c r="C111" s="42"/>
      <c r="D111" s="42"/>
      <c r="E111" s="42"/>
      <c r="F111" s="43"/>
      <c r="G111" s="43"/>
      <c r="H111" s="44"/>
      <c r="I111" s="45" t="str">
        <f>IFERROR(RAPID6[[#This Row],[Amount Paid by ESG-CV]]/RAPID6[[#This Row],[Total Amount]],"")</f>
        <v/>
      </c>
      <c r="J111" s="44"/>
      <c r="K111" s="26"/>
    </row>
    <row r="112" spans="1:11" ht="33.75" customHeight="1" x14ac:dyDescent="0.25">
      <c r="A112" s="3">
        <v>63</v>
      </c>
      <c r="B112" s="27" t="s">
        <v>29</v>
      </c>
      <c r="C112" s="42"/>
      <c r="D112" s="42"/>
      <c r="E112" s="42"/>
      <c r="F112" s="43"/>
      <c r="G112" s="43"/>
      <c r="H112" s="44"/>
      <c r="I112" s="45" t="str">
        <f>IFERROR(RAPID6[[#This Row],[Amount Paid by ESG-CV]]/RAPID6[[#This Row],[Total Amount]],"")</f>
        <v/>
      </c>
      <c r="J112" s="44"/>
      <c r="K112" s="26"/>
    </row>
    <row r="113" spans="1:11" ht="33.75" customHeight="1" x14ac:dyDescent="0.25">
      <c r="A113" s="3">
        <v>64</v>
      </c>
      <c r="B113" s="27" t="s">
        <v>29</v>
      </c>
      <c r="C113" s="42"/>
      <c r="D113" s="42"/>
      <c r="E113" s="42"/>
      <c r="F113" s="43"/>
      <c r="G113" s="43"/>
      <c r="H113" s="44"/>
      <c r="I113" s="45" t="str">
        <f>IFERROR(RAPID6[[#This Row],[Amount Paid by ESG-CV]]/RAPID6[[#This Row],[Total Amount]],"")</f>
        <v/>
      </c>
      <c r="J113" s="44"/>
      <c r="K113" s="26"/>
    </row>
    <row r="114" spans="1:11" ht="33.75" customHeight="1" x14ac:dyDescent="0.25">
      <c r="A114" s="3">
        <v>65</v>
      </c>
      <c r="B114" s="27" t="s">
        <v>29</v>
      </c>
      <c r="C114" s="42"/>
      <c r="D114" s="42"/>
      <c r="E114" s="42"/>
      <c r="F114" s="43"/>
      <c r="G114" s="43"/>
      <c r="H114" s="44"/>
      <c r="I114" s="45" t="str">
        <f>IFERROR(RAPID6[[#This Row],[Amount Paid by ESG-CV]]/RAPID6[[#This Row],[Total Amount]],"")</f>
        <v/>
      </c>
      <c r="J114" s="44"/>
      <c r="K114" s="26"/>
    </row>
    <row r="115" spans="1:11" ht="33.75" customHeight="1" x14ac:dyDescent="0.25">
      <c r="A115" s="3">
        <v>66</v>
      </c>
      <c r="B115" s="27" t="s">
        <v>29</v>
      </c>
      <c r="C115" s="42"/>
      <c r="D115" s="42"/>
      <c r="E115" s="42"/>
      <c r="F115" s="43"/>
      <c r="G115" s="43"/>
      <c r="H115" s="44"/>
      <c r="I115" s="45" t="str">
        <f>IFERROR(RAPID6[[#This Row],[Amount Paid by ESG-CV]]/RAPID6[[#This Row],[Total Amount]],"")</f>
        <v/>
      </c>
      <c r="J115" s="44"/>
      <c r="K115" s="26"/>
    </row>
    <row r="116" spans="1:11" ht="33.75" customHeight="1" x14ac:dyDescent="0.25">
      <c r="A116" s="3">
        <v>67</v>
      </c>
      <c r="B116" s="27" t="s">
        <v>29</v>
      </c>
      <c r="C116" s="42"/>
      <c r="D116" s="42"/>
      <c r="E116" s="42"/>
      <c r="F116" s="43"/>
      <c r="G116" s="43"/>
      <c r="H116" s="44"/>
      <c r="I116" s="45" t="str">
        <f>IFERROR(RAPID6[[#This Row],[Amount Paid by ESG-CV]]/RAPID6[[#This Row],[Total Amount]],"")</f>
        <v/>
      </c>
      <c r="J116" s="44"/>
      <c r="K116" s="26"/>
    </row>
    <row r="117" spans="1:11" ht="33.75" customHeight="1" x14ac:dyDescent="0.25">
      <c r="A117" s="3">
        <v>68</v>
      </c>
      <c r="B117" s="27" t="s">
        <v>29</v>
      </c>
      <c r="C117" s="42"/>
      <c r="D117" s="42"/>
      <c r="E117" s="42"/>
      <c r="F117" s="43"/>
      <c r="G117" s="43"/>
      <c r="H117" s="44"/>
      <c r="I117" s="45" t="str">
        <f>IFERROR(RAPID6[[#This Row],[Amount Paid by ESG-CV]]/RAPID6[[#This Row],[Total Amount]],"")</f>
        <v/>
      </c>
      <c r="J117" s="44"/>
      <c r="K117" s="26"/>
    </row>
    <row r="118" spans="1:11" ht="33.75" customHeight="1" x14ac:dyDescent="0.25">
      <c r="A118" s="3">
        <v>69</v>
      </c>
      <c r="B118" s="27" t="s">
        <v>29</v>
      </c>
      <c r="C118" s="42"/>
      <c r="D118" s="42"/>
      <c r="E118" s="42"/>
      <c r="F118" s="43"/>
      <c r="G118" s="43"/>
      <c r="H118" s="44"/>
      <c r="I118" s="45" t="str">
        <f>IFERROR(RAPID6[[#This Row],[Amount Paid by ESG-CV]]/RAPID6[[#This Row],[Total Amount]],"")</f>
        <v/>
      </c>
      <c r="J118" s="44"/>
      <c r="K118" s="26"/>
    </row>
    <row r="119" spans="1:11" ht="33.75" customHeight="1" x14ac:dyDescent="0.25">
      <c r="A119" s="3">
        <v>70</v>
      </c>
      <c r="B119" s="27" t="s">
        <v>29</v>
      </c>
      <c r="C119" s="42"/>
      <c r="D119" s="42"/>
      <c r="E119" s="42"/>
      <c r="F119" s="43"/>
      <c r="G119" s="43"/>
      <c r="H119" s="44"/>
      <c r="I119" s="45" t="str">
        <f>IFERROR(RAPID6[[#This Row],[Amount Paid by ESG-CV]]/RAPID6[[#This Row],[Total Amount]],"")</f>
        <v/>
      </c>
      <c r="J119" s="44"/>
      <c r="K119" s="26"/>
    </row>
    <row r="121" spans="1:11" ht="33.75" customHeight="1" x14ac:dyDescent="0.25">
      <c r="A121" s="131" t="s">
        <v>9</v>
      </c>
      <c r="B121" s="132"/>
      <c r="C121" s="133">
        <f>$C$1</f>
        <v>0</v>
      </c>
      <c r="D121" s="134"/>
      <c r="E121" s="135"/>
      <c r="F121" s="131" t="s">
        <v>12</v>
      </c>
      <c r="G121" s="143"/>
      <c r="H121" s="143"/>
      <c r="I121" s="143"/>
      <c r="J121" s="132"/>
      <c r="K121" s="15" t="s">
        <v>33</v>
      </c>
    </row>
    <row r="122" spans="1:11" ht="33.75" customHeight="1" x14ac:dyDescent="0.25">
      <c r="A122" s="131" t="s">
        <v>10</v>
      </c>
      <c r="B122" s="132"/>
      <c r="C122" s="133">
        <f>$C$2</f>
        <v>0</v>
      </c>
      <c r="D122" s="134"/>
      <c r="E122" s="135"/>
      <c r="F122" s="131" t="s">
        <v>13</v>
      </c>
      <c r="G122" s="132"/>
      <c r="H122" s="144">
        <f>$G$2</f>
        <v>0</v>
      </c>
      <c r="I122" s="145"/>
      <c r="J122" s="146"/>
      <c r="K122" s="138">
        <f>SUM(RAPID7[Amount Paid by ESG-CV])</f>
        <v>0</v>
      </c>
    </row>
    <row r="123" spans="1:11" ht="33.75" customHeight="1" x14ac:dyDescent="0.25">
      <c r="A123" s="136" t="s">
        <v>11</v>
      </c>
      <c r="B123" s="137"/>
      <c r="C123" s="133">
        <f>$C$3</f>
        <v>0</v>
      </c>
      <c r="D123" s="134"/>
      <c r="E123" s="135"/>
      <c r="F123" s="136" t="s">
        <v>14</v>
      </c>
      <c r="G123" s="137"/>
      <c r="H123" s="140">
        <f>$G$3</f>
        <v>0</v>
      </c>
      <c r="I123" s="141"/>
      <c r="J123" s="142"/>
      <c r="K123" s="139"/>
    </row>
    <row r="124" spans="1:11" ht="33.75" customHeight="1" x14ac:dyDescent="0.25">
      <c r="A124" s="5" t="s">
        <v>32</v>
      </c>
      <c r="B124" s="6" t="s">
        <v>20</v>
      </c>
      <c r="C124" s="6" t="s">
        <v>21</v>
      </c>
      <c r="D124" s="6" t="s">
        <v>22</v>
      </c>
      <c r="E124" s="6" t="s">
        <v>23</v>
      </c>
      <c r="F124" s="6" t="s">
        <v>24</v>
      </c>
      <c r="G124" s="6" t="s">
        <v>25</v>
      </c>
      <c r="H124" s="6" t="s">
        <v>26</v>
      </c>
      <c r="I124" s="7" t="s">
        <v>31</v>
      </c>
      <c r="J124" s="6" t="s">
        <v>27</v>
      </c>
      <c r="K124" s="8" t="s">
        <v>28</v>
      </c>
    </row>
    <row r="125" spans="1:11" ht="33.75" customHeight="1" x14ac:dyDescent="0.25">
      <c r="A125" s="3">
        <v>71</v>
      </c>
      <c r="B125" s="27" t="s">
        <v>29</v>
      </c>
      <c r="C125" s="42"/>
      <c r="D125" s="42"/>
      <c r="E125" s="42"/>
      <c r="F125" s="43"/>
      <c r="G125" s="43"/>
      <c r="H125" s="44"/>
      <c r="I125" s="45" t="str">
        <f>IFERROR(RAPID7[[#This Row],[Amount Paid by ESG-CV]]/RAPID7[[#This Row],[Total Amount]],"")</f>
        <v/>
      </c>
      <c r="J125" s="44"/>
      <c r="K125" s="26"/>
    </row>
    <row r="126" spans="1:11" ht="33.75" customHeight="1" x14ac:dyDescent="0.25">
      <c r="A126" s="3">
        <v>72</v>
      </c>
      <c r="B126" s="27" t="s">
        <v>29</v>
      </c>
      <c r="C126" s="42"/>
      <c r="D126" s="42"/>
      <c r="E126" s="42"/>
      <c r="F126" s="43"/>
      <c r="G126" s="43"/>
      <c r="H126" s="44"/>
      <c r="I126" s="45" t="str">
        <f>IFERROR(RAPID7[[#This Row],[Amount Paid by ESG-CV]]/RAPID7[[#This Row],[Total Amount]],"")</f>
        <v/>
      </c>
      <c r="J126" s="44"/>
      <c r="K126" s="26"/>
    </row>
    <row r="127" spans="1:11" ht="33.75" customHeight="1" x14ac:dyDescent="0.25">
      <c r="A127" s="3">
        <v>73</v>
      </c>
      <c r="B127" s="27" t="s">
        <v>29</v>
      </c>
      <c r="C127" s="42"/>
      <c r="D127" s="42"/>
      <c r="E127" s="42"/>
      <c r="F127" s="43"/>
      <c r="G127" s="43"/>
      <c r="H127" s="44"/>
      <c r="I127" s="45" t="str">
        <f>IFERROR(RAPID7[[#This Row],[Amount Paid by ESG-CV]]/RAPID7[[#This Row],[Total Amount]],"")</f>
        <v/>
      </c>
      <c r="J127" s="44"/>
      <c r="K127" s="26"/>
    </row>
    <row r="128" spans="1:11" ht="33.75" customHeight="1" x14ac:dyDescent="0.25">
      <c r="A128" s="3">
        <v>74</v>
      </c>
      <c r="B128" s="27" t="s">
        <v>29</v>
      </c>
      <c r="C128" s="42"/>
      <c r="D128" s="42"/>
      <c r="E128" s="42"/>
      <c r="F128" s="43"/>
      <c r="G128" s="43"/>
      <c r="H128" s="44"/>
      <c r="I128" s="45" t="str">
        <f>IFERROR(RAPID7[[#This Row],[Amount Paid by ESG-CV]]/RAPID7[[#This Row],[Total Amount]],"")</f>
        <v/>
      </c>
      <c r="J128" s="44"/>
      <c r="K128" s="26"/>
    </row>
    <row r="129" spans="1:11" ht="33.75" customHeight="1" x14ac:dyDescent="0.25">
      <c r="A129" s="3">
        <v>75</v>
      </c>
      <c r="B129" s="27" t="s">
        <v>29</v>
      </c>
      <c r="C129" s="42"/>
      <c r="D129" s="42"/>
      <c r="E129" s="42"/>
      <c r="F129" s="43"/>
      <c r="G129" s="43"/>
      <c r="H129" s="44"/>
      <c r="I129" s="45" t="str">
        <f>IFERROR(RAPID7[[#This Row],[Amount Paid by ESG-CV]]/RAPID7[[#This Row],[Total Amount]],"")</f>
        <v/>
      </c>
      <c r="J129" s="44"/>
      <c r="K129" s="26"/>
    </row>
    <row r="130" spans="1:11" ht="33.75" customHeight="1" x14ac:dyDescent="0.25">
      <c r="A130" s="3">
        <v>76</v>
      </c>
      <c r="B130" s="27" t="s">
        <v>29</v>
      </c>
      <c r="C130" s="42"/>
      <c r="D130" s="42"/>
      <c r="E130" s="42"/>
      <c r="F130" s="43"/>
      <c r="G130" s="43"/>
      <c r="H130" s="44"/>
      <c r="I130" s="45" t="str">
        <f>IFERROR(RAPID7[[#This Row],[Amount Paid by ESG-CV]]/RAPID7[[#This Row],[Total Amount]],"")</f>
        <v/>
      </c>
      <c r="J130" s="44"/>
      <c r="K130" s="26"/>
    </row>
    <row r="131" spans="1:11" ht="33.75" customHeight="1" x14ac:dyDescent="0.25">
      <c r="A131" s="3">
        <v>77</v>
      </c>
      <c r="B131" s="27" t="s">
        <v>29</v>
      </c>
      <c r="C131" s="42"/>
      <c r="D131" s="42"/>
      <c r="E131" s="42"/>
      <c r="F131" s="43"/>
      <c r="G131" s="43"/>
      <c r="H131" s="44"/>
      <c r="I131" s="45" t="str">
        <f>IFERROR(RAPID7[[#This Row],[Amount Paid by ESG-CV]]/RAPID7[[#This Row],[Total Amount]],"")</f>
        <v/>
      </c>
      <c r="J131" s="44"/>
      <c r="K131" s="26"/>
    </row>
    <row r="132" spans="1:11" ht="33.75" customHeight="1" x14ac:dyDescent="0.25">
      <c r="A132" s="3">
        <v>78</v>
      </c>
      <c r="B132" s="27" t="s">
        <v>29</v>
      </c>
      <c r="C132" s="42"/>
      <c r="D132" s="42"/>
      <c r="E132" s="42"/>
      <c r="F132" s="43"/>
      <c r="G132" s="43"/>
      <c r="H132" s="44"/>
      <c r="I132" s="45" t="str">
        <f>IFERROR(RAPID7[[#This Row],[Amount Paid by ESG-CV]]/RAPID7[[#This Row],[Total Amount]],"")</f>
        <v/>
      </c>
      <c r="J132" s="44"/>
      <c r="K132" s="26"/>
    </row>
    <row r="133" spans="1:11" ht="33.75" customHeight="1" x14ac:dyDescent="0.25">
      <c r="A133" s="3">
        <v>79</v>
      </c>
      <c r="B133" s="27" t="s">
        <v>29</v>
      </c>
      <c r="C133" s="42"/>
      <c r="D133" s="42"/>
      <c r="E133" s="42"/>
      <c r="F133" s="43"/>
      <c r="G133" s="43"/>
      <c r="H133" s="44"/>
      <c r="I133" s="45" t="str">
        <f>IFERROR(RAPID7[[#This Row],[Amount Paid by ESG-CV]]/RAPID7[[#This Row],[Total Amount]],"")</f>
        <v/>
      </c>
      <c r="J133" s="44"/>
      <c r="K133" s="26"/>
    </row>
    <row r="134" spans="1:11" ht="33.75" customHeight="1" x14ac:dyDescent="0.25">
      <c r="A134" s="3">
        <v>80</v>
      </c>
      <c r="B134" s="27" t="s">
        <v>29</v>
      </c>
      <c r="C134" s="42"/>
      <c r="D134" s="42"/>
      <c r="E134" s="42"/>
      <c r="F134" s="43"/>
      <c r="G134" s="43"/>
      <c r="H134" s="44"/>
      <c r="I134" s="45" t="str">
        <f>IFERROR(RAPID7[[#This Row],[Amount Paid by ESG-CV]]/RAPID7[[#This Row],[Total Amount]],"")</f>
        <v/>
      </c>
      <c r="J134" s="44"/>
      <c r="K134" s="26"/>
    </row>
    <row r="136" spans="1:11" ht="33.75" customHeight="1" x14ac:dyDescent="0.25">
      <c r="A136" s="131" t="s">
        <v>9</v>
      </c>
      <c r="B136" s="132"/>
      <c r="C136" s="133">
        <f>$C$1</f>
        <v>0</v>
      </c>
      <c r="D136" s="134"/>
      <c r="E136" s="135"/>
      <c r="F136" s="131" t="s">
        <v>12</v>
      </c>
      <c r="G136" s="143"/>
      <c r="H136" s="143"/>
      <c r="I136" s="143"/>
      <c r="J136" s="132"/>
      <c r="K136" s="15" t="s">
        <v>33</v>
      </c>
    </row>
    <row r="137" spans="1:11" ht="33.75" customHeight="1" x14ac:dyDescent="0.25">
      <c r="A137" s="131" t="s">
        <v>10</v>
      </c>
      <c r="B137" s="132"/>
      <c r="C137" s="133">
        <f>$C$2</f>
        <v>0</v>
      </c>
      <c r="D137" s="134"/>
      <c r="E137" s="135"/>
      <c r="F137" s="131" t="s">
        <v>13</v>
      </c>
      <c r="G137" s="132"/>
      <c r="H137" s="144">
        <f>$G$2</f>
        <v>0</v>
      </c>
      <c r="I137" s="145"/>
      <c r="J137" s="146"/>
      <c r="K137" s="138">
        <f>SUM(RAPID8[Amount Paid by ESG-CV])</f>
        <v>0</v>
      </c>
    </row>
    <row r="138" spans="1:11" ht="33.75" customHeight="1" x14ac:dyDescent="0.25">
      <c r="A138" s="136" t="s">
        <v>11</v>
      </c>
      <c r="B138" s="137"/>
      <c r="C138" s="133">
        <f>$C$3</f>
        <v>0</v>
      </c>
      <c r="D138" s="134"/>
      <c r="E138" s="135"/>
      <c r="F138" s="136" t="s">
        <v>14</v>
      </c>
      <c r="G138" s="137"/>
      <c r="H138" s="140">
        <f>$G$3</f>
        <v>0</v>
      </c>
      <c r="I138" s="141"/>
      <c r="J138" s="142"/>
      <c r="K138" s="139"/>
    </row>
    <row r="139" spans="1:11" ht="33.75" customHeight="1" x14ac:dyDescent="0.25">
      <c r="A139" s="5" t="s">
        <v>32</v>
      </c>
      <c r="B139" s="6" t="s">
        <v>20</v>
      </c>
      <c r="C139" s="6" t="s">
        <v>21</v>
      </c>
      <c r="D139" s="6" t="s">
        <v>22</v>
      </c>
      <c r="E139" s="6" t="s">
        <v>23</v>
      </c>
      <c r="F139" s="6" t="s">
        <v>24</v>
      </c>
      <c r="G139" s="6" t="s">
        <v>25</v>
      </c>
      <c r="H139" s="6" t="s">
        <v>26</v>
      </c>
      <c r="I139" s="7" t="s">
        <v>31</v>
      </c>
      <c r="J139" s="6" t="s">
        <v>27</v>
      </c>
      <c r="K139" s="8" t="s">
        <v>28</v>
      </c>
    </row>
    <row r="140" spans="1:11" ht="33.75" customHeight="1" x14ac:dyDescent="0.25">
      <c r="A140" s="3">
        <v>81</v>
      </c>
      <c r="B140" s="27" t="s">
        <v>29</v>
      </c>
      <c r="C140" s="42"/>
      <c r="D140" s="42"/>
      <c r="E140" s="42"/>
      <c r="F140" s="43"/>
      <c r="G140" s="43"/>
      <c r="H140" s="44"/>
      <c r="I140" s="45" t="str">
        <f>IFERROR(RAPID8[[#This Row],[Amount Paid by ESG-CV]]/RAPID8[[#This Row],[Total Amount]],"")</f>
        <v/>
      </c>
      <c r="J140" s="44"/>
      <c r="K140" s="26"/>
    </row>
    <row r="141" spans="1:11" ht="33.75" customHeight="1" x14ac:dyDescent="0.25">
      <c r="A141" s="3">
        <v>82</v>
      </c>
      <c r="B141" s="27" t="s">
        <v>29</v>
      </c>
      <c r="C141" s="42"/>
      <c r="D141" s="42"/>
      <c r="E141" s="42"/>
      <c r="F141" s="43"/>
      <c r="G141" s="43"/>
      <c r="H141" s="44"/>
      <c r="I141" s="45" t="str">
        <f>IFERROR(RAPID8[[#This Row],[Amount Paid by ESG-CV]]/RAPID8[[#This Row],[Total Amount]],"")</f>
        <v/>
      </c>
      <c r="J141" s="44"/>
      <c r="K141" s="26"/>
    </row>
    <row r="142" spans="1:11" ht="33.75" customHeight="1" x14ac:dyDescent="0.25">
      <c r="A142" s="3">
        <v>83</v>
      </c>
      <c r="B142" s="27" t="s">
        <v>29</v>
      </c>
      <c r="C142" s="42"/>
      <c r="D142" s="42"/>
      <c r="E142" s="42"/>
      <c r="F142" s="43"/>
      <c r="G142" s="43"/>
      <c r="H142" s="44"/>
      <c r="I142" s="45" t="str">
        <f>IFERROR(RAPID8[[#This Row],[Amount Paid by ESG-CV]]/RAPID8[[#This Row],[Total Amount]],"")</f>
        <v/>
      </c>
      <c r="J142" s="44"/>
      <c r="K142" s="26"/>
    </row>
    <row r="143" spans="1:11" ht="33.75" customHeight="1" x14ac:dyDescent="0.25">
      <c r="A143" s="3">
        <v>84</v>
      </c>
      <c r="B143" s="27" t="s">
        <v>29</v>
      </c>
      <c r="C143" s="42"/>
      <c r="D143" s="42"/>
      <c r="E143" s="42"/>
      <c r="F143" s="43"/>
      <c r="G143" s="43"/>
      <c r="H143" s="44"/>
      <c r="I143" s="45" t="str">
        <f>IFERROR(RAPID8[[#This Row],[Amount Paid by ESG-CV]]/RAPID8[[#This Row],[Total Amount]],"")</f>
        <v/>
      </c>
      <c r="J143" s="44"/>
      <c r="K143" s="26"/>
    </row>
    <row r="144" spans="1:11" ht="33.75" customHeight="1" x14ac:dyDescent="0.25">
      <c r="A144" s="3">
        <v>85</v>
      </c>
      <c r="B144" s="27" t="s">
        <v>29</v>
      </c>
      <c r="C144" s="42"/>
      <c r="D144" s="42"/>
      <c r="E144" s="42"/>
      <c r="F144" s="43"/>
      <c r="G144" s="43"/>
      <c r="H144" s="44"/>
      <c r="I144" s="45" t="str">
        <f>IFERROR(RAPID8[[#This Row],[Amount Paid by ESG-CV]]/RAPID8[[#This Row],[Total Amount]],"")</f>
        <v/>
      </c>
      <c r="J144" s="44"/>
      <c r="K144" s="26"/>
    </row>
    <row r="145" spans="1:11" ht="33.75" customHeight="1" x14ac:dyDescent="0.25">
      <c r="A145" s="3">
        <v>86</v>
      </c>
      <c r="B145" s="27" t="s">
        <v>29</v>
      </c>
      <c r="C145" s="42"/>
      <c r="D145" s="42"/>
      <c r="E145" s="42"/>
      <c r="F145" s="43"/>
      <c r="G145" s="43"/>
      <c r="H145" s="44"/>
      <c r="I145" s="45" t="str">
        <f>IFERROR(RAPID8[[#This Row],[Amount Paid by ESG-CV]]/RAPID8[[#This Row],[Total Amount]],"")</f>
        <v/>
      </c>
      <c r="J145" s="44"/>
      <c r="K145" s="26"/>
    </row>
    <row r="146" spans="1:11" ht="33.75" customHeight="1" x14ac:dyDescent="0.25">
      <c r="A146" s="3">
        <v>87</v>
      </c>
      <c r="B146" s="27" t="s">
        <v>29</v>
      </c>
      <c r="C146" s="42"/>
      <c r="D146" s="42"/>
      <c r="E146" s="42"/>
      <c r="F146" s="43"/>
      <c r="G146" s="43"/>
      <c r="H146" s="44"/>
      <c r="I146" s="45" t="str">
        <f>IFERROR(RAPID8[[#This Row],[Amount Paid by ESG-CV]]/RAPID8[[#This Row],[Total Amount]],"")</f>
        <v/>
      </c>
      <c r="J146" s="44"/>
      <c r="K146" s="26"/>
    </row>
    <row r="147" spans="1:11" ht="33.75" customHeight="1" x14ac:dyDescent="0.25">
      <c r="A147" s="3">
        <v>88</v>
      </c>
      <c r="B147" s="27" t="s">
        <v>29</v>
      </c>
      <c r="C147" s="42"/>
      <c r="D147" s="42"/>
      <c r="E147" s="42"/>
      <c r="F147" s="43"/>
      <c r="G147" s="43"/>
      <c r="H147" s="44"/>
      <c r="I147" s="45" t="str">
        <f>IFERROR(RAPID8[[#This Row],[Amount Paid by ESG-CV]]/RAPID8[[#This Row],[Total Amount]],"")</f>
        <v/>
      </c>
      <c r="J147" s="44"/>
      <c r="K147" s="26"/>
    </row>
    <row r="148" spans="1:11" ht="33.75" customHeight="1" x14ac:dyDescent="0.25">
      <c r="A148" s="3">
        <v>89</v>
      </c>
      <c r="B148" s="27" t="s">
        <v>29</v>
      </c>
      <c r="C148" s="42"/>
      <c r="D148" s="42"/>
      <c r="E148" s="42"/>
      <c r="F148" s="43"/>
      <c r="G148" s="43"/>
      <c r="H148" s="44"/>
      <c r="I148" s="45" t="str">
        <f>IFERROR(RAPID8[[#This Row],[Amount Paid by ESG-CV]]/RAPID8[[#This Row],[Total Amount]],"")</f>
        <v/>
      </c>
      <c r="J148" s="44"/>
      <c r="K148" s="26"/>
    </row>
    <row r="149" spans="1:11" ht="33.75" customHeight="1" x14ac:dyDescent="0.25">
      <c r="A149" s="3">
        <v>90</v>
      </c>
      <c r="B149" s="27" t="s">
        <v>29</v>
      </c>
      <c r="C149" s="42"/>
      <c r="D149" s="42"/>
      <c r="E149" s="42"/>
      <c r="F149" s="43"/>
      <c r="G149" s="43"/>
      <c r="H149" s="44"/>
      <c r="I149" s="45" t="str">
        <f>IFERROR(RAPID8[[#This Row],[Amount Paid by ESG-CV]]/RAPID8[[#This Row],[Total Amount]],"")</f>
        <v/>
      </c>
      <c r="J149" s="44"/>
      <c r="K149" s="26"/>
    </row>
    <row r="151" spans="1:11" ht="33.75" customHeight="1" x14ac:dyDescent="0.25">
      <c r="A151" s="131" t="s">
        <v>9</v>
      </c>
      <c r="B151" s="132"/>
      <c r="C151" s="133">
        <f>$C$1</f>
        <v>0</v>
      </c>
      <c r="D151" s="134"/>
      <c r="E151" s="135"/>
      <c r="F151" s="131" t="s">
        <v>12</v>
      </c>
      <c r="G151" s="143"/>
      <c r="H151" s="143"/>
      <c r="I151" s="143"/>
      <c r="J151" s="132"/>
      <c r="K151" s="15" t="s">
        <v>33</v>
      </c>
    </row>
    <row r="152" spans="1:11" ht="33.75" customHeight="1" x14ac:dyDescent="0.25">
      <c r="A152" s="131" t="s">
        <v>10</v>
      </c>
      <c r="B152" s="132"/>
      <c r="C152" s="133">
        <f>$C$2</f>
        <v>0</v>
      </c>
      <c r="D152" s="134"/>
      <c r="E152" s="135"/>
      <c r="F152" s="131" t="s">
        <v>13</v>
      </c>
      <c r="G152" s="132"/>
      <c r="H152" s="144">
        <f>$G$2</f>
        <v>0</v>
      </c>
      <c r="I152" s="145"/>
      <c r="J152" s="146"/>
      <c r="K152" s="138">
        <f>SUM(RAPID9[Amount Paid by ESG-CV])</f>
        <v>0</v>
      </c>
    </row>
    <row r="153" spans="1:11" ht="33.75" customHeight="1" x14ac:dyDescent="0.25">
      <c r="A153" s="136" t="s">
        <v>11</v>
      </c>
      <c r="B153" s="137"/>
      <c r="C153" s="133">
        <f>$C$3</f>
        <v>0</v>
      </c>
      <c r="D153" s="134"/>
      <c r="E153" s="135"/>
      <c r="F153" s="136" t="s">
        <v>14</v>
      </c>
      <c r="G153" s="137"/>
      <c r="H153" s="140">
        <f>$G$3</f>
        <v>0</v>
      </c>
      <c r="I153" s="141"/>
      <c r="J153" s="142"/>
      <c r="K153" s="139"/>
    </row>
    <row r="154" spans="1:11" ht="33.75" customHeight="1" x14ac:dyDescent="0.25">
      <c r="A154" s="5" t="s">
        <v>32</v>
      </c>
      <c r="B154" s="6" t="s">
        <v>20</v>
      </c>
      <c r="C154" s="6" t="s">
        <v>21</v>
      </c>
      <c r="D154" s="6" t="s">
        <v>22</v>
      </c>
      <c r="E154" s="6" t="s">
        <v>23</v>
      </c>
      <c r="F154" s="6" t="s">
        <v>24</v>
      </c>
      <c r="G154" s="6" t="s">
        <v>25</v>
      </c>
      <c r="H154" s="6" t="s">
        <v>26</v>
      </c>
      <c r="I154" s="7" t="s">
        <v>31</v>
      </c>
      <c r="J154" s="6" t="s">
        <v>27</v>
      </c>
      <c r="K154" s="8" t="s">
        <v>28</v>
      </c>
    </row>
    <row r="155" spans="1:11" ht="33.75" customHeight="1" x14ac:dyDescent="0.25">
      <c r="A155" s="3">
        <v>91</v>
      </c>
      <c r="B155" s="27" t="s">
        <v>29</v>
      </c>
      <c r="C155" s="42"/>
      <c r="D155" s="42"/>
      <c r="E155" s="42"/>
      <c r="F155" s="43"/>
      <c r="G155" s="43"/>
      <c r="H155" s="44"/>
      <c r="I155" s="45" t="str">
        <f>IFERROR(RAPID9[[#This Row],[Amount Paid by ESG-CV]]/RAPID9[[#This Row],[Total Amount]],"")</f>
        <v/>
      </c>
      <c r="J155" s="44"/>
      <c r="K155" s="26"/>
    </row>
    <row r="156" spans="1:11" ht="33.75" customHeight="1" x14ac:dyDescent="0.25">
      <c r="A156" s="3">
        <v>92</v>
      </c>
      <c r="B156" s="27" t="s">
        <v>29</v>
      </c>
      <c r="C156" s="42"/>
      <c r="D156" s="42"/>
      <c r="E156" s="42"/>
      <c r="F156" s="43"/>
      <c r="G156" s="43"/>
      <c r="H156" s="44"/>
      <c r="I156" s="45" t="str">
        <f>IFERROR(RAPID9[[#This Row],[Amount Paid by ESG-CV]]/RAPID9[[#This Row],[Total Amount]],"")</f>
        <v/>
      </c>
      <c r="J156" s="44"/>
      <c r="K156" s="26"/>
    </row>
    <row r="157" spans="1:11" ht="33.75" customHeight="1" x14ac:dyDescent="0.25">
      <c r="A157" s="3">
        <v>93</v>
      </c>
      <c r="B157" s="27" t="s">
        <v>29</v>
      </c>
      <c r="C157" s="42"/>
      <c r="D157" s="42"/>
      <c r="E157" s="42"/>
      <c r="F157" s="43"/>
      <c r="G157" s="43"/>
      <c r="H157" s="44"/>
      <c r="I157" s="45" t="str">
        <f>IFERROR(RAPID9[[#This Row],[Amount Paid by ESG-CV]]/RAPID9[[#This Row],[Total Amount]],"")</f>
        <v/>
      </c>
      <c r="J157" s="44"/>
      <c r="K157" s="26"/>
    </row>
    <row r="158" spans="1:11" ht="33.75" customHeight="1" x14ac:dyDescent="0.25">
      <c r="A158" s="3">
        <v>94</v>
      </c>
      <c r="B158" s="27" t="s">
        <v>29</v>
      </c>
      <c r="C158" s="42"/>
      <c r="D158" s="42"/>
      <c r="E158" s="42"/>
      <c r="F158" s="43"/>
      <c r="G158" s="43"/>
      <c r="H158" s="44"/>
      <c r="I158" s="45" t="str">
        <f>IFERROR(RAPID9[[#This Row],[Amount Paid by ESG-CV]]/RAPID9[[#This Row],[Total Amount]],"")</f>
        <v/>
      </c>
      <c r="J158" s="44"/>
      <c r="K158" s="26"/>
    </row>
    <row r="159" spans="1:11" ht="33.75" customHeight="1" x14ac:dyDescent="0.25">
      <c r="A159" s="3">
        <v>95</v>
      </c>
      <c r="B159" s="27" t="s">
        <v>29</v>
      </c>
      <c r="C159" s="42"/>
      <c r="D159" s="42"/>
      <c r="E159" s="42"/>
      <c r="F159" s="43"/>
      <c r="G159" s="43"/>
      <c r="H159" s="44"/>
      <c r="I159" s="45" t="str">
        <f>IFERROR(RAPID9[[#This Row],[Amount Paid by ESG-CV]]/RAPID9[[#This Row],[Total Amount]],"")</f>
        <v/>
      </c>
      <c r="J159" s="44"/>
      <c r="K159" s="26"/>
    </row>
    <row r="160" spans="1:11" ht="33.75" customHeight="1" x14ac:dyDescent="0.25">
      <c r="A160" s="3">
        <v>96</v>
      </c>
      <c r="B160" s="27" t="s">
        <v>29</v>
      </c>
      <c r="C160" s="42"/>
      <c r="D160" s="42"/>
      <c r="E160" s="42"/>
      <c r="F160" s="43"/>
      <c r="G160" s="43"/>
      <c r="H160" s="44"/>
      <c r="I160" s="45" t="str">
        <f>IFERROR(RAPID9[[#This Row],[Amount Paid by ESG-CV]]/RAPID9[[#This Row],[Total Amount]],"")</f>
        <v/>
      </c>
      <c r="J160" s="44"/>
      <c r="K160" s="26"/>
    </row>
    <row r="161" spans="1:11" ht="33.75" customHeight="1" x14ac:dyDescent="0.25">
      <c r="A161" s="3">
        <v>97</v>
      </c>
      <c r="B161" s="27" t="s">
        <v>29</v>
      </c>
      <c r="C161" s="42"/>
      <c r="D161" s="42"/>
      <c r="E161" s="42"/>
      <c r="F161" s="43"/>
      <c r="G161" s="43"/>
      <c r="H161" s="44"/>
      <c r="I161" s="45" t="str">
        <f>IFERROR(RAPID9[[#This Row],[Amount Paid by ESG-CV]]/RAPID9[[#This Row],[Total Amount]],"")</f>
        <v/>
      </c>
      <c r="J161" s="44"/>
      <c r="K161" s="26"/>
    </row>
    <row r="162" spans="1:11" ht="33.75" customHeight="1" x14ac:dyDescent="0.25">
      <c r="A162" s="3">
        <v>98</v>
      </c>
      <c r="B162" s="27" t="s">
        <v>29</v>
      </c>
      <c r="C162" s="42"/>
      <c r="D162" s="42"/>
      <c r="E162" s="42"/>
      <c r="F162" s="43"/>
      <c r="G162" s="43"/>
      <c r="H162" s="44"/>
      <c r="I162" s="45" t="str">
        <f>IFERROR(RAPID9[[#This Row],[Amount Paid by ESG-CV]]/RAPID9[[#This Row],[Total Amount]],"")</f>
        <v/>
      </c>
      <c r="J162" s="44"/>
      <c r="K162" s="26"/>
    </row>
    <row r="163" spans="1:11" ht="33.75" customHeight="1" x14ac:dyDescent="0.25">
      <c r="A163" s="3">
        <v>99</v>
      </c>
      <c r="B163" s="27" t="s">
        <v>29</v>
      </c>
      <c r="C163" s="42"/>
      <c r="D163" s="42"/>
      <c r="E163" s="42"/>
      <c r="F163" s="43"/>
      <c r="G163" s="43"/>
      <c r="H163" s="44"/>
      <c r="I163" s="45" t="str">
        <f>IFERROR(RAPID9[[#This Row],[Amount Paid by ESG-CV]]/RAPID9[[#This Row],[Total Amount]],"")</f>
        <v/>
      </c>
      <c r="J163" s="44"/>
      <c r="K163" s="26"/>
    </row>
    <row r="164" spans="1:11" ht="33.75" customHeight="1" x14ac:dyDescent="0.25">
      <c r="A164" s="3">
        <v>100</v>
      </c>
      <c r="B164" s="27" t="s">
        <v>29</v>
      </c>
      <c r="C164" s="42"/>
      <c r="D164" s="42"/>
      <c r="E164" s="42"/>
      <c r="F164" s="43"/>
      <c r="G164" s="43"/>
      <c r="H164" s="44"/>
      <c r="I164" s="45" t="str">
        <f>IFERROR(RAPID9[[#This Row],[Amount Paid by ESG-CV]]/RAPID9[[#This Row],[Total Amount]],"")</f>
        <v/>
      </c>
      <c r="J164" s="44"/>
      <c r="K164" s="26"/>
    </row>
    <row r="166" spans="1:11" ht="33.75" customHeight="1" x14ac:dyDescent="0.25">
      <c r="A166" s="131" t="s">
        <v>9</v>
      </c>
      <c r="B166" s="132"/>
      <c r="C166" s="133">
        <f>$C$1</f>
        <v>0</v>
      </c>
      <c r="D166" s="134"/>
      <c r="E166" s="135"/>
      <c r="F166" s="131" t="s">
        <v>12</v>
      </c>
      <c r="G166" s="143"/>
      <c r="H166" s="143"/>
      <c r="I166" s="143"/>
      <c r="J166" s="132"/>
      <c r="K166" s="15" t="s">
        <v>33</v>
      </c>
    </row>
    <row r="167" spans="1:11" ht="33.75" customHeight="1" x14ac:dyDescent="0.25">
      <c r="A167" s="131" t="s">
        <v>10</v>
      </c>
      <c r="B167" s="132"/>
      <c r="C167" s="133">
        <f>$C$2</f>
        <v>0</v>
      </c>
      <c r="D167" s="134"/>
      <c r="E167" s="135"/>
      <c r="F167" s="131" t="s">
        <v>13</v>
      </c>
      <c r="G167" s="132"/>
      <c r="H167" s="144">
        <f>$G$2</f>
        <v>0</v>
      </c>
      <c r="I167" s="145"/>
      <c r="J167" s="146"/>
      <c r="K167" s="138">
        <f>SUM(RAPID10[Amount Paid by ESG-CV])</f>
        <v>0</v>
      </c>
    </row>
    <row r="168" spans="1:11" ht="33.75" customHeight="1" x14ac:dyDescent="0.25">
      <c r="A168" s="136" t="s">
        <v>11</v>
      </c>
      <c r="B168" s="137"/>
      <c r="C168" s="133">
        <f>$C$3</f>
        <v>0</v>
      </c>
      <c r="D168" s="134"/>
      <c r="E168" s="135"/>
      <c r="F168" s="136" t="s">
        <v>14</v>
      </c>
      <c r="G168" s="137"/>
      <c r="H168" s="140">
        <f>$G$3</f>
        <v>0</v>
      </c>
      <c r="I168" s="141"/>
      <c r="J168" s="142"/>
      <c r="K168" s="139"/>
    </row>
    <row r="169" spans="1:11" ht="33.75" customHeight="1" x14ac:dyDescent="0.25">
      <c r="A169" s="5" t="s">
        <v>32</v>
      </c>
      <c r="B169" s="6" t="s">
        <v>20</v>
      </c>
      <c r="C169" s="6" t="s">
        <v>21</v>
      </c>
      <c r="D169" s="6" t="s">
        <v>22</v>
      </c>
      <c r="E169" s="6" t="s">
        <v>23</v>
      </c>
      <c r="F169" s="6" t="s">
        <v>24</v>
      </c>
      <c r="G169" s="6" t="s">
        <v>25</v>
      </c>
      <c r="H169" s="6" t="s">
        <v>26</v>
      </c>
      <c r="I169" s="7" t="s">
        <v>31</v>
      </c>
      <c r="J169" s="6" t="s">
        <v>27</v>
      </c>
      <c r="K169" s="8" t="s">
        <v>28</v>
      </c>
    </row>
    <row r="170" spans="1:11" ht="33.75" customHeight="1" x14ac:dyDescent="0.25">
      <c r="A170" s="3">
        <v>101</v>
      </c>
      <c r="B170" s="27" t="s">
        <v>29</v>
      </c>
      <c r="C170" s="42"/>
      <c r="D170" s="42"/>
      <c r="E170" s="42"/>
      <c r="F170" s="43"/>
      <c r="G170" s="43"/>
      <c r="H170" s="44"/>
      <c r="I170" s="45" t="str">
        <f>IFERROR(RAPID10[[#This Row],[Amount Paid by ESG-CV]]/RAPID10[[#This Row],[Total Amount]],"")</f>
        <v/>
      </c>
      <c r="J170" s="44"/>
      <c r="K170" s="26"/>
    </row>
    <row r="171" spans="1:11" ht="33.75" customHeight="1" x14ac:dyDescent="0.25">
      <c r="A171" s="3">
        <v>102</v>
      </c>
      <c r="B171" s="27" t="s">
        <v>29</v>
      </c>
      <c r="C171" s="42"/>
      <c r="D171" s="42"/>
      <c r="E171" s="42"/>
      <c r="F171" s="43"/>
      <c r="G171" s="43"/>
      <c r="H171" s="44"/>
      <c r="I171" s="45" t="str">
        <f>IFERROR(RAPID10[[#This Row],[Amount Paid by ESG-CV]]/RAPID10[[#This Row],[Total Amount]],"")</f>
        <v/>
      </c>
      <c r="J171" s="44"/>
      <c r="K171" s="26"/>
    </row>
    <row r="172" spans="1:11" ht="33.75" customHeight="1" x14ac:dyDescent="0.25">
      <c r="A172" s="3">
        <v>103</v>
      </c>
      <c r="B172" s="27" t="s">
        <v>29</v>
      </c>
      <c r="C172" s="42"/>
      <c r="D172" s="42"/>
      <c r="E172" s="42"/>
      <c r="F172" s="43"/>
      <c r="G172" s="43"/>
      <c r="H172" s="44"/>
      <c r="I172" s="45" t="str">
        <f>IFERROR(RAPID10[[#This Row],[Amount Paid by ESG-CV]]/RAPID10[[#This Row],[Total Amount]],"")</f>
        <v/>
      </c>
      <c r="J172" s="44"/>
      <c r="K172" s="26"/>
    </row>
    <row r="173" spans="1:11" ht="33.75" customHeight="1" x14ac:dyDescent="0.25">
      <c r="A173" s="3">
        <v>104</v>
      </c>
      <c r="B173" s="27" t="s">
        <v>29</v>
      </c>
      <c r="C173" s="42"/>
      <c r="D173" s="42"/>
      <c r="E173" s="42"/>
      <c r="F173" s="43"/>
      <c r="G173" s="43"/>
      <c r="H173" s="44"/>
      <c r="I173" s="45" t="str">
        <f>IFERROR(RAPID10[[#This Row],[Amount Paid by ESG-CV]]/RAPID10[[#This Row],[Total Amount]],"")</f>
        <v/>
      </c>
      <c r="J173" s="44"/>
      <c r="K173" s="26"/>
    </row>
    <row r="174" spans="1:11" ht="33.75" customHeight="1" x14ac:dyDescent="0.25">
      <c r="A174" s="3">
        <v>105</v>
      </c>
      <c r="B174" s="27" t="s">
        <v>29</v>
      </c>
      <c r="C174" s="42"/>
      <c r="D174" s="42"/>
      <c r="E174" s="42"/>
      <c r="F174" s="43"/>
      <c r="G174" s="43"/>
      <c r="H174" s="44"/>
      <c r="I174" s="45" t="str">
        <f>IFERROR(RAPID10[[#This Row],[Amount Paid by ESG-CV]]/RAPID10[[#This Row],[Total Amount]],"")</f>
        <v/>
      </c>
      <c r="J174" s="44"/>
      <c r="K174" s="26"/>
    </row>
    <row r="175" spans="1:11" ht="33.75" customHeight="1" x14ac:dyDescent="0.25">
      <c r="A175" s="3">
        <v>106</v>
      </c>
      <c r="B175" s="27" t="s">
        <v>29</v>
      </c>
      <c r="C175" s="42"/>
      <c r="D175" s="42"/>
      <c r="E175" s="42"/>
      <c r="F175" s="43"/>
      <c r="G175" s="43"/>
      <c r="H175" s="44"/>
      <c r="I175" s="45" t="str">
        <f>IFERROR(RAPID10[[#This Row],[Amount Paid by ESG-CV]]/RAPID10[[#This Row],[Total Amount]],"")</f>
        <v/>
      </c>
      <c r="J175" s="44"/>
      <c r="K175" s="26"/>
    </row>
    <row r="176" spans="1:11" ht="33.75" customHeight="1" x14ac:dyDescent="0.25">
      <c r="A176" s="3">
        <v>107</v>
      </c>
      <c r="B176" s="27" t="s">
        <v>29</v>
      </c>
      <c r="C176" s="42"/>
      <c r="D176" s="42"/>
      <c r="E176" s="42"/>
      <c r="F176" s="43"/>
      <c r="G176" s="43"/>
      <c r="H176" s="44"/>
      <c r="I176" s="45" t="str">
        <f>IFERROR(RAPID10[[#This Row],[Amount Paid by ESG-CV]]/RAPID10[[#This Row],[Total Amount]],"")</f>
        <v/>
      </c>
      <c r="J176" s="44"/>
      <c r="K176" s="26"/>
    </row>
    <row r="177" spans="1:11" ht="33.75" customHeight="1" x14ac:dyDescent="0.25">
      <c r="A177" s="3">
        <v>108</v>
      </c>
      <c r="B177" s="27" t="s">
        <v>29</v>
      </c>
      <c r="C177" s="42"/>
      <c r="D177" s="42"/>
      <c r="E177" s="42"/>
      <c r="F177" s="43"/>
      <c r="G177" s="43"/>
      <c r="H177" s="44"/>
      <c r="I177" s="45" t="str">
        <f>IFERROR(RAPID10[[#This Row],[Amount Paid by ESG-CV]]/RAPID10[[#This Row],[Total Amount]],"")</f>
        <v/>
      </c>
      <c r="J177" s="44"/>
      <c r="K177" s="26"/>
    </row>
    <row r="178" spans="1:11" ht="33.75" customHeight="1" x14ac:dyDescent="0.25">
      <c r="A178" s="3">
        <v>109</v>
      </c>
      <c r="B178" s="27" t="s">
        <v>29</v>
      </c>
      <c r="C178" s="42"/>
      <c r="D178" s="42"/>
      <c r="E178" s="42"/>
      <c r="F178" s="43"/>
      <c r="G178" s="43"/>
      <c r="H178" s="44"/>
      <c r="I178" s="45" t="str">
        <f>IFERROR(RAPID10[[#This Row],[Amount Paid by ESG-CV]]/RAPID10[[#This Row],[Total Amount]],"")</f>
        <v/>
      </c>
      <c r="J178" s="44"/>
      <c r="K178" s="26"/>
    </row>
    <row r="179" spans="1:11" ht="33.75" customHeight="1" x14ac:dyDescent="0.25">
      <c r="A179" s="3">
        <v>110</v>
      </c>
      <c r="B179" s="27" t="s">
        <v>29</v>
      </c>
      <c r="C179" s="42"/>
      <c r="D179" s="42"/>
      <c r="E179" s="42"/>
      <c r="F179" s="43"/>
      <c r="G179" s="43"/>
      <c r="H179" s="44"/>
      <c r="I179" s="45" t="str">
        <f>IFERROR(RAPID10[[#This Row],[Amount Paid by ESG-CV]]/RAPID10[[#This Row],[Total Amount]],"")</f>
        <v/>
      </c>
      <c r="J179" s="44"/>
      <c r="K179" s="26"/>
    </row>
    <row r="181" spans="1:11" ht="33.75" customHeight="1" x14ac:dyDescent="0.25">
      <c r="A181" s="131" t="s">
        <v>9</v>
      </c>
      <c r="B181" s="132"/>
      <c r="C181" s="133">
        <f>$C$1</f>
        <v>0</v>
      </c>
      <c r="D181" s="134"/>
      <c r="E181" s="135"/>
      <c r="F181" s="131" t="s">
        <v>12</v>
      </c>
      <c r="G181" s="143"/>
      <c r="H181" s="143"/>
      <c r="I181" s="143"/>
      <c r="J181" s="132"/>
      <c r="K181" s="15" t="s">
        <v>33</v>
      </c>
    </row>
    <row r="182" spans="1:11" ht="33.75" customHeight="1" x14ac:dyDescent="0.25">
      <c r="A182" s="131" t="s">
        <v>10</v>
      </c>
      <c r="B182" s="132"/>
      <c r="C182" s="133">
        <f>$C$2</f>
        <v>0</v>
      </c>
      <c r="D182" s="134"/>
      <c r="E182" s="135"/>
      <c r="F182" s="131" t="s">
        <v>13</v>
      </c>
      <c r="G182" s="132"/>
      <c r="H182" s="144">
        <f>$G$2</f>
        <v>0</v>
      </c>
      <c r="I182" s="145"/>
      <c r="J182" s="146"/>
      <c r="K182" s="138">
        <f>SUM(RAPID11[Amount Paid by ESG-CV])</f>
        <v>0</v>
      </c>
    </row>
    <row r="183" spans="1:11" ht="33.75" customHeight="1" x14ac:dyDescent="0.25">
      <c r="A183" s="136" t="s">
        <v>11</v>
      </c>
      <c r="B183" s="137"/>
      <c r="C183" s="133">
        <f>$C$3</f>
        <v>0</v>
      </c>
      <c r="D183" s="134"/>
      <c r="E183" s="135"/>
      <c r="F183" s="136" t="s">
        <v>14</v>
      </c>
      <c r="G183" s="137"/>
      <c r="H183" s="140">
        <f>$G$3</f>
        <v>0</v>
      </c>
      <c r="I183" s="141"/>
      <c r="J183" s="142"/>
      <c r="K183" s="139"/>
    </row>
    <row r="184" spans="1:11" ht="33.75" customHeight="1" x14ac:dyDescent="0.25">
      <c r="A184" s="5" t="s">
        <v>32</v>
      </c>
      <c r="B184" s="6" t="s">
        <v>20</v>
      </c>
      <c r="C184" s="6" t="s">
        <v>21</v>
      </c>
      <c r="D184" s="6" t="s">
        <v>22</v>
      </c>
      <c r="E184" s="6" t="s">
        <v>23</v>
      </c>
      <c r="F184" s="6" t="s">
        <v>24</v>
      </c>
      <c r="G184" s="6" t="s">
        <v>25</v>
      </c>
      <c r="H184" s="6" t="s">
        <v>26</v>
      </c>
      <c r="I184" s="7" t="s">
        <v>31</v>
      </c>
      <c r="J184" s="6" t="s">
        <v>27</v>
      </c>
      <c r="K184" s="8" t="s">
        <v>28</v>
      </c>
    </row>
    <row r="185" spans="1:11" ht="33.75" customHeight="1" x14ac:dyDescent="0.25">
      <c r="A185" s="3">
        <v>111</v>
      </c>
      <c r="B185" s="27" t="s">
        <v>29</v>
      </c>
      <c r="C185" s="42"/>
      <c r="D185" s="42"/>
      <c r="E185" s="42"/>
      <c r="F185" s="43"/>
      <c r="G185" s="43"/>
      <c r="H185" s="44"/>
      <c r="I185" s="45" t="str">
        <f>IFERROR(RAPID11[[#This Row],[Amount Paid by ESG-CV]]/RAPID11[[#This Row],[Total Amount]],"")</f>
        <v/>
      </c>
      <c r="J185" s="44"/>
      <c r="K185" s="26"/>
    </row>
    <row r="186" spans="1:11" ht="33.75" customHeight="1" x14ac:dyDescent="0.25">
      <c r="A186" s="3">
        <v>112</v>
      </c>
      <c r="B186" s="27" t="s">
        <v>29</v>
      </c>
      <c r="C186" s="42"/>
      <c r="D186" s="42"/>
      <c r="E186" s="42"/>
      <c r="F186" s="43"/>
      <c r="G186" s="43"/>
      <c r="H186" s="44"/>
      <c r="I186" s="45" t="str">
        <f>IFERROR(RAPID11[[#This Row],[Amount Paid by ESG-CV]]/RAPID11[[#This Row],[Total Amount]],"")</f>
        <v/>
      </c>
      <c r="J186" s="44"/>
      <c r="K186" s="26"/>
    </row>
    <row r="187" spans="1:11" ht="33.75" customHeight="1" x14ac:dyDescent="0.25">
      <c r="A187" s="3">
        <v>113</v>
      </c>
      <c r="B187" s="27" t="s">
        <v>29</v>
      </c>
      <c r="C187" s="42"/>
      <c r="D187" s="42"/>
      <c r="E187" s="42"/>
      <c r="F187" s="43"/>
      <c r="G187" s="43"/>
      <c r="H187" s="44"/>
      <c r="I187" s="45" t="str">
        <f>IFERROR(RAPID11[[#This Row],[Amount Paid by ESG-CV]]/RAPID11[[#This Row],[Total Amount]],"")</f>
        <v/>
      </c>
      <c r="J187" s="44"/>
      <c r="K187" s="26"/>
    </row>
    <row r="188" spans="1:11" ht="33.75" customHeight="1" x14ac:dyDescent="0.25">
      <c r="A188" s="3">
        <v>114</v>
      </c>
      <c r="B188" s="27" t="s">
        <v>29</v>
      </c>
      <c r="C188" s="42"/>
      <c r="D188" s="42"/>
      <c r="E188" s="42"/>
      <c r="F188" s="43"/>
      <c r="G188" s="43"/>
      <c r="H188" s="44"/>
      <c r="I188" s="45" t="str">
        <f>IFERROR(RAPID11[[#This Row],[Amount Paid by ESG-CV]]/RAPID11[[#This Row],[Total Amount]],"")</f>
        <v/>
      </c>
      <c r="J188" s="44"/>
      <c r="K188" s="26"/>
    </row>
    <row r="189" spans="1:11" ht="33.75" customHeight="1" x14ac:dyDescent="0.25">
      <c r="A189" s="3">
        <v>115</v>
      </c>
      <c r="B189" s="27" t="s">
        <v>29</v>
      </c>
      <c r="C189" s="42"/>
      <c r="D189" s="42"/>
      <c r="E189" s="42"/>
      <c r="F189" s="43"/>
      <c r="G189" s="43"/>
      <c r="H189" s="44"/>
      <c r="I189" s="45" t="str">
        <f>IFERROR(RAPID11[[#This Row],[Amount Paid by ESG-CV]]/RAPID11[[#This Row],[Total Amount]],"")</f>
        <v/>
      </c>
      <c r="J189" s="44"/>
      <c r="K189" s="26"/>
    </row>
    <row r="190" spans="1:11" ht="33.75" customHeight="1" x14ac:dyDescent="0.25">
      <c r="A190" s="3">
        <v>116</v>
      </c>
      <c r="B190" s="27" t="s">
        <v>29</v>
      </c>
      <c r="C190" s="42"/>
      <c r="D190" s="42"/>
      <c r="E190" s="42"/>
      <c r="F190" s="43"/>
      <c r="G190" s="43"/>
      <c r="H190" s="44"/>
      <c r="I190" s="45" t="str">
        <f>IFERROR(RAPID11[[#This Row],[Amount Paid by ESG-CV]]/RAPID11[[#This Row],[Total Amount]],"")</f>
        <v/>
      </c>
      <c r="J190" s="44"/>
      <c r="K190" s="26"/>
    </row>
    <row r="191" spans="1:11" ht="33.75" customHeight="1" x14ac:dyDescent="0.25">
      <c r="A191" s="3">
        <v>117</v>
      </c>
      <c r="B191" s="27" t="s">
        <v>29</v>
      </c>
      <c r="C191" s="42"/>
      <c r="D191" s="42"/>
      <c r="E191" s="42"/>
      <c r="F191" s="43"/>
      <c r="G191" s="43"/>
      <c r="H191" s="44"/>
      <c r="I191" s="45" t="str">
        <f>IFERROR(RAPID11[[#This Row],[Amount Paid by ESG-CV]]/RAPID11[[#This Row],[Total Amount]],"")</f>
        <v/>
      </c>
      <c r="J191" s="44"/>
      <c r="K191" s="26"/>
    </row>
    <row r="192" spans="1:11" ht="33.75" customHeight="1" x14ac:dyDescent="0.25">
      <c r="A192" s="3">
        <v>118</v>
      </c>
      <c r="B192" s="27" t="s">
        <v>29</v>
      </c>
      <c r="C192" s="42"/>
      <c r="D192" s="42"/>
      <c r="E192" s="42"/>
      <c r="F192" s="43"/>
      <c r="G192" s="43"/>
      <c r="H192" s="44"/>
      <c r="I192" s="45" t="str">
        <f>IFERROR(RAPID11[[#This Row],[Amount Paid by ESG-CV]]/RAPID11[[#This Row],[Total Amount]],"")</f>
        <v/>
      </c>
      <c r="J192" s="44"/>
      <c r="K192" s="26"/>
    </row>
    <row r="193" spans="1:11" ht="33.75" customHeight="1" x14ac:dyDescent="0.25">
      <c r="A193" s="3">
        <v>119</v>
      </c>
      <c r="B193" s="27" t="s">
        <v>29</v>
      </c>
      <c r="C193" s="42"/>
      <c r="D193" s="42"/>
      <c r="E193" s="42"/>
      <c r="F193" s="43"/>
      <c r="G193" s="43"/>
      <c r="H193" s="44"/>
      <c r="I193" s="45" t="str">
        <f>IFERROR(RAPID11[[#This Row],[Amount Paid by ESG-CV]]/RAPID11[[#This Row],[Total Amount]],"")</f>
        <v/>
      </c>
      <c r="J193" s="44"/>
      <c r="K193" s="26"/>
    </row>
    <row r="194" spans="1:11" ht="33.75" customHeight="1" x14ac:dyDescent="0.25">
      <c r="A194" s="3">
        <v>120</v>
      </c>
      <c r="B194" s="27" t="s">
        <v>29</v>
      </c>
      <c r="C194" s="42"/>
      <c r="D194" s="42"/>
      <c r="E194" s="42"/>
      <c r="F194" s="43"/>
      <c r="G194" s="43"/>
      <c r="H194" s="44"/>
      <c r="I194" s="45" t="str">
        <f>IFERROR(RAPID11[[#This Row],[Amount Paid by ESG-CV]]/RAPID11[[#This Row],[Total Amount]],"")</f>
        <v/>
      </c>
      <c r="J194" s="44"/>
      <c r="K194" s="26"/>
    </row>
    <row r="196" spans="1:11" ht="33.75" customHeight="1" x14ac:dyDescent="0.25">
      <c r="A196" s="131" t="s">
        <v>9</v>
      </c>
      <c r="B196" s="132"/>
      <c r="C196" s="133">
        <f>$C$1</f>
        <v>0</v>
      </c>
      <c r="D196" s="134"/>
      <c r="E196" s="135"/>
      <c r="F196" s="131" t="s">
        <v>12</v>
      </c>
      <c r="G196" s="143"/>
      <c r="H196" s="143"/>
      <c r="I196" s="143"/>
      <c r="J196" s="132"/>
      <c r="K196" s="15" t="s">
        <v>33</v>
      </c>
    </row>
    <row r="197" spans="1:11" ht="33.75" customHeight="1" x14ac:dyDescent="0.25">
      <c r="A197" s="131" t="s">
        <v>10</v>
      </c>
      <c r="B197" s="132"/>
      <c r="C197" s="133">
        <f>$C$2</f>
        <v>0</v>
      </c>
      <c r="D197" s="134"/>
      <c r="E197" s="135"/>
      <c r="F197" s="131" t="s">
        <v>13</v>
      </c>
      <c r="G197" s="132"/>
      <c r="H197" s="144">
        <f>$G$2</f>
        <v>0</v>
      </c>
      <c r="I197" s="145"/>
      <c r="J197" s="146"/>
      <c r="K197" s="138">
        <f>SUM(RAPID12[Amount Paid by ESG-CV])</f>
        <v>0</v>
      </c>
    </row>
    <row r="198" spans="1:11" ht="33.75" customHeight="1" x14ac:dyDescent="0.25">
      <c r="A198" s="136" t="s">
        <v>11</v>
      </c>
      <c r="B198" s="137"/>
      <c r="C198" s="133">
        <f>$C$3</f>
        <v>0</v>
      </c>
      <c r="D198" s="134"/>
      <c r="E198" s="135"/>
      <c r="F198" s="136" t="s">
        <v>14</v>
      </c>
      <c r="G198" s="137"/>
      <c r="H198" s="140">
        <f>$G$3</f>
        <v>0</v>
      </c>
      <c r="I198" s="141"/>
      <c r="J198" s="142"/>
      <c r="K198" s="139"/>
    </row>
    <row r="199" spans="1:11" ht="33.75" customHeight="1" x14ac:dyDescent="0.25">
      <c r="A199" s="5" t="s">
        <v>32</v>
      </c>
      <c r="B199" s="6" t="s">
        <v>20</v>
      </c>
      <c r="C199" s="6" t="s">
        <v>21</v>
      </c>
      <c r="D199" s="6" t="s">
        <v>22</v>
      </c>
      <c r="E199" s="6" t="s">
        <v>23</v>
      </c>
      <c r="F199" s="6" t="s">
        <v>24</v>
      </c>
      <c r="G199" s="6" t="s">
        <v>25</v>
      </c>
      <c r="H199" s="6" t="s">
        <v>26</v>
      </c>
      <c r="I199" s="7" t="s">
        <v>31</v>
      </c>
      <c r="J199" s="6" t="s">
        <v>27</v>
      </c>
      <c r="K199" s="8" t="s">
        <v>28</v>
      </c>
    </row>
    <row r="200" spans="1:11" ht="33.75" customHeight="1" x14ac:dyDescent="0.25">
      <c r="A200" s="3">
        <v>121</v>
      </c>
      <c r="B200" s="27" t="s">
        <v>29</v>
      </c>
      <c r="C200" s="42"/>
      <c r="D200" s="42"/>
      <c r="E200" s="42"/>
      <c r="F200" s="43"/>
      <c r="G200" s="43"/>
      <c r="H200" s="44"/>
      <c r="I200" s="45" t="str">
        <f>IFERROR(RAPID12[[#This Row],[Amount Paid by ESG-CV]]/RAPID12[[#This Row],[Total Amount]],"")</f>
        <v/>
      </c>
      <c r="J200" s="44"/>
      <c r="K200" s="26"/>
    </row>
    <row r="201" spans="1:11" ht="33.75" customHeight="1" x14ac:dyDescent="0.25">
      <c r="A201" s="3">
        <v>122</v>
      </c>
      <c r="B201" s="27" t="s">
        <v>29</v>
      </c>
      <c r="C201" s="42"/>
      <c r="D201" s="42"/>
      <c r="E201" s="42"/>
      <c r="F201" s="43"/>
      <c r="G201" s="43"/>
      <c r="H201" s="44"/>
      <c r="I201" s="45" t="str">
        <f>IFERROR(RAPID12[[#This Row],[Amount Paid by ESG-CV]]/RAPID12[[#This Row],[Total Amount]],"")</f>
        <v/>
      </c>
      <c r="J201" s="44"/>
      <c r="K201" s="26"/>
    </row>
    <row r="202" spans="1:11" ht="33.75" customHeight="1" x14ac:dyDescent="0.25">
      <c r="A202" s="3">
        <v>123</v>
      </c>
      <c r="B202" s="27" t="s">
        <v>29</v>
      </c>
      <c r="C202" s="42"/>
      <c r="D202" s="42"/>
      <c r="E202" s="42"/>
      <c r="F202" s="43"/>
      <c r="G202" s="43"/>
      <c r="H202" s="44"/>
      <c r="I202" s="45" t="str">
        <f>IFERROR(RAPID12[[#This Row],[Amount Paid by ESG-CV]]/RAPID12[[#This Row],[Total Amount]],"")</f>
        <v/>
      </c>
      <c r="J202" s="44"/>
      <c r="K202" s="26"/>
    </row>
    <row r="203" spans="1:11" ht="33.75" customHeight="1" x14ac:dyDescent="0.25">
      <c r="A203" s="3">
        <v>124</v>
      </c>
      <c r="B203" s="27" t="s">
        <v>29</v>
      </c>
      <c r="C203" s="42"/>
      <c r="D203" s="42"/>
      <c r="E203" s="42"/>
      <c r="F203" s="43"/>
      <c r="G203" s="43"/>
      <c r="H203" s="44"/>
      <c r="I203" s="45" t="str">
        <f>IFERROR(RAPID12[[#This Row],[Amount Paid by ESG-CV]]/RAPID12[[#This Row],[Total Amount]],"")</f>
        <v/>
      </c>
      <c r="J203" s="44"/>
      <c r="K203" s="26"/>
    </row>
    <row r="204" spans="1:11" ht="33.75" customHeight="1" x14ac:dyDescent="0.25">
      <c r="A204" s="3">
        <v>125</v>
      </c>
      <c r="B204" s="27" t="s">
        <v>29</v>
      </c>
      <c r="C204" s="42"/>
      <c r="D204" s="42"/>
      <c r="E204" s="42"/>
      <c r="F204" s="43"/>
      <c r="G204" s="43"/>
      <c r="H204" s="44"/>
      <c r="I204" s="45" t="str">
        <f>IFERROR(RAPID12[[#This Row],[Amount Paid by ESG-CV]]/RAPID12[[#This Row],[Total Amount]],"")</f>
        <v/>
      </c>
      <c r="J204" s="44"/>
      <c r="K204" s="26"/>
    </row>
    <row r="205" spans="1:11" ht="33.75" customHeight="1" x14ac:dyDescent="0.25">
      <c r="A205" s="3">
        <v>126</v>
      </c>
      <c r="B205" s="27" t="s">
        <v>29</v>
      </c>
      <c r="C205" s="42"/>
      <c r="D205" s="42"/>
      <c r="E205" s="42"/>
      <c r="F205" s="43"/>
      <c r="G205" s="43"/>
      <c r="H205" s="44"/>
      <c r="I205" s="45" t="str">
        <f>IFERROR(RAPID12[[#This Row],[Amount Paid by ESG-CV]]/RAPID12[[#This Row],[Total Amount]],"")</f>
        <v/>
      </c>
      <c r="J205" s="44"/>
      <c r="K205" s="26"/>
    </row>
    <row r="206" spans="1:11" ht="33.75" customHeight="1" x14ac:dyDescent="0.25">
      <c r="A206" s="3">
        <v>127</v>
      </c>
      <c r="B206" s="27" t="s">
        <v>29</v>
      </c>
      <c r="C206" s="42"/>
      <c r="D206" s="42"/>
      <c r="E206" s="42"/>
      <c r="F206" s="43"/>
      <c r="G206" s="43"/>
      <c r="H206" s="44"/>
      <c r="I206" s="45" t="str">
        <f>IFERROR(RAPID12[[#This Row],[Amount Paid by ESG-CV]]/RAPID12[[#This Row],[Total Amount]],"")</f>
        <v/>
      </c>
      <c r="J206" s="44"/>
      <c r="K206" s="26"/>
    </row>
    <row r="207" spans="1:11" ht="33.75" customHeight="1" x14ac:dyDescent="0.25">
      <c r="A207" s="3">
        <v>128</v>
      </c>
      <c r="B207" s="27" t="s">
        <v>29</v>
      </c>
      <c r="C207" s="42"/>
      <c r="D207" s="42"/>
      <c r="E207" s="42"/>
      <c r="F207" s="43"/>
      <c r="G207" s="43"/>
      <c r="H207" s="44"/>
      <c r="I207" s="45" t="str">
        <f>IFERROR(RAPID12[[#This Row],[Amount Paid by ESG-CV]]/RAPID12[[#This Row],[Total Amount]],"")</f>
        <v/>
      </c>
      <c r="J207" s="44"/>
      <c r="K207" s="26"/>
    </row>
    <row r="208" spans="1:11" ht="33.75" customHeight="1" x14ac:dyDescent="0.25">
      <c r="A208" s="3">
        <v>129</v>
      </c>
      <c r="B208" s="27" t="s">
        <v>29</v>
      </c>
      <c r="C208" s="42"/>
      <c r="D208" s="42"/>
      <c r="E208" s="42"/>
      <c r="F208" s="43"/>
      <c r="G208" s="43"/>
      <c r="H208" s="44"/>
      <c r="I208" s="45" t="str">
        <f>IFERROR(RAPID12[[#This Row],[Amount Paid by ESG-CV]]/RAPID12[[#This Row],[Total Amount]],"")</f>
        <v/>
      </c>
      <c r="J208" s="44"/>
      <c r="K208" s="26"/>
    </row>
    <row r="209" spans="1:11" ht="33.75" customHeight="1" x14ac:dyDescent="0.25">
      <c r="A209" s="3">
        <v>130</v>
      </c>
      <c r="B209" s="27" t="s">
        <v>29</v>
      </c>
      <c r="C209" s="42"/>
      <c r="D209" s="42"/>
      <c r="E209" s="42"/>
      <c r="F209" s="43"/>
      <c r="G209" s="43"/>
      <c r="H209" s="44"/>
      <c r="I209" s="45" t="str">
        <f>IFERROR(RAPID12[[#This Row],[Amount Paid by ESG-CV]]/RAPID12[[#This Row],[Total Amount]],"")</f>
        <v/>
      </c>
      <c r="J209" s="44"/>
      <c r="K209" s="26"/>
    </row>
    <row r="211" spans="1:11" ht="33.75" customHeight="1" x14ac:dyDescent="0.25">
      <c r="A211" s="131" t="s">
        <v>9</v>
      </c>
      <c r="B211" s="132"/>
      <c r="C211" s="133">
        <f>$C$1</f>
        <v>0</v>
      </c>
      <c r="D211" s="134"/>
      <c r="E211" s="135"/>
      <c r="F211" s="131" t="s">
        <v>12</v>
      </c>
      <c r="G211" s="143"/>
      <c r="H211" s="143"/>
      <c r="I211" s="143"/>
      <c r="J211" s="132"/>
      <c r="K211" s="15" t="s">
        <v>33</v>
      </c>
    </row>
    <row r="212" spans="1:11" ht="33.75" customHeight="1" x14ac:dyDescent="0.25">
      <c r="A212" s="131" t="s">
        <v>10</v>
      </c>
      <c r="B212" s="132"/>
      <c r="C212" s="133">
        <f>$C$2</f>
        <v>0</v>
      </c>
      <c r="D212" s="134"/>
      <c r="E212" s="135"/>
      <c r="F212" s="131" t="s">
        <v>13</v>
      </c>
      <c r="G212" s="132"/>
      <c r="H212" s="144">
        <f>$G$2</f>
        <v>0</v>
      </c>
      <c r="I212" s="145"/>
      <c r="J212" s="146"/>
      <c r="K212" s="138">
        <f>SUM(RAPID13[Amount Paid by ESG-CV])</f>
        <v>0</v>
      </c>
    </row>
    <row r="213" spans="1:11" ht="33.75" customHeight="1" x14ac:dyDescent="0.25">
      <c r="A213" s="136" t="s">
        <v>11</v>
      </c>
      <c r="B213" s="137"/>
      <c r="C213" s="133">
        <f>$C$3</f>
        <v>0</v>
      </c>
      <c r="D213" s="134"/>
      <c r="E213" s="135"/>
      <c r="F213" s="136" t="s">
        <v>14</v>
      </c>
      <c r="G213" s="137"/>
      <c r="H213" s="140">
        <f>$G$3</f>
        <v>0</v>
      </c>
      <c r="I213" s="141"/>
      <c r="J213" s="142"/>
      <c r="K213" s="139"/>
    </row>
    <row r="214" spans="1:11" ht="33.75" customHeight="1" x14ac:dyDescent="0.25">
      <c r="A214" s="5" t="s">
        <v>32</v>
      </c>
      <c r="B214" s="6" t="s">
        <v>20</v>
      </c>
      <c r="C214" s="6" t="s">
        <v>21</v>
      </c>
      <c r="D214" s="6" t="s">
        <v>22</v>
      </c>
      <c r="E214" s="6" t="s">
        <v>23</v>
      </c>
      <c r="F214" s="6" t="s">
        <v>24</v>
      </c>
      <c r="G214" s="6" t="s">
        <v>25</v>
      </c>
      <c r="H214" s="6" t="s">
        <v>26</v>
      </c>
      <c r="I214" s="7" t="s">
        <v>31</v>
      </c>
      <c r="J214" s="6" t="s">
        <v>27</v>
      </c>
      <c r="K214" s="8" t="s">
        <v>28</v>
      </c>
    </row>
    <row r="215" spans="1:11" ht="33.75" customHeight="1" x14ac:dyDescent="0.25">
      <c r="A215" s="3">
        <v>131</v>
      </c>
      <c r="B215" s="27" t="s">
        <v>29</v>
      </c>
      <c r="C215" s="42"/>
      <c r="D215" s="42"/>
      <c r="E215" s="42"/>
      <c r="F215" s="43"/>
      <c r="G215" s="43"/>
      <c r="H215" s="44"/>
      <c r="I215" s="45" t="str">
        <f>IFERROR(RAPID13[[#This Row],[Amount Paid by ESG-CV]]/RAPID13[[#This Row],[Total Amount]],"")</f>
        <v/>
      </c>
      <c r="J215" s="44"/>
      <c r="K215" s="26"/>
    </row>
    <row r="216" spans="1:11" ht="33.75" customHeight="1" x14ac:dyDescent="0.25">
      <c r="A216" s="3">
        <v>132</v>
      </c>
      <c r="B216" s="27" t="s">
        <v>29</v>
      </c>
      <c r="C216" s="42"/>
      <c r="D216" s="42"/>
      <c r="E216" s="42"/>
      <c r="F216" s="43"/>
      <c r="G216" s="43"/>
      <c r="H216" s="44"/>
      <c r="I216" s="45" t="str">
        <f>IFERROR(RAPID13[[#This Row],[Amount Paid by ESG-CV]]/RAPID13[[#This Row],[Total Amount]],"")</f>
        <v/>
      </c>
      <c r="J216" s="44"/>
      <c r="K216" s="26"/>
    </row>
    <row r="217" spans="1:11" ht="33.75" customHeight="1" x14ac:dyDescent="0.25">
      <c r="A217" s="3">
        <v>133</v>
      </c>
      <c r="B217" s="27" t="s">
        <v>29</v>
      </c>
      <c r="C217" s="42"/>
      <c r="D217" s="42"/>
      <c r="E217" s="42"/>
      <c r="F217" s="43"/>
      <c r="G217" s="43"/>
      <c r="H217" s="44"/>
      <c r="I217" s="45" t="str">
        <f>IFERROR(RAPID13[[#This Row],[Amount Paid by ESG-CV]]/RAPID13[[#This Row],[Total Amount]],"")</f>
        <v/>
      </c>
      <c r="J217" s="44"/>
      <c r="K217" s="26"/>
    </row>
    <row r="218" spans="1:11" ht="33.75" customHeight="1" x14ac:dyDescent="0.25">
      <c r="A218" s="3">
        <v>134</v>
      </c>
      <c r="B218" s="27" t="s">
        <v>29</v>
      </c>
      <c r="C218" s="42"/>
      <c r="D218" s="42"/>
      <c r="E218" s="42"/>
      <c r="F218" s="43"/>
      <c r="G218" s="43"/>
      <c r="H218" s="44"/>
      <c r="I218" s="45" t="str">
        <f>IFERROR(RAPID13[[#This Row],[Amount Paid by ESG-CV]]/RAPID13[[#This Row],[Total Amount]],"")</f>
        <v/>
      </c>
      <c r="J218" s="44"/>
      <c r="K218" s="26"/>
    </row>
    <row r="219" spans="1:11" ht="33.75" customHeight="1" x14ac:dyDescent="0.25">
      <c r="A219" s="3">
        <v>135</v>
      </c>
      <c r="B219" s="27" t="s">
        <v>29</v>
      </c>
      <c r="C219" s="42"/>
      <c r="D219" s="42"/>
      <c r="E219" s="42"/>
      <c r="F219" s="43"/>
      <c r="G219" s="43"/>
      <c r="H219" s="44"/>
      <c r="I219" s="45" t="str">
        <f>IFERROR(RAPID13[[#This Row],[Amount Paid by ESG-CV]]/RAPID13[[#This Row],[Total Amount]],"")</f>
        <v/>
      </c>
      <c r="J219" s="44"/>
      <c r="K219" s="26"/>
    </row>
    <row r="220" spans="1:11" ht="33.75" customHeight="1" x14ac:dyDescent="0.25">
      <c r="A220" s="3">
        <v>136</v>
      </c>
      <c r="B220" s="27" t="s">
        <v>29</v>
      </c>
      <c r="C220" s="42"/>
      <c r="D220" s="42"/>
      <c r="E220" s="42"/>
      <c r="F220" s="43"/>
      <c r="G220" s="43"/>
      <c r="H220" s="44"/>
      <c r="I220" s="45" t="str">
        <f>IFERROR(RAPID13[[#This Row],[Amount Paid by ESG-CV]]/RAPID13[[#This Row],[Total Amount]],"")</f>
        <v/>
      </c>
      <c r="J220" s="44"/>
      <c r="K220" s="26"/>
    </row>
    <row r="221" spans="1:11" ht="33.75" customHeight="1" x14ac:dyDescent="0.25">
      <c r="A221" s="3">
        <v>137</v>
      </c>
      <c r="B221" s="27" t="s">
        <v>29</v>
      </c>
      <c r="C221" s="42"/>
      <c r="D221" s="42"/>
      <c r="E221" s="42"/>
      <c r="F221" s="43"/>
      <c r="G221" s="43"/>
      <c r="H221" s="44"/>
      <c r="I221" s="45" t="str">
        <f>IFERROR(RAPID13[[#This Row],[Amount Paid by ESG-CV]]/RAPID13[[#This Row],[Total Amount]],"")</f>
        <v/>
      </c>
      <c r="J221" s="44"/>
      <c r="K221" s="26"/>
    </row>
    <row r="222" spans="1:11" ht="33.75" customHeight="1" x14ac:dyDescent="0.25">
      <c r="A222" s="3">
        <v>138</v>
      </c>
      <c r="B222" s="27" t="s">
        <v>29</v>
      </c>
      <c r="C222" s="42"/>
      <c r="D222" s="42"/>
      <c r="E222" s="42"/>
      <c r="F222" s="43"/>
      <c r="G222" s="43"/>
      <c r="H222" s="44"/>
      <c r="I222" s="45" t="str">
        <f>IFERROR(RAPID13[[#This Row],[Amount Paid by ESG-CV]]/RAPID13[[#This Row],[Total Amount]],"")</f>
        <v/>
      </c>
      <c r="J222" s="44"/>
      <c r="K222" s="26"/>
    </row>
    <row r="223" spans="1:11" ht="33.75" customHeight="1" x14ac:dyDescent="0.25">
      <c r="A223" s="3">
        <v>139</v>
      </c>
      <c r="B223" s="27" t="s">
        <v>29</v>
      </c>
      <c r="C223" s="42"/>
      <c r="D223" s="42"/>
      <c r="E223" s="42"/>
      <c r="F223" s="43"/>
      <c r="G223" s="43"/>
      <c r="H223" s="44"/>
      <c r="I223" s="45" t="str">
        <f>IFERROR(RAPID13[[#This Row],[Amount Paid by ESG-CV]]/RAPID13[[#This Row],[Total Amount]],"")</f>
        <v/>
      </c>
      <c r="J223" s="44"/>
      <c r="K223" s="26"/>
    </row>
    <row r="224" spans="1:11" ht="33.75" customHeight="1" x14ac:dyDescent="0.25">
      <c r="A224" s="3">
        <v>140</v>
      </c>
      <c r="B224" s="27" t="s">
        <v>29</v>
      </c>
      <c r="C224" s="42"/>
      <c r="D224" s="42"/>
      <c r="E224" s="42"/>
      <c r="F224" s="43"/>
      <c r="G224" s="43"/>
      <c r="H224" s="44"/>
      <c r="I224" s="45" t="str">
        <f>IFERROR(RAPID13[[#This Row],[Amount Paid by ESG-CV]]/RAPID13[[#This Row],[Total Amount]],"")</f>
        <v/>
      </c>
      <c r="J224" s="44"/>
      <c r="K224" s="26"/>
    </row>
    <row r="226" spans="1:11" ht="33.75" customHeight="1" x14ac:dyDescent="0.25">
      <c r="A226" s="131" t="s">
        <v>9</v>
      </c>
      <c r="B226" s="132"/>
      <c r="C226" s="133">
        <f>$C$1</f>
        <v>0</v>
      </c>
      <c r="D226" s="134"/>
      <c r="E226" s="135"/>
      <c r="F226" s="131" t="s">
        <v>12</v>
      </c>
      <c r="G226" s="143"/>
      <c r="H226" s="143"/>
      <c r="I226" s="143"/>
      <c r="J226" s="132"/>
      <c r="K226" s="15" t="s">
        <v>33</v>
      </c>
    </row>
    <row r="227" spans="1:11" ht="33.75" customHeight="1" x14ac:dyDescent="0.25">
      <c r="A227" s="131" t="s">
        <v>10</v>
      </c>
      <c r="B227" s="132"/>
      <c r="C227" s="133">
        <f>$C$2</f>
        <v>0</v>
      </c>
      <c r="D227" s="134"/>
      <c r="E227" s="135"/>
      <c r="F227" s="131" t="s">
        <v>13</v>
      </c>
      <c r="G227" s="132"/>
      <c r="H227" s="144">
        <f>$G$2</f>
        <v>0</v>
      </c>
      <c r="I227" s="145"/>
      <c r="J227" s="146"/>
      <c r="K227" s="138">
        <f>SUM(RAPID14[Amount Paid by ESG-CV])</f>
        <v>0</v>
      </c>
    </row>
    <row r="228" spans="1:11" ht="33.75" customHeight="1" x14ac:dyDescent="0.25">
      <c r="A228" s="136" t="s">
        <v>11</v>
      </c>
      <c r="B228" s="137"/>
      <c r="C228" s="133">
        <f>$C$3</f>
        <v>0</v>
      </c>
      <c r="D228" s="134"/>
      <c r="E228" s="135"/>
      <c r="F228" s="136" t="s">
        <v>14</v>
      </c>
      <c r="G228" s="137"/>
      <c r="H228" s="140">
        <f>$G$3</f>
        <v>0</v>
      </c>
      <c r="I228" s="141"/>
      <c r="J228" s="142"/>
      <c r="K228" s="139"/>
    </row>
    <row r="229" spans="1:11" ht="33.75" customHeight="1" x14ac:dyDescent="0.25">
      <c r="A229" s="5" t="s">
        <v>32</v>
      </c>
      <c r="B229" s="6" t="s">
        <v>20</v>
      </c>
      <c r="C229" s="6" t="s">
        <v>21</v>
      </c>
      <c r="D229" s="6" t="s">
        <v>22</v>
      </c>
      <c r="E229" s="6" t="s">
        <v>23</v>
      </c>
      <c r="F229" s="6" t="s">
        <v>24</v>
      </c>
      <c r="G229" s="6" t="s">
        <v>25</v>
      </c>
      <c r="H229" s="6" t="s">
        <v>26</v>
      </c>
      <c r="I229" s="7" t="s">
        <v>31</v>
      </c>
      <c r="J229" s="6" t="s">
        <v>27</v>
      </c>
      <c r="K229" s="8" t="s">
        <v>28</v>
      </c>
    </row>
    <row r="230" spans="1:11" ht="33.75" customHeight="1" x14ac:dyDescent="0.25">
      <c r="A230" s="3">
        <v>141</v>
      </c>
      <c r="B230" s="27" t="s">
        <v>29</v>
      </c>
      <c r="C230" s="42"/>
      <c r="D230" s="42"/>
      <c r="E230" s="42"/>
      <c r="F230" s="43"/>
      <c r="G230" s="43"/>
      <c r="H230" s="44"/>
      <c r="I230" s="45" t="str">
        <f>IFERROR(RAPID14[[#This Row],[Amount Paid by ESG-CV]]/RAPID14[[#This Row],[Total Amount]],"")</f>
        <v/>
      </c>
      <c r="J230" s="44"/>
      <c r="K230" s="26"/>
    </row>
    <row r="231" spans="1:11" ht="33.75" customHeight="1" x14ac:dyDescent="0.25">
      <c r="A231" s="3">
        <v>142</v>
      </c>
      <c r="B231" s="27" t="s">
        <v>29</v>
      </c>
      <c r="C231" s="42"/>
      <c r="D231" s="42"/>
      <c r="E231" s="42"/>
      <c r="F231" s="43"/>
      <c r="G231" s="43"/>
      <c r="H231" s="44"/>
      <c r="I231" s="45" t="str">
        <f>IFERROR(RAPID14[[#This Row],[Amount Paid by ESG-CV]]/RAPID14[[#This Row],[Total Amount]],"")</f>
        <v/>
      </c>
      <c r="J231" s="44"/>
      <c r="K231" s="26"/>
    </row>
    <row r="232" spans="1:11" ht="33.75" customHeight="1" x14ac:dyDescent="0.25">
      <c r="A232" s="3">
        <v>143</v>
      </c>
      <c r="B232" s="27" t="s">
        <v>29</v>
      </c>
      <c r="C232" s="42"/>
      <c r="D232" s="42"/>
      <c r="E232" s="42"/>
      <c r="F232" s="43"/>
      <c r="G232" s="43"/>
      <c r="H232" s="44"/>
      <c r="I232" s="45" t="str">
        <f>IFERROR(RAPID14[[#This Row],[Amount Paid by ESG-CV]]/RAPID14[[#This Row],[Total Amount]],"")</f>
        <v/>
      </c>
      <c r="J232" s="44"/>
      <c r="K232" s="26"/>
    </row>
    <row r="233" spans="1:11" ht="33.75" customHeight="1" x14ac:dyDescent="0.25">
      <c r="A233" s="3">
        <v>144</v>
      </c>
      <c r="B233" s="27" t="s">
        <v>29</v>
      </c>
      <c r="C233" s="42"/>
      <c r="D233" s="42"/>
      <c r="E233" s="42"/>
      <c r="F233" s="43"/>
      <c r="G233" s="43"/>
      <c r="H233" s="44"/>
      <c r="I233" s="45" t="str">
        <f>IFERROR(RAPID14[[#This Row],[Amount Paid by ESG-CV]]/RAPID14[[#This Row],[Total Amount]],"")</f>
        <v/>
      </c>
      <c r="J233" s="44"/>
      <c r="K233" s="26"/>
    </row>
    <row r="234" spans="1:11" ht="33.75" customHeight="1" x14ac:dyDescent="0.25">
      <c r="A234" s="3">
        <v>145</v>
      </c>
      <c r="B234" s="27" t="s">
        <v>29</v>
      </c>
      <c r="C234" s="42"/>
      <c r="D234" s="42"/>
      <c r="E234" s="42"/>
      <c r="F234" s="43"/>
      <c r="G234" s="43"/>
      <c r="H234" s="44"/>
      <c r="I234" s="45" t="str">
        <f>IFERROR(RAPID14[[#This Row],[Amount Paid by ESG-CV]]/RAPID14[[#This Row],[Total Amount]],"")</f>
        <v/>
      </c>
      <c r="J234" s="44"/>
      <c r="K234" s="26"/>
    </row>
    <row r="235" spans="1:11" ht="33.75" customHeight="1" x14ac:dyDescent="0.25">
      <c r="A235" s="3">
        <v>146</v>
      </c>
      <c r="B235" s="27" t="s">
        <v>29</v>
      </c>
      <c r="C235" s="42"/>
      <c r="D235" s="42"/>
      <c r="E235" s="42"/>
      <c r="F235" s="43"/>
      <c r="G235" s="43"/>
      <c r="H235" s="44"/>
      <c r="I235" s="45" t="str">
        <f>IFERROR(RAPID14[[#This Row],[Amount Paid by ESG-CV]]/RAPID14[[#This Row],[Total Amount]],"")</f>
        <v/>
      </c>
      <c r="J235" s="44"/>
      <c r="K235" s="26"/>
    </row>
    <row r="236" spans="1:11" ht="33.75" customHeight="1" x14ac:dyDescent="0.25">
      <c r="A236" s="3">
        <v>147</v>
      </c>
      <c r="B236" s="27" t="s">
        <v>29</v>
      </c>
      <c r="C236" s="42"/>
      <c r="D236" s="42"/>
      <c r="E236" s="42"/>
      <c r="F236" s="43"/>
      <c r="G236" s="43"/>
      <c r="H236" s="44"/>
      <c r="I236" s="45" t="str">
        <f>IFERROR(RAPID14[[#This Row],[Amount Paid by ESG-CV]]/RAPID14[[#This Row],[Total Amount]],"")</f>
        <v/>
      </c>
      <c r="J236" s="44"/>
      <c r="K236" s="26"/>
    </row>
    <row r="237" spans="1:11" ht="33.75" customHeight="1" x14ac:dyDescent="0.25">
      <c r="A237" s="3">
        <v>148</v>
      </c>
      <c r="B237" s="27" t="s">
        <v>29</v>
      </c>
      <c r="C237" s="42"/>
      <c r="D237" s="42"/>
      <c r="E237" s="42"/>
      <c r="F237" s="43"/>
      <c r="G237" s="43"/>
      <c r="H237" s="44"/>
      <c r="I237" s="45" t="str">
        <f>IFERROR(RAPID14[[#This Row],[Amount Paid by ESG-CV]]/RAPID14[[#This Row],[Total Amount]],"")</f>
        <v/>
      </c>
      <c r="J237" s="44"/>
      <c r="K237" s="26"/>
    </row>
    <row r="238" spans="1:11" ht="33.75" customHeight="1" x14ac:dyDescent="0.25">
      <c r="A238" s="3">
        <v>149</v>
      </c>
      <c r="B238" s="27" t="s">
        <v>29</v>
      </c>
      <c r="C238" s="42"/>
      <c r="D238" s="42"/>
      <c r="E238" s="42"/>
      <c r="F238" s="43"/>
      <c r="G238" s="43"/>
      <c r="H238" s="44"/>
      <c r="I238" s="45" t="str">
        <f>IFERROR(RAPID14[[#This Row],[Amount Paid by ESG-CV]]/RAPID14[[#This Row],[Total Amount]],"")</f>
        <v/>
      </c>
      <c r="J238" s="44"/>
      <c r="K238" s="26"/>
    </row>
    <row r="239" spans="1:11" ht="33.75" customHeight="1" x14ac:dyDescent="0.25">
      <c r="A239" s="3">
        <v>150</v>
      </c>
      <c r="B239" s="27" t="s">
        <v>29</v>
      </c>
      <c r="C239" s="42"/>
      <c r="D239" s="42"/>
      <c r="E239" s="42"/>
      <c r="F239" s="43"/>
      <c r="G239" s="43"/>
      <c r="H239" s="44"/>
      <c r="I239" s="45" t="str">
        <f>IFERROR(RAPID14[[#This Row],[Amount Paid by ESG-CV]]/RAPID14[[#This Row],[Total Amount]],"")</f>
        <v/>
      </c>
      <c r="J239" s="44"/>
      <c r="K239" s="26"/>
    </row>
    <row r="241" spans="1:11" ht="33.75" customHeight="1" x14ac:dyDescent="0.25">
      <c r="A241" s="131" t="s">
        <v>9</v>
      </c>
      <c r="B241" s="132"/>
      <c r="C241" s="133">
        <f>$C$1</f>
        <v>0</v>
      </c>
      <c r="D241" s="134"/>
      <c r="E241" s="135"/>
      <c r="F241" s="131" t="s">
        <v>12</v>
      </c>
      <c r="G241" s="143"/>
      <c r="H241" s="143"/>
      <c r="I241" s="143"/>
      <c r="J241" s="132"/>
      <c r="K241" s="15" t="s">
        <v>33</v>
      </c>
    </row>
    <row r="242" spans="1:11" ht="33.75" customHeight="1" x14ac:dyDescent="0.25">
      <c r="A242" s="131" t="s">
        <v>10</v>
      </c>
      <c r="B242" s="132"/>
      <c r="C242" s="133">
        <f>$C$2</f>
        <v>0</v>
      </c>
      <c r="D242" s="134"/>
      <c r="E242" s="135"/>
      <c r="F242" s="131" t="s">
        <v>13</v>
      </c>
      <c r="G242" s="132"/>
      <c r="H242" s="144">
        <f>$G$2</f>
        <v>0</v>
      </c>
      <c r="I242" s="145"/>
      <c r="J242" s="146"/>
      <c r="K242" s="138">
        <f>SUM(RAPID15[Amount Paid by ESG-CV])</f>
        <v>0</v>
      </c>
    </row>
    <row r="243" spans="1:11" ht="33.75" customHeight="1" x14ac:dyDescent="0.25">
      <c r="A243" s="136" t="s">
        <v>11</v>
      </c>
      <c r="B243" s="137"/>
      <c r="C243" s="133">
        <f>$C$3</f>
        <v>0</v>
      </c>
      <c r="D243" s="134"/>
      <c r="E243" s="135"/>
      <c r="F243" s="136" t="s">
        <v>14</v>
      </c>
      <c r="G243" s="137"/>
      <c r="H243" s="140">
        <f>$G$3</f>
        <v>0</v>
      </c>
      <c r="I243" s="141"/>
      <c r="J243" s="142"/>
      <c r="K243" s="139"/>
    </row>
    <row r="244" spans="1:11" ht="33.75" customHeight="1" x14ac:dyDescent="0.25">
      <c r="A244" s="5" t="s">
        <v>32</v>
      </c>
      <c r="B244" s="6" t="s">
        <v>20</v>
      </c>
      <c r="C244" s="6" t="s">
        <v>21</v>
      </c>
      <c r="D244" s="6" t="s">
        <v>22</v>
      </c>
      <c r="E244" s="6" t="s">
        <v>23</v>
      </c>
      <c r="F244" s="6" t="s">
        <v>24</v>
      </c>
      <c r="G244" s="6" t="s">
        <v>25</v>
      </c>
      <c r="H244" s="6" t="s">
        <v>26</v>
      </c>
      <c r="I244" s="7" t="s">
        <v>31</v>
      </c>
      <c r="J244" s="6" t="s">
        <v>27</v>
      </c>
      <c r="K244" s="8" t="s">
        <v>28</v>
      </c>
    </row>
    <row r="245" spans="1:11" ht="33.75" customHeight="1" x14ac:dyDescent="0.25">
      <c r="A245" s="3">
        <v>151</v>
      </c>
      <c r="B245" s="27" t="s">
        <v>29</v>
      </c>
      <c r="C245" s="42"/>
      <c r="D245" s="42"/>
      <c r="E245" s="42"/>
      <c r="F245" s="43"/>
      <c r="G245" s="43"/>
      <c r="H245" s="44"/>
      <c r="I245" s="45" t="str">
        <f>IFERROR(RAPID15[[#This Row],[Amount Paid by ESG-CV]]/RAPID15[[#This Row],[Total Amount]],"")</f>
        <v/>
      </c>
      <c r="J245" s="44"/>
      <c r="K245" s="26"/>
    </row>
    <row r="246" spans="1:11" ht="33.75" customHeight="1" x14ac:dyDescent="0.25">
      <c r="A246" s="3">
        <v>152</v>
      </c>
      <c r="B246" s="27" t="s">
        <v>29</v>
      </c>
      <c r="C246" s="42"/>
      <c r="D246" s="42"/>
      <c r="E246" s="42"/>
      <c r="F246" s="43"/>
      <c r="G246" s="43"/>
      <c r="H246" s="44"/>
      <c r="I246" s="45" t="str">
        <f>IFERROR(RAPID15[[#This Row],[Amount Paid by ESG-CV]]/RAPID15[[#This Row],[Total Amount]],"")</f>
        <v/>
      </c>
      <c r="J246" s="44"/>
      <c r="K246" s="26"/>
    </row>
    <row r="247" spans="1:11" ht="33.75" customHeight="1" x14ac:dyDescent="0.25">
      <c r="A247" s="3">
        <v>153</v>
      </c>
      <c r="B247" s="27" t="s">
        <v>29</v>
      </c>
      <c r="C247" s="42"/>
      <c r="D247" s="42"/>
      <c r="E247" s="42"/>
      <c r="F247" s="43"/>
      <c r="G247" s="43"/>
      <c r="H247" s="44"/>
      <c r="I247" s="45" t="str">
        <f>IFERROR(RAPID15[[#This Row],[Amount Paid by ESG-CV]]/RAPID15[[#This Row],[Total Amount]],"")</f>
        <v/>
      </c>
      <c r="J247" s="44"/>
      <c r="K247" s="26"/>
    </row>
    <row r="248" spans="1:11" ht="33.75" customHeight="1" x14ac:dyDescent="0.25">
      <c r="A248" s="3">
        <v>154</v>
      </c>
      <c r="B248" s="27" t="s">
        <v>29</v>
      </c>
      <c r="C248" s="42"/>
      <c r="D248" s="42"/>
      <c r="E248" s="42"/>
      <c r="F248" s="43"/>
      <c r="G248" s="43"/>
      <c r="H248" s="44"/>
      <c r="I248" s="45" t="str">
        <f>IFERROR(RAPID15[[#This Row],[Amount Paid by ESG-CV]]/RAPID15[[#This Row],[Total Amount]],"")</f>
        <v/>
      </c>
      <c r="J248" s="44"/>
      <c r="K248" s="26"/>
    </row>
    <row r="249" spans="1:11" ht="33.75" customHeight="1" x14ac:dyDescent="0.25">
      <c r="A249" s="3">
        <v>155</v>
      </c>
      <c r="B249" s="27" t="s">
        <v>29</v>
      </c>
      <c r="C249" s="42"/>
      <c r="D249" s="42"/>
      <c r="E249" s="42"/>
      <c r="F249" s="43"/>
      <c r="G249" s="43"/>
      <c r="H249" s="44"/>
      <c r="I249" s="45" t="str">
        <f>IFERROR(RAPID15[[#This Row],[Amount Paid by ESG-CV]]/RAPID15[[#This Row],[Total Amount]],"")</f>
        <v/>
      </c>
      <c r="J249" s="44"/>
      <c r="K249" s="26"/>
    </row>
    <row r="250" spans="1:11" ht="33.75" customHeight="1" x14ac:dyDescent="0.25">
      <c r="A250" s="3">
        <v>156</v>
      </c>
      <c r="B250" s="27" t="s">
        <v>29</v>
      </c>
      <c r="C250" s="42"/>
      <c r="D250" s="42"/>
      <c r="E250" s="42"/>
      <c r="F250" s="43"/>
      <c r="G250" s="43"/>
      <c r="H250" s="44"/>
      <c r="I250" s="45" t="str">
        <f>IFERROR(RAPID15[[#This Row],[Amount Paid by ESG-CV]]/RAPID15[[#This Row],[Total Amount]],"")</f>
        <v/>
      </c>
      <c r="J250" s="44"/>
      <c r="K250" s="26"/>
    </row>
    <row r="251" spans="1:11" ht="33.75" customHeight="1" x14ac:dyDescent="0.25">
      <c r="A251" s="3">
        <v>157</v>
      </c>
      <c r="B251" s="27" t="s">
        <v>29</v>
      </c>
      <c r="C251" s="42"/>
      <c r="D251" s="42"/>
      <c r="E251" s="42"/>
      <c r="F251" s="43"/>
      <c r="G251" s="43"/>
      <c r="H251" s="44"/>
      <c r="I251" s="45" t="str">
        <f>IFERROR(RAPID15[[#This Row],[Amount Paid by ESG-CV]]/RAPID15[[#This Row],[Total Amount]],"")</f>
        <v/>
      </c>
      <c r="J251" s="44"/>
      <c r="K251" s="26"/>
    </row>
    <row r="252" spans="1:11" ht="33.75" customHeight="1" x14ac:dyDescent="0.25">
      <c r="A252" s="3">
        <v>158</v>
      </c>
      <c r="B252" s="27" t="s">
        <v>29</v>
      </c>
      <c r="C252" s="42"/>
      <c r="D252" s="42"/>
      <c r="E252" s="42"/>
      <c r="F252" s="43"/>
      <c r="G252" s="43"/>
      <c r="H252" s="44"/>
      <c r="I252" s="45" t="str">
        <f>IFERROR(RAPID15[[#This Row],[Amount Paid by ESG-CV]]/RAPID15[[#This Row],[Total Amount]],"")</f>
        <v/>
      </c>
      <c r="J252" s="44"/>
      <c r="K252" s="26"/>
    </row>
    <row r="253" spans="1:11" ht="33.75" customHeight="1" x14ac:dyDescent="0.25">
      <c r="A253" s="3">
        <v>159</v>
      </c>
      <c r="B253" s="27" t="s">
        <v>29</v>
      </c>
      <c r="C253" s="42"/>
      <c r="D253" s="42"/>
      <c r="E253" s="42"/>
      <c r="F253" s="43"/>
      <c r="G253" s="43"/>
      <c r="H253" s="44"/>
      <c r="I253" s="45" t="str">
        <f>IFERROR(RAPID15[[#This Row],[Amount Paid by ESG-CV]]/RAPID15[[#This Row],[Total Amount]],"")</f>
        <v/>
      </c>
      <c r="J253" s="44"/>
      <c r="K253" s="26"/>
    </row>
    <row r="254" spans="1:11" ht="33.75" customHeight="1" x14ac:dyDescent="0.25">
      <c r="A254" s="3">
        <v>160</v>
      </c>
      <c r="B254" s="27" t="s">
        <v>29</v>
      </c>
      <c r="C254" s="42"/>
      <c r="D254" s="42"/>
      <c r="E254" s="42"/>
      <c r="F254" s="43"/>
      <c r="G254" s="43"/>
      <c r="H254" s="44"/>
      <c r="I254" s="45" t="str">
        <f>IFERROR(RAPID15[[#This Row],[Amount Paid by ESG-CV]]/RAPID15[[#This Row],[Total Amount]],"")</f>
        <v/>
      </c>
      <c r="J254" s="44"/>
      <c r="K254" s="26"/>
    </row>
    <row r="256" spans="1:11" ht="33.75" customHeight="1" x14ac:dyDescent="0.25">
      <c r="A256" s="131" t="s">
        <v>9</v>
      </c>
      <c r="B256" s="132"/>
      <c r="C256" s="133">
        <f>$C$1</f>
        <v>0</v>
      </c>
      <c r="D256" s="134"/>
      <c r="E256" s="135"/>
      <c r="F256" s="131" t="s">
        <v>12</v>
      </c>
      <c r="G256" s="143"/>
      <c r="H256" s="143"/>
      <c r="I256" s="143"/>
      <c r="J256" s="132"/>
      <c r="K256" s="15" t="s">
        <v>33</v>
      </c>
    </row>
    <row r="257" spans="1:11" ht="33.75" customHeight="1" x14ac:dyDescent="0.25">
      <c r="A257" s="131" t="s">
        <v>10</v>
      </c>
      <c r="B257" s="132"/>
      <c r="C257" s="133">
        <f>$C$2</f>
        <v>0</v>
      </c>
      <c r="D257" s="134"/>
      <c r="E257" s="135"/>
      <c r="F257" s="131" t="s">
        <v>13</v>
      </c>
      <c r="G257" s="132"/>
      <c r="H257" s="144">
        <f>$G$2</f>
        <v>0</v>
      </c>
      <c r="I257" s="145"/>
      <c r="J257" s="146"/>
      <c r="K257" s="138">
        <f>SUM(RAPID16[Amount Paid by ESG-CV])</f>
        <v>0</v>
      </c>
    </row>
    <row r="258" spans="1:11" ht="33.75" customHeight="1" x14ac:dyDescent="0.25">
      <c r="A258" s="136" t="s">
        <v>11</v>
      </c>
      <c r="B258" s="137"/>
      <c r="C258" s="133">
        <f>$C$3</f>
        <v>0</v>
      </c>
      <c r="D258" s="134"/>
      <c r="E258" s="135"/>
      <c r="F258" s="136" t="s">
        <v>14</v>
      </c>
      <c r="G258" s="137"/>
      <c r="H258" s="140">
        <f>$G$3</f>
        <v>0</v>
      </c>
      <c r="I258" s="141"/>
      <c r="J258" s="142"/>
      <c r="K258" s="139"/>
    </row>
    <row r="259" spans="1:11" ht="33.75" customHeight="1" x14ac:dyDescent="0.25">
      <c r="A259" s="5" t="s">
        <v>32</v>
      </c>
      <c r="B259" s="6" t="s">
        <v>20</v>
      </c>
      <c r="C259" s="6" t="s">
        <v>21</v>
      </c>
      <c r="D259" s="6" t="s">
        <v>22</v>
      </c>
      <c r="E259" s="6" t="s">
        <v>23</v>
      </c>
      <c r="F259" s="6" t="s">
        <v>24</v>
      </c>
      <c r="G259" s="6" t="s">
        <v>25</v>
      </c>
      <c r="H259" s="6" t="s">
        <v>26</v>
      </c>
      <c r="I259" s="7" t="s">
        <v>31</v>
      </c>
      <c r="J259" s="6" t="s">
        <v>27</v>
      </c>
      <c r="K259" s="8" t="s">
        <v>28</v>
      </c>
    </row>
    <row r="260" spans="1:11" ht="33.75" customHeight="1" x14ac:dyDescent="0.25">
      <c r="A260" s="3">
        <v>161</v>
      </c>
      <c r="B260" s="27" t="s">
        <v>29</v>
      </c>
      <c r="C260" s="42"/>
      <c r="D260" s="42"/>
      <c r="E260" s="42"/>
      <c r="F260" s="43"/>
      <c r="G260" s="43"/>
      <c r="H260" s="44"/>
      <c r="I260" s="45" t="str">
        <f>IFERROR(RAPID16[[#This Row],[Amount Paid by ESG-CV]]/RAPID16[[#This Row],[Total Amount]],"")</f>
        <v/>
      </c>
      <c r="J260" s="44"/>
      <c r="K260" s="26"/>
    </row>
    <row r="261" spans="1:11" ht="33.75" customHeight="1" x14ac:dyDescent="0.25">
      <c r="A261" s="3">
        <v>162</v>
      </c>
      <c r="B261" s="27" t="s">
        <v>29</v>
      </c>
      <c r="C261" s="42"/>
      <c r="D261" s="42"/>
      <c r="E261" s="42"/>
      <c r="F261" s="43"/>
      <c r="G261" s="43"/>
      <c r="H261" s="44"/>
      <c r="I261" s="45" t="str">
        <f>IFERROR(RAPID16[[#This Row],[Amount Paid by ESG-CV]]/RAPID16[[#This Row],[Total Amount]],"")</f>
        <v/>
      </c>
      <c r="J261" s="44"/>
      <c r="K261" s="26"/>
    </row>
    <row r="262" spans="1:11" ht="33.75" customHeight="1" x14ac:dyDescent="0.25">
      <c r="A262" s="3">
        <v>163</v>
      </c>
      <c r="B262" s="27" t="s">
        <v>29</v>
      </c>
      <c r="C262" s="42"/>
      <c r="D262" s="42"/>
      <c r="E262" s="42"/>
      <c r="F262" s="43"/>
      <c r="G262" s="43"/>
      <c r="H262" s="44"/>
      <c r="I262" s="45" t="str">
        <f>IFERROR(RAPID16[[#This Row],[Amount Paid by ESG-CV]]/RAPID16[[#This Row],[Total Amount]],"")</f>
        <v/>
      </c>
      <c r="J262" s="44"/>
      <c r="K262" s="26"/>
    </row>
    <row r="263" spans="1:11" ht="33.75" customHeight="1" x14ac:dyDescent="0.25">
      <c r="A263" s="3">
        <v>164</v>
      </c>
      <c r="B263" s="27" t="s">
        <v>29</v>
      </c>
      <c r="C263" s="42"/>
      <c r="D263" s="42"/>
      <c r="E263" s="42"/>
      <c r="F263" s="43"/>
      <c r="G263" s="43"/>
      <c r="H263" s="44"/>
      <c r="I263" s="45" t="str">
        <f>IFERROR(RAPID16[[#This Row],[Amount Paid by ESG-CV]]/RAPID16[[#This Row],[Total Amount]],"")</f>
        <v/>
      </c>
      <c r="J263" s="44"/>
      <c r="K263" s="26"/>
    </row>
    <row r="264" spans="1:11" ht="33.75" customHeight="1" x14ac:dyDescent="0.25">
      <c r="A264" s="3">
        <v>165</v>
      </c>
      <c r="B264" s="27" t="s">
        <v>29</v>
      </c>
      <c r="C264" s="42"/>
      <c r="D264" s="42"/>
      <c r="E264" s="42"/>
      <c r="F264" s="43"/>
      <c r="G264" s="43"/>
      <c r="H264" s="44"/>
      <c r="I264" s="45" t="str">
        <f>IFERROR(RAPID16[[#This Row],[Amount Paid by ESG-CV]]/RAPID16[[#This Row],[Total Amount]],"")</f>
        <v/>
      </c>
      <c r="J264" s="44"/>
      <c r="K264" s="26"/>
    </row>
    <row r="265" spans="1:11" ht="33.75" customHeight="1" x14ac:dyDescent="0.25">
      <c r="A265" s="3">
        <v>166</v>
      </c>
      <c r="B265" s="27" t="s">
        <v>29</v>
      </c>
      <c r="C265" s="42"/>
      <c r="D265" s="42"/>
      <c r="E265" s="42"/>
      <c r="F265" s="43"/>
      <c r="G265" s="43"/>
      <c r="H265" s="44"/>
      <c r="I265" s="45" t="str">
        <f>IFERROR(RAPID16[[#This Row],[Amount Paid by ESG-CV]]/RAPID16[[#This Row],[Total Amount]],"")</f>
        <v/>
      </c>
      <c r="J265" s="44"/>
      <c r="K265" s="26"/>
    </row>
    <row r="266" spans="1:11" ht="33.75" customHeight="1" x14ac:dyDescent="0.25">
      <c r="A266" s="3">
        <v>167</v>
      </c>
      <c r="B266" s="27" t="s">
        <v>29</v>
      </c>
      <c r="C266" s="42"/>
      <c r="D266" s="42"/>
      <c r="E266" s="42"/>
      <c r="F266" s="43"/>
      <c r="G266" s="43"/>
      <c r="H266" s="44"/>
      <c r="I266" s="45" t="str">
        <f>IFERROR(RAPID16[[#This Row],[Amount Paid by ESG-CV]]/RAPID16[[#This Row],[Total Amount]],"")</f>
        <v/>
      </c>
      <c r="J266" s="44"/>
      <c r="K266" s="26"/>
    </row>
    <row r="267" spans="1:11" ht="33.75" customHeight="1" x14ac:dyDescent="0.25">
      <c r="A267" s="3">
        <v>168</v>
      </c>
      <c r="B267" s="27" t="s">
        <v>29</v>
      </c>
      <c r="C267" s="42"/>
      <c r="D267" s="42"/>
      <c r="E267" s="42"/>
      <c r="F267" s="43"/>
      <c r="G267" s="43"/>
      <c r="H267" s="44"/>
      <c r="I267" s="45" t="str">
        <f>IFERROR(RAPID16[[#This Row],[Amount Paid by ESG-CV]]/RAPID16[[#This Row],[Total Amount]],"")</f>
        <v/>
      </c>
      <c r="J267" s="44"/>
      <c r="K267" s="26"/>
    </row>
    <row r="268" spans="1:11" ht="33.75" customHeight="1" x14ac:dyDescent="0.25">
      <c r="A268" s="3">
        <v>169</v>
      </c>
      <c r="B268" s="27" t="s">
        <v>29</v>
      </c>
      <c r="C268" s="42"/>
      <c r="D268" s="42"/>
      <c r="E268" s="42"/>
      <c r="F268" s="43"/>
      <c r="G268" s="43"/>
      <c r="H268" s="44"/>
      <c r="I268" s="45" t="str">
        <f>IFERROR(RAPID16[[#This Row],[Amount Paid by ESG-CV]]/RAPID16[[#This Row],[Total Amount]],"")</f>
        <v/>
      </c>
      <c r="J268" s="44"/>
      <c r="K268" s="26"/>
    </row>
    <row r="269" spans="1:11" ht="33.75" customHeight="1" x14ac:dyDescent="0.25">
      <c r="A269" s="3">
        <v>170</v>
      </c>
      <c r="B269" s="27" t="s">
        <v>29</v>
      </c>
      <c r="C269" s="42"/>
      <c r="D269" s="42"/>
      <c r="E269" s="42"/>
      <c r="F269" s="43"/>
      <c r="G269" s="43"/>
      <c r="H269" s="44"/>
      <c r="I269" s="45" t="str">
        <f>IFERROR(RAPID16[[#This Row],[Amount Paid by ESG-CV]]/RAPID16[[#This Row],[Total Amount]],"")</f>
        <v/>
      </c>
      <c r="J269" s="44"/>
      <c r="K269" s="26"/>
    </row>
    <row r="271" spans="1:11" ht="33.75" customHeight="1" x14ac:dyDescent="0.25">
      <c r="A271" s="131" t="s">
        <v>9</v>
      </c>
      <c r="B271" s="132"/>
      <c r="C271" s="133">
        <f>$C$1</f>
        <v>0</v>
      </c>
      <c r="D271" s="134"/>
      <c r="E271" s="135"/>
      <c r="F271" s="131" t="s">
        <v>12</v>
      </c>
      <c r="G271" s="143"/>
      <c r="H271" s="143"/>
      <c r="I271" s="143"/>
      <c r="J271" s="132"/>
      <c r="K271" s="15" t="s">
        <v>33</v>
      </c>
    </row>
    <row r="272" spans="1:11" ht="33.75" customHeight="1" x14ac:dyDescent="0.25">
      <c r="A272" s="131" t="s">
        <v>10</v>
      </c>
      <c r="B272" s="132"/>
      <c r="C272" s="133">
        <f>$C$2</f>
        <v>0</v>
      </c>
      <c r="D272" s="134"/>
      <c r="E272" s="135"/>
      <c r="F272" s="131" t="s">
        <v>13</v>
      </c>
      <c r="G272" s="132"/>
      <c r="H272" s="144">
        <f>$G$2</f>
        <v>0</v>
      </c>
      <c r="I272" s="145"/>
      <c r="J272" s="146"/>
      <c r="K272" s="138">
        <f>SUM(RAPID17[Amount Paid by ESG-CV])</f>
        <v>0</v>
      </c>
    </row>
    <row r="273" spans="1:11" ht="33.75" customHeight="1" x14ac:dyDescent="0.25">
      <c r="A273" s="136" t="s">
        <v>11</v>
      </c>
      <c r="B273" s="137"/>
      <c r="C273" s="133">
        <f>$C$3</f>
        <v>0</v>
      </c>
      <c r="D273" s="134"/>
      <c r="E273" s="135"/>
      <c r="F273" s="136" t="s">
        <v>14</v>
      </c>
      <c r="G273" s="137"/>
      <c r="H273" s="140">
        <f>$G$3</f>
        <v>0</v>
      </c>
      <c r="I273" s="141"/>
      <c r="J273" s="142"/>
      <c r="K273" s="139"/>
    </row>
    <row r="274" spans="1:11" ht="33.75" customHeight="1" x14ac:dyDescent="0.25">
      <c r="A274" s="5" t="s">
        <v>32</v>
      </c>
      <c r="B274" s="6" t="s">
        <v>20</v>
      </c>
      <c r="C274" s="6" t="s">
        <v>21</v>
      </c>
      <c r="D274" s="6" t="s">
        <v>22</v>
      </c>
      <c r="E274" s="6" t="s">
        <v>23</v>
      </c>
      <c r="F274" s="6" t="s">
        <v>24</v>
      </c>
      <c r="G274" s="6" t="s">
        <v>25</v>
      </c>
      <c r="H274" s="6" t="s">
        <v>26</v>
      </c>
      <c r="I274" s="7" t="s">
        <v>31</v>
      </c>
      <c r="J274" s="6" t="s">
        <v>27</v>
      </c>
      <c r="K274" s="8" t="s">
        <v>28</v>
      </c>
    </row>
    <row r="275" spans="1:11" ht="33.75" customHeight="1" x14ac:dyDescent="0.25">
      <c r="A275" s="3">
        <v>171</v>
      </c>
      <c r="B275" s="27" t="s">
        <v>29</v>
      </c>
      <c r="C275" s="42"/>
      <c r="D275" s="42"/>
      <c r="E275" s="42"/>
      <c r="F275" s="43"/>
      <c r="G275" s="43"/>
      <c r="H275" s="44"/>
      <c r="I275" s="45" t="str">
        <f>IFERROR(RAPID17[[#This Row],[Amount Paid by ESG-CV]]/RAPID17[[#This Row],[Total Amount]],"")</f>
        <v/>
      </c>
      <c r="J275" s="44"/>
      <c r="K275" s="26"/>
    </row>
    <row r="276" spans="1:11" ht="33.75" customHeight="1" x14ac:dyDescent="0.25">
      <c r="A276" s="3">
        <v>172</v>
      </c>
      <c r="B276" s="27" t="s">
        <v>29</v>
      </c>
      <c r="C276" s="42"/>
      <c r="D276" s="42"/>
      <c r="E276" s="42"/>
      <c r="F276" s="43"/>
      <c r="G276" s="43"/>
      <c r="H276" s="44"/>
      <c r="I276" s="45" t="str">
        <f>IFERROR(RAPID17[[#This Row],[Amount Paid by ESG-CV]]/RAPID17[[#This Row],[Total Amount]],"")</f>
        <v/>
      </c>
      <c r="J276" s="44"/>
      <c r="K276" s="26"/>
    </row>
    <row r="277" spans="1:11" ht="33.75" customHeight="1" x14ac:dyDescent="0.25">
      <c r="A277" s="3">
        <v>173</v>
      </c>
      <c r="B277" s="27" t="s">
        <v>29</v>
      </c>
      <c r="C277" s="42"/>
      <c r="D277" s="42"/>
      <c r="E277" s="42"/>
      <c r="F277" s="43"/>
      <c r="G277" s="43"/>
      <c r="H277" s="44"/>
      <c r="I277" s="45" t="str">
        <f>IFERROR(RAPID17[[#This Row],[Amount Paid by ESG-CV]]/RAPID17[[#This Row],[Total Amount]],"")</f>
        <v/>
      </c>
      <c r="J277" s="44"/>
      <c r="K277" s="26"/>
    </row>
    <row r="278" spans="1:11" ht="33.75" customHeight="1" x14ac:dyDescent="0.25">
      <c r="A278" s="3">
        <v>174</v>
      </c>
      <c r="B278" s="27" t="s">
        <v>29</v>
      </c>
      <c r="C278" s="42"/>
      <c r="D278" s="42"/>
      <c r="E278" s="42"/>
      <c r="F278" s="43"/>
      <c r="G278" s="43"/>
      <c r="H278" s="44"/>
      <c r="I278" s="45" t="str">
        <f>IFERROR(RAPID17[[#This Row],[Amount Paid by ESG-CV]]/RAPID17[[#This Row],[Total Amount]],"")</f>
        <v/>
      </c>
      <c r="J278" s="44"/>
      <c r="K278" s="26"/>
    </row>
    <row r="279" spans="1:11" ht="33.75" customHeight="1" x14ac:dyDescent="0.25">
      <c r="A279" s="3">
        <v>175</v>
      </c>
      <c r="B279" s="27" t="s">
        <v>29</v>
      </c>
      <c r="C279" s="42"/>
      <c r="D279" s="42"/>
      <c r="E279" s="42"/>
      <c r="F279" s="43"/>
      <c r="G279" s="43"/>
      <c r="H279" s="44"/>
      <c r="I279" s="45" t="str">
        <f>IFERROR(RAPID17[[#This Row],[Amount Paid by ESG-CV]]/RAPID17[[#This Row],[Total Amount]],"")</f>
        <v/>
      </c>
      <c r="J279" s="44"/>
      <c r="K279" s="26"/>
    </row>
    <row r="280" spans="1:11" ht="33.75" customHeight="1" x14ac:dyDescent="0.25">
      <c r="A280" s="3">
        <v>176</v>
      </c>
      <c r="B280" s="27" t="s">
        <v>29</v>
      </c>
      <c r="C280" s="42"/>
      <c r="D280" s="42"/>
      <c r="E280" s="42"/>
      <c r="F280" s="43"/>
      <c r="G280" s="43"/>
      <c r="H280" s="44"/>
      <c r="I280" s="45" t="str">
        <f>IFERROR(RAPID17[[#This Row],[Amount Paid by ESG-CV]]/RAPID17[[#This Row],[Total Amount]],"")</f>
        <v/>
      </c>
      <c r="J280" s="44"/>
      <c r="K280" s="26"/>
    </row>
    <row r="281" spans="1:11" ht="33.75" customHeight="1" x14ac:dyDescent="0.25">
      <c r="A281" s="3">
        <v>177</v>
      </c>
      <c r="B281" s="27" t="s">
        <v>29</v>
      </c>
      <c r="C281" s="42"/>
      <c r="D281" s="42"/>
      <c r="E281" s="42"/>
      <c r="F281" s="43"/>
      <c r="G281" s="43"/>
      <c r="H281" s="44"/>
      <c r="I281" s="45" t="str">
        <f>IFERROR(RAPID17[[#This Row],[Amount Paid by ESG-CV]]/RAPID17[[#This Row],[Total Amount]],"")</f>
        <v/>
      </c>
      <c r="J281" s="44"/>
      <c r="K281" s="26"/>
    </row>
    <row r="282" spans="1:11" ht="33.75" customHeight="1" x14ac:dyDescent="0.25">
      <c r="A282" s="3">
        <v>178</v>
      </c>
      <c r="B282" s="27" t="s">
        <v>29</v>
      </c>
      <c r="C282" s="42"/>
      <c r="D282" s="42"/>
      <c r="E282" s="42"/>
      <c r="F282" s="43"/>
      <c r="G282" s="43"/>
      <c r="H282" s="44"/>
      <c r="I282" s="45" t="str">
        <f>IFERROR(RAPID17[[#This Row],[Amount Paid by ESG-CV]]/RAPID17[[#This Row],[Total Amount]],"")</f>
        <v/>
      </c>
      <c r="J282" s="44"/>
      <c r="K282" s="26"/>
    </row>
    <row r="283" spans="1:11" ht="33.75" customHeight="1" x14ac:dyDescent="0.25">
      <c r="A283" s="3">
        <v>179</v>
      </c>
      <c r="B283" s="27" t="s">
        <v>29</v>
      </c>
      <c r="C283" s="42"/>
      <c r="D283" s="42"/>
      <c r="E283" s="42"/>
      <c r="F283" s="43"/>
      <c r="G283" s="43"/>
      <c r="H283" s="44"/>
      <c r="I283" s="45" t="str">
        <f>IFERROR(RAPID17[[#This Row],[Amount Paid by ESG-CV]]/RAPID17[[#This Row],[Total Amount]],"")</f>
        <v/>
      </c>
      <c r="J283" s="44"/>
      <c r="K283" s="26"/>
    </row>
    <row r="284" spans="1:11" ht="33.75" customHeight="1" x14ac:dyDescent="0.25">
      <c r="A284" s="3">
        <v>180</v>
      </c>
      <c r="B284" s="27" t="s">
        <v>29</v>
      </c>
      <c r="C284" s="42"/>
      <c r="D284" s="42"/>
      <c r="E284" s="42"/>
      <c r="F284" s="43"/>
      <c r="G284" s="43"/>
      <c r="H284" s="44"/>
      <c r="I284" s="45" t="str">
        <f>IFERROR(RAPID17[[#This Row],[Amount Paid by ESG-CV]]/RAPID17[[#This Row],[Total Amount]],"")</f>
        <v/>
      </c>
      <c r="J284" s="44"/>
      <c r="K284" s="26"/>
    </row>
    <row r="286" spans="1:11" ht="33.75" customHeight="1" x14ac:dyDescent="0.25">
      <c r="A286" s="131" t="s">
        <v>9</v>
      </c>
      <c r="B286" s="132"/>
      <c r="C286" s="133">
        <f>$C$1</f>
        <v>0</v>
      </c>
      <c r="D286" s="134"/>
      <c r="E286" s="135"/>
      <c r="F286" s="131" t="s">
        <v>12</v>
      </c>
      <c r="G286" s="143"/>
      <c r="H286" s="143"/>
      <c r="I286" s="143"/>
      <c r="J286" s="132"/>
      <c r="K286" s="15" t="s">
        <v>33</v>
      </c>
    </row>
    <row r="287" spans="1:11" ht="33.75" customHeight="1" x14ac:dyDescent="0.25">
      <c r="A287" s="131" t="s">
        <v>10</v>
      </c>
      <c r="B287" s="132"/>
      <c r="C287" s="133">
        <f>$C$2</f>
        <v>0</v>
      </c>
      <c r="D287" s="134"/>
      <c r="E287" s="135"/>
      <c r="F287" s="131" t="s">
        <v>13</v>
      </c>
      <c r="G287" s="132"/>
      <c r="H287" s="144">
        <f>$G$2</f>
        <v>0</v>
      </c>
      <c r="I287" s="145"/>
      <c r="J287" s="146"/>
      <c r="K287" s="138">
        <f>SUM(RAPID18[Amount Paid by ESG-CV])</f>
        <v>0</v>
      </c>
    </row>
    <row r="288" spans="1:11" ht="33.75" customHeight="1" x14ac:dyDescent="0.25">
      <c r="A288" s="136" t="s">
        <v>11</v>
      </c>
      <c r="B288" s="137"/>
      <c r="C288" s="133">
        <f>$C$3</f>
        <v>0</v>
      </c>
      <c r="D288" s="134"/>
      <c r="E288" s="135"/>
      <c r="F288" s="136" t="s">
        <v>14</v>
      </c>
      <c r="G288" s="137"/>
      <c r="H288" s="140">
        <f>$G$3</f>
        <v>0</v>
      </c>
      <c r="I288" s="141"/>
      <c r="J288" s="142"/>
      <c r="K288" s="139"/>
    </row>
    <row r="289" spans="1:11" ht="33.75" customHeight="1" x14ac:dyDescent="0.25">
      <c r="A289" s="5" t="s">
        <v>32</v>
      </c>
      <c r="B289" s="6" t="s">
        <v>20</v>
      </c>
      <c r="C289" s="6" t="s">
        <v>21</v>
      </c>
      <c r="D289" s="6" t="s">
        <v>22</v>
      </c>
      <c r="E289" s="6" t="s">
        <v>23</v>
      </c>
      <c r="F289" s="6" t="s">
        <v>24</v>
      </c>
      <c r="G289" s="6" t="s">
        <v>25</v>
      </c>
      <c r="H289" s="6" t="s">
        <v>26</v>
      </c>
      <c r="I289" s="7" t="s">
        <v>31</v>
      </c>
      <c r="J289" s="6" t="s">
        <v>27</v>
      </c>
      <c r="K289" s="8" t="s">
        <v>28</v>
      </c>
    </row>
    <row r="290" spans="1:11" ht="33.75" customHeight="1" x14ac:dyDescent="0.25">
      <c r="A290" s="3">
        <v>181</v>
      </c>
      <c r="B290" s="27" t="s">
        <v>29</v>
      </c>
      <c r="C290" s="42"/>
      <c r="D290" s="42"/>
      <c r="E290" s="42"/>
      <c r="F290" s="43"/>
      <c r="G290" s="43"/>
      <c r="H290" s="44"/>
      <c r="I290" s="45" t="str">
        <f>IFERROR(RAPID18[[#This Row],[Amount Paid by ESG-CV]]/RAPID18[[#This Row],[Total Amount]],"")</f>
        <v/>
      </c>
      <c r="J290" s="44"/>
      <c r="K290" s="26"/>
    </row>
    <row r="291" spans="1:11" ht="33.75" customHeight="1" x14ac:dyDescent="0.25">
      <c r="A291" s="3">
        <v>182</v>
      </c>
      <c r="B291" s="27" t="s">
        <v>29</v>
      </c>
      <c r="C291" s="42"/>
      <c r="D291" s="42"/>
      <c r="E291" s="42"/>
      <c r="F291" s="43"/>
      <c r="G291" s="43"/>
      <c r="H291" s="44"/>
      <c r="I291" s="45" t="str">
        <f>IFERROR(RAPID18[[#This Row],[Amount Paid by ESG-CV]]/RAPID18[[#This Row],[Total Amount]],"")</f>
        <v/>
      </c>
      <c r="J291" s="44"/>
      <c r="K291" s="26"/>
    </row>
    <row r="292" spans="1:11" ht="33.75" customHeight="1" x14ac:dyDescent="0.25">
      <c r="A292" s="3">
        <v>183</v>
      </c>
      <c r="B292" s="27" t="s">
        <v>29</v>
      </c>
      <c r="C292" s="42"/>
      <c r="D292" s="42"/>
      <c r="E292" s="42"/>
      <c r="F292" s="43"/>
      <c r="G292" s="43"/>
      <c r="H292" s="44"/>
      <c r="I292" s="45" t="str">
        <f>IFERROR(RAPID18[[#This Row],[Amount Paid by ESG-CV]]/RAPID18[[#This Row],[Total Amount]],"")</f>
        <v/>
      </c>
      <c r="J292" s="44"/>
      <c r="K292" s="26"/>
    </row>
    <row r="293" spans="1:11" ht="33.75" customHeight="1" x14ac:dyDescent="0.25">
      <c r="A293" s="3">
        <v>184</v>
      </c>
      <c r="B293" s="27" t="s">
        <v>29</v>
      </c>
      <c r="C293" s="42"/>
      <c r="D293" s="42"/>
      <c r="E293" s="42"/>
      <c r="F293" s="43"/>
      <c r="G293" s="43"/>
      <c r="H293" s="44"/>
      <c r="I293" s="45" t="str">
        <f>IFERROR(RAPID18[[#This Row],[Amount Paid by ESG-CV]]/RAPID18[[#This Row],[Total Amount]],"")</f>
        <v/>
      </c>
      <c r="J293" s="44"/>
      <c r="K293" s="26"/>
    </row>
    <row r="294" spans="1:11" ht="33.75" customHeight="1" x14ac:dyDescent="0.25">
      <c r="A294" s="3">
        <v>185</v>
      </c>
      <c r="B294" s="27" t="s">
        <v>29</v>
      </c>
      <c r="C294" s="42"/>
      <c r="D294" s="42"/>
      <c r="E294" s="42"/>
      <c r="F294" s="43"/>
      <c r="G294" s="43"/>
      <c r="H294" s="44"/>
      <c r="I294" s="45" t="str">
        <f>IFERROR(RAPID18[[#This Row],[Amount Paid by ESG-CV]]/RAPID18[[#This Row],[Total Amount]],"")</f>
        <v/>
      </c>
      <c r="J294" s="44"/>
      <c r="K294" s="26"/>
    </row>
    <row r="295" spans="1:11" ht="33.75" customHeight="1" x14ac:dyDescent="0.25">
      <c r="A295" s="3">
        <v>186</v>
      </c>
      <c r="B295" s="27" t="s">
        <v>29</v>
      </c>
      <c r="C295" s="42"/>
      <c r="D295" s="42"/>
      <c r="E295" s="42"/>
      <c r="F295" s="43"/>
      <c r="G295" s="43"/>
      <c r="H295" s="44"/>
      <c r="I295" s="45" t="str">
        <f>IFERROR(RAPID18[[#This Row],[Amount Paid by ESG-CV]]/RAPID18[[#This Row],[Total Amount]],"")</f>
        <v/>
      </c>
      <c r="J295" s="44"/>
      <c r="K295" s="26"/>
    </row>
    <row r="296" spans="1:11" ht="33.75" customHeight="1" x14ac:dyDescent="0.25">
      <c r="A296" s="3">
        <v>187</v>
      </c>
      <c r="B296" s="27" t="s">
        <v>29</v>
      </c>
      <c r="C296" s="42"/>
      <c r="D296" s="42"/>
      <c r="E296" s="42"/>
      <c r="F296" s="43"/>
      <c r="G296" s="43"/>
      <c r="H296" s="44"/>
      <c r="I296" s="45" t="str">
        <f>IFERROR(RAPID18[[#This Row],[Amount Paid by ESG-CV]]/RAPID18[[#This Row],[Total Amount]],"")</f>
        <v/>
      </c>
      <c r="J296" s="44"/>
      <c r="K296" s="26"/>
    </row>
    <row r="297" spans="1:11" ht="33.75" customHeight="1" x14ac:dyDescent="0.25">
      <c r="A297" s="3">
        <v>188</v>
      </c>
      <c r="B297" s="27" t="s">
        <v>29</v>
      </c>
      <c r="C297" s="42"/>
      <c r="D297" s="42"/>
      <c r="E297" s="42"/>
      <c r="F297" s="43"/>
      <c r="G297" s="43"/>
      <c r="H297" s="44"/>
      <c r="I297" s="45" t="str">
        <f>IFERROR(RAPID18[[#This Row],[Amount Paid by ESG-CV]]/RAPID18[[#This Row],[Total Amount]],"")</f>
        <v/>
      </c>
      <c r="J297" s="44"/>
      <c r="K297" s="26"/>
    </row>
    <row r="298" spans="1:11" ht="33.75" customHeight="1" x14ac:dyDescent="0.25">
      <c r="A298" s="3">
        <v>189</v>
      </c>
      <c r="B298" s="27" t="s">
        <v>29</v>
      </c>
      <c r="C298" s="42"/>
      <c r="D298" s="42"/>
      <c r="E298" s="42"/>
      <c r="F298" s="43"/>
      <c r="G298" s="43"/>
      <c r="H298" s="44"/>
      <c r="I298" s="45" t="str">
        <f>IFERROR(RAPID18[[#This Row],[Amount Paid by ESG-CV]]/RAPID18[[#This Row],[Total Amount]],"")</f>
        <v/>
      </c>
      <c r="J298" s="44"/>
      <c r="K298" s="26"/>
    </row>
    <row r="299" spans="1:11" ht="33.75" customHeight="1" x14ac:dyDescent="0.25">
      <c r="A299" s="3">
        <v>190</v>
      </c>
      <c r="B299" s="27" t="s">
        <v>29</v>
      </c>
      <c r="C299" s="42"/>
      <c r="D299" s="42"/>
      <c r="E299" s="42"/>
      <c r="F299" s="43"/>
      <c r="G299" s="43"/>
      <c r="H299" s="44"/>
      <c r="I299" s="45" t="str">
        <f>IFERROR(RAPID18[[#This Row],[Amount Paid by ESG-CV]]/RAPID18[[#This Row],[Total Amount]],"")</f>
        <v/>
      </c>
      <c r="J299" s="44"/>
      <c r="K299" s="26"/>
    </row>
    <row r="301" spans="1:11" ht="33.75" customHeight="1" x14ac:dyDescent="0.25">
      <c r="A301" s="131" t="s">
        <v>9</v>
      </c>
      <c r="B301" s="132"/>
      <c r="C301" s="133">
        <f>$C$1</f>
        <v>0</v>
      </c>
      <c r="D301" s="134"/>
      <c r="E301" s="135"/>
      <c r="F301" s="131" t="s">
        <v>12</v>
      </c>
      <c r="G301" s="143"/>
      <c r="H301" s="143"/>
      <c r="I301" s="143"/>
      <c r="J301" s="132"/>
      <c r="K301" s="15" t="s">
        <v>33</v>
      </c>
    </row>
    <row r="302" spans="1:11" ht="33.75" customHeight="1" x14ac:dyDescent="0.25">
      <c r="A302" s="131" t="s">
        <v>10</v>
      </c>
      <c r="B302" s="132"/>
      <c r="C302" s="133">
        <f>$C$2</f>
        <v>0</v>
      </c>
      <c r="D302" s="134"/>
      <c r="E302" s="135"/>
      <c r="F302" s="131" t="s">
        <v>13</v>
      </c>
      <c r="G302" s="132"/>
      <c r="H302" s="144">
        <f>$G$2</f>
        <v>0</v>
      </c>
      <c r="I302" s="145"/>
      <c r="J302" s="146"/>
      <c r="K302" s="138">
        <f>SUM(RAPID19[Amount Paid by ESG-CV])</f>
        <v>0</v>
      </c>
    </row>
    <row r="303" spans="1:11" ht="33.75" customHeight="1" x14ac:dyDescent="0.25">
      <c r="A303" s="136" t="s">
        <v>11</v>
      </c>
      <c r="B303" s="137"/>
      <c r="C303" s="133">
        <f>$C$3</f>
        <v>0</v>
      </c>
      <c r="D303" s="134"/>
      <c r="E303" s="135"/>
      <c r="F303" s="136" t="s">
        <v>14</v>
      </c>
      <c r="G303" s="137"/>
      <c r="H303" s="140">
        <f>$G$3</f>
        <v>0</v>
      </c>
      <c r="I303" s="141"/>
      <c r="J303" s="142"/>
      <c r="K303" s="139"/>
    </row>
    <row r="304" spans="1:11" ht="33.75" customHeight="1" x14ac:dyDescent="0.25">
      <c r="A304" s="5" t="s">
        <v>32</v>
      </c>
      <c r="B304" s="6" t="s">
        <v>20</v>
      </c>
      <c r="C304" s="6" t="s">
        <v>21</v>
      </c>
      <c r="D304" s="6" t="s">
        <v>22</v>
      </c>
      <c r="E304" s="6" t="s">
        <v>23</v>
      </c>
      <c r="F304" s="6" t="s">
        <v>24</v>
      </c>
      <c r="G304" s="6" t="s">
        <v>25</v>
      </c>
      <c r="H304" s="6" t="s">
        <v>26</v>
      </c>
      <c r="I304" s="7" t="s">
        <v>31</v>
      </c>
      <c r="J304" s="6" t="s">
        <v>27</v>
      </c>
      <c r="K304" s="8" t="s">
        <v>28</v>
      </c>
    </row>
    <row r="305" spans="1:11" ht="33.75" customHeight="1" x14ac:dyDescent="0.25">
      <c r="A305" s="3">
        <v>191</v>
      </c>
      <c r="B305" s="27" t="s">
        <v>29</v>
      </c>
      <c r="C305" s="42"/>
      <c r="D305" s="42"/>
      <c r="E305" s="42"/>
      <c r="F305" s="43"/>
      <c r="G305" s="43"/>
      <c r="H305" s="44"/>
      <c r="I305" s="45" t="str">
        <f>IFERROR(RAPID19[[#This Row],[Amount Paid by ESG-CV]]/RAPID19[[#This Row],[Total Amount]],"")</f>
        <v/>
      </c>
      <c r="J305" s="44"/>
      <c r="K305" s="26"/>
    </row>
    <row r="306" spans="1:11" ht="33.75" customHeight="1" x14ac:dyDescent="0.25">
      <c r="A306" s="3">
        <v>192</v>
      </c>
      <c r="B306" s="27" t="s">
        <v>29</v>
      </c>
      <c r="C306" s="42"/>
      <c r="D306" s="42"/>
      <c r="E306" s="42"/>
      <c r="F306" s="43"/>
      <c r="G306" s="43"/>
      <c r="H306" s="44"/>
      <c r="I306" s="45" t="str">
        <f>IFERROR(RAPID19[[#This Row],[Amount Paid by ESG-CV]]/RAPID19[[#This Row],[Total Amount]],"")</f>
        <v/>
      </c>
      <c r="J306" s="44"/>
      <c r="K306" s="26"/>
    </row>
    <row r="307" spans="1:11" ht="33.75" customHeight="1" x14ac:dyDescent="0.25">
      <c r="A307" s="3">
        <v>193</v>
      </c>
      <c r="B307" s="27" t="s">
        <v>29</v>
      </c>
      <c r="C307" s="42"/>
      <c r="D307" s="42"/>
      <c r="E307" s="42"/>
      <c r="F307" s="43"/>
      <c r="G307" s="43"/>
      <c r="H307" s="44"/>
      <c r="I307" s="45" t="str">
        <f>IFERROR(RAPID19[[#This Row],[Amount Paid by ESG-CV]]/RAPID19[[#This Row],[Total Amount]],"")</f>
        <v/>
      </c>
      <c r="J307" s="44"/>
      <c r="K307" s="26"/>
    </row>
    <row r="308" spans="1:11" ht="33.75" customHeight="1" x14ac:dyDescent="0.25">
      <c r="A308" s="3">
        <v>194</v>
      </c>
      <c r="B308" s="27" t="s">
        <v>29</v>
      </c>
      <c r="C308" s="42"/>
      <c r="D308" s="42"/>
      <c r="E308" s="42"/>
      <c r="F308" s="43"/>
      <c r="G308" s="43"/>
      <c r="H308" s="44"/>
      <c r="I308" s="45" t="str">
        <f>IFERROR(RAPID19[[#This Row],[Amount Paid by ESG-CV]]/RAPID19[[#This Row],[Total Amount]],"")</f>
        <v/>
      </c>
      <c r="J308" s="44"/>
      <c r="K308" s="26"/>
    </row>
    <row r="309" spans="1:11" ht="33.75" customHeight="1" x14ac:dyDescent="0.25">
      <c r="A309" s="3">
        <v>195</v>
      </c>
      <c r="B309" s="27" t="s">
        <v>29</v>
      </c>
      <c r="C309" s="42"/>
      <c r="D309" s="42"/>
      <c r="E309" s="42"/>
      <c r="F309" s="43"/>
      <c r="G309" s="43"/>
      <c r="H309" s="44"/>
      <c r="I309" s="45" t="str">
        <f>IFERROR(RAPID19[[#This Row],[Amount Paid by ESG-CV]]/RAPID19[[#This Row],[Total Amount]],"")</f>
        <v/>
      </c>
      <c r="J309" s="44"/>
      <c r="K309" s="26"/>
    </row>
    <row r="310" spans="1:11" ht="33.75" customHeight="1" x14ac:dyDescent="0.25">
      <c r="A310" s="3">
        <v>196</v>
      </c>
      <c r="B310" s="27" t="s">
        <v>29</v>
      </c>
      <c r="C310" s="42"/>
      <c r="D310" s="42"/>
      <c r="E310" s="42"/>
      <c r="F310" s="43"/>
      <c r="G310" s="43"/>
      <c r="H310" s="44"/>
      <c r="I310" s="45" t="str">
        <f>IFERROR(RAPID19[[#This Row],[Amount Paid by ESG-CV]]/RAPID19[[#This Row],[Total Amount]],"")</f>
        <v/>
      </c>
      <c r="J310" s="44"/>
      <c r="K310" s="26"/>
    </row>
    <row r="311" spans="1:11" ht="33.75" customHeight="1" x14ac:dyDescent="0.25">
      <c r="A311" s="3">
        <v>197</v>
      </c>
      <c r="B311" s="27" t="s">
        <v>29</v>
      </c>
      <c r="C311" s="42"/>
      <c r="D311" s="42"/>
      <c r="E311" s="42"/>
      <c r="F311" s="43"/>
      <c r="G311" s="43"/>
      <c r="H311" s="44"/>
      <c r="I311" s="45" t="str">
        <f>IFERROR(RAPID19[[#This Row],[Amount Paid by ESG-CV]]/RAPID19[[#This Row],[Total Amount]],"")</f>
        <v/>
      </c>
      <c r="J311" s="44"/>
      <c r="K311" s="26"/>
    </row>
    <row r="312" spans="1:11" ht="33.75" customHeight="1" x14ac:dyDescent="0.25">
      <c r="A312" s="3">
        <v>198</v>
      </c>
      <c r="B312" s="27" t="s">
        <v>29</v>
      </c>
      <c r="C312" s="42"/>
      <c r="D312" s="42"/>
      <c r="E312" s="42"/>
      <c r="F312" s="43"/>
      <c r="G312" s="43"/>
      <c r="H312" s="44"/>
      <c r="I312" s="45" t="str">
        <f>IFERROR(RAPID19[[#This Row],[Amount Paid by ESG-CV]]/RAPID19[[#This Row],[Total Amount]],"")</f>
        <v/>
      </c>
      <c r="J312" s="44"/>
      <c r="K312" s="26"/>
    </row>
    <row r="313" spans="1:11" ht="33.75" customHeight="1" x14ac:dyDescent="0.25">
      <c r="A313" s="3">
        <v>199</v>
      </c>
      <c r="B313" s="27" t="s">
        <v>29</v>
      </c>
      <c r="C313" s="42"/>
      <c r="D313" s="42"/>
      <c r="E313" s="42"/>
      <c r="F313" s="43"/>
      <c r="G313" s="43"/>
      <c r="H313" s="44"/>
      <c r="I313" s="45" t="str">
        <f>IFERROR(RAPID19[[#This Row],[Amount Paid by ESG-CV]]/RAPID19[[#This Row],[Total Amount]],"")</f>
        <v/>
      </c>
      <c r="J313" s="44"/>
      <c r="K313" s="26"/>
    </row>
    <row r="314" spans="1:11" ht="33.75" customHeight="1" x14ac:dyDescent="0.25">
      <c r="A314" s="3">
        <v>200</v>
      </c>
      <c r="B314" s="27" t="s">
        <v>29</v>
      </c>
      <c r="C314" s="42"/>
      <c r="D314" s="42"/>
      <c r="E314" s="42"/>
      <c r="F314" s="43"/>
      <c r="G314" s="43"/>
      <c r="H314" s="44"/>
      <c r="I314" s="45" t="str">
        <f>IFERROR(RAPID19[[#This Row],[Amount Paid by ESG-CV]]/RAPID19[[#This Row],[Total Amount]],"")</f>
        <v/>
      </c>
      <c r="J314" s="44"/>
      <c r="K314" s="26"/>
    </row>
  </sheetData>
  <sheetProtection algorithmName="SHA-512" hashValue="vkUz/1pXXw715pq3Ug+9fl6WrU+67LB4/un4qIs4kuL9xlxtwus9g1CBv1ArRMv5nO8U9llAU3RTVTVZTZcbeg==" saltValue="P2HfEjZjHplvdr1y8fcPlA==" spinCount="100000" sheet="1" selectLockedCells="1"/>
  <mergeCells count="269">
    <mergeCell ref="A17:B17"/>
    <mergeCell ref="C17:E17"/>
    <mergeCell ref="F17:G17"/>
    <mergeCell ref="A18:B18"/>
    <mergeCell ref="C18:E18"/>
    <mergeCell ref="F18:G18"/>
    <mergeCell ref="H17:J17"/>
    <mergeCell ref="K17:K18"/>
    <mergeCell ref="H18:J18"/>
    <mergeCell ref="A6:D6"/>
    <mergeCell ref="G6:J6"/>
    <mergeCell ref="E6:F6"/>
    <mergeCell ref="E5:F5"/>
    <mergeCell ref="E4:F4"/>
    <mergeCell ref="A16:B16"/>
    <mergeCell ref="C16:E16"/>
    <mergeCell ref="A10:K15"/>
    <mergeCell ref="A9:K9"/>
    <mergeCell ref="F16:J16"/>
    <mergeCell ref="A7:D7"/>
    <mergeCell ref="G7:J7"/>
    <mergeCell ref="A8:D8"/>
    <mergeCell ref="G8:K8"/>
    <mergeCell ref="E8:F8"/>
    <mergeCell ref="E7:F7"/>
    <mergeCell ref="A1:B1"/>
    <mergeCell ref="A2:B2"/>
    <mergeCell ref="E2:F2"/>
    <mergeCell ref="A3:B3"/>
    <mergeCell ref="E3:F3"/>
    <mergeCell ref="C3:D3"/>
    <mergeCell ref="C2:D2"/>
    <mergeCell ref="C1:D1"/>
    <mergeCell ref="E1:J1"/>
    <mergeCell ref="G2:J2"/>
    <mergeCell ref="G3:J3"/>
    <mergeCell ref="A46:B46"/>
    <mergeCell ref="C46:E46"/>
    <mergeCell ref="A47:B47"/>
    <mergeCell ref="C47:E47"/>
    <mergeCell ref="F47:G47"/>
    <mergeCell ref="F46:J46"/>
    <mergeCell ref="H47:J47"/>
    <mergeCell ref="K2:K3"/>
    <mergeCell ref="A33:B33"/>
    <mergeCell ref="C33:E33"/>
    <mergeCell ref="F33:G33"/>
    <mergeCell ref="A31:B31"/>
    <mergeCell ref="C31:E31"/>
    <mergeCell ref="A32:B32"/>
    <mergeCell ref="C32:E32"/>
    <mergeCell ref="F32:G32"/>
    <mergeCell ref="F31:J31"/>
    <mergeCell ref="H32:J32"/>
    <mergeCell ref="K32:K33"/>
    <mergeCell ref="H33:J33"/>
    <mergeCell ref="A4:D4"/>
    <mergeCell ref="G4:J4"/>
    <mergeCell ref="A5:D5"/>
    <mergeCell ref="G5:J5"/>
    <mergeCell ref="A76:B76"/>
    <mergeCell ref="C76:E76"/>
    <mergeCell ref="A77:B77"/>
    <mergeCell ref="C77:E77"/>
    <mergeCell ref="F77:G77"/>
    <mergeCell ref="F76:J76"/>
    <mergeCell ref="H77:J77"/>
    <mergeCell ref="K47:K48"/>
    <mergeCell ref="H48:J48"/>
    <mergeCell ref="A63:B63"/>
    <mergeCell ref="C63:E63"/>
    <mergeCell ref="F63:G63"/>
    <mergeCell ref="A61:B61"/>
    <mergeCell ref="C61:E61"/>
    <mergeCell ref="A62:B62"/>
    <mergeCell ref="C62:E62"/>
    <mergeCell ref="F62:G62"/>
    <mergeCell ref="F61:J61"/>
    <mergeCell ref="H62:J62"/>
    <mergeCell ref="K62:K63"/>
    <mergeCell ref="H63:J63"/>
    <mergeCell ref="A48:B48"/>
    <mergeCell ref="C48:E48"/>
    <mergeCell ref="F48:G48"/>
    <mergeCell ref="A106:B106"/>
    <mergeCell ref="C106:E106"/>
    <mergeCell ref="A107:B107"/>
    <mergeCell ref="C107:E107"/>
    <mergeCell ref="F107:G107"/>
    <mergeCell ref="F106:J106"/>
    <mergeCell ref="H107:J107"/>
    <mergeCell ref="K77:K78"/>
    <mergeCell ref="H78:J78"/>
    <mergeCell ref="A93:B93"/>
    <mergeCell ref="C93:E93"/>
    <mergeCell ref="F93:G93"/>
    <mergeCell ref="A91:B91"/>
    <mergeCell ref="C91:E91"/>
    <mergeCell ref="A92:B92"/>
    <mergeCell ref="C92:E92"/>
    <mergeCell ref="F92:G92"/>
    <mergeCell ref="F91:J91"/>
    <mergeCell ref="H92:J92"/>
    <mergeCell ref="K92:K93"/>
    <mergeCell ref="H93:J93"/>
    <mergeCell ref="A78:B78"/>
    <mergeCell ref="C78:E78"/>
    <mergeCell ref="F78:G78"/>
    <mergeCell ref="A136:B136"/>
    <mergeCell ref="C136:E136"/>
    <mergeCell ref="A137:B137"/>
    <mergeCell ref="C137:E137"/>
    <mergeCell ref="F137:G137"/>
    <mergeCell ref="F136:J136"/>
    <mergeCell ref="H137:J137"/>
    <mergeCell ref="K107:K108"/>
    <mergeCell ref="H108:J108"/>
    <mergeCell ref="A123:B123"/>
    <mergeCell ref="C123:E123"/>
    <mergeCell ref="F123:G123"/>
    <mergeCell ref="A121:B121"/>
    <mergeCell ref="C121:E121"/>
    <mergeCell ref="A122:B122"/>
    <mergeCell ref="C122:E122"/>
    <mergeCell ref="F122:G122"/>
    <mergeCell ref="F121:J121"/>
    <mergeCell ref="H122:J122"/>
    <mergeCell ref="K122:K123"/>
    <mergeCell ref="H123:J123"/>
    <mergeCell ref="A108:B108"/>
    <mergeCell ref="C108:E108"/>
    <mergeCell ref="F108:G108"/>
    <mergeCell ref="A166:B166"/>
    <mergeCell ref="C166:E166"/>
    <mergeCell ref="A167:B167"/>
    <mergeCell ref="C167:E167"/>
    <mergeCell ref="F167:G167"/>
    <mergeCell ref="F166:J166"/>
    <mergeCell ref="H167:J167"/>
    <mergeCell ref="K137:K138"/>
    <mergeCell ref="H138:J138"/>
    <mergeCell ref="A153:B153"/>
    <mergeCell ref="C153:E153"/>
    <mergeCell ref="F153:G153"/>
    <mergeCell ref="A151:B151"/>
    <mergeCell ref="C151:E151"/>
    <mergeCell ref="A152:B152"/>
    <mergeCell ref="C152:E152"/>
    <mergeCell ref="F152:G152"/>
    <mergeCell ref="F151:J151"/>
    <mergeCell ref="H152:J152"/>
    <mergeCell ref="K152:K153"/>
    <mergeCell ref="H153:J153"/>
    <mergeCell ref="A138:B138"/>
    <mergeCell ref="C138:E138"/>
    <mergeCell ref="F138:G138"/>
    <mergeCell ref="A196:B196"/>
    <mergeCell ref="C196:E196"/>
    <mergeCell ref="A197:B197"/>
    <mergeCell ref="C197:E197"/>
    <mergeCell ref="F197:G197"/>
    <mergeCell ref="F196:J196"/>
    <mergeCell ref="H197:J197"/>
    <mergeCell ref="K167:K168"/>
    <mergeCell ref="H168:J168"/>
    <mergeCell ref="A183:B183"/>
    <mergeCell ref="C183:E183"/>
    <mergeCell ref="F183:G183"/>
    <mergeCell ref="A181:B181"/>
    <mergeCell ref="C181:E181"/>
    <mergeCell ref="A182:B182"/>
    <mergeCell ref="C182:E182"/>
    <mergeCell ref="F182:G182"/>
    <mergeCell ref="F181:J181"/>
    <mergeCell ref="H182:J182"/>
    <mergeCell ref="K182:K183"/>
    <mergeCell ref="H183:J183"/>
    <mergeCell ref="A168:B168"/>
    <mergeCell ref="C168:E168"/>
    <mergeCell ref="F168:G168"/>
    <mergeCell ref="A226:B226"/>
    <mergeCell ref="C226:E226"/>
    <mergeCell ref="A227:B227"/>
    <mergeCell ref="C227:E227"/>
    <mergeCell ref="F227:G227"/>
    <mergeCell ref="F226:J226"/>
    <mergeCell ref="H227:J227"/>
    <mergeCell ref="K197:K198"/>
    <mergeCell ref="H198:J198"/>
    <mergeCell ref="A213:B213"/>
    <mergeCell ref="C213:E213"/>
    <mergeCell ref="F213:G213"/>
    <mergeCell ref="A211:B211"/>
    <mergeCell ref="C211:E211"/>
    <mergeCell ref="A212:B212"/>
    <mergeCell ref="C212:E212"/>
    <mergeCell ref="F212:G212"/>
    <mergeCell ref="F211:J211"/>
    <mergeCell ref="H212:J212"/>
    <mergeCell ref="K212:K213"/>
    <mergeCell ref="H213:J213"/>
    <mergeCell ref="A198:B198"/>
    <mergeCell ref="C198:E198"/>
    <mergeCell ref="F198:G198"/>
    <mergeCell ref="A256:B256"/>
    <mergeCell ref="C256:E256"/>
    <mergeCell ref="A257:B257"/>
    <mergeCell ref="C257:E257"/>
    <mergeCell ref="F257:G257"/>
    <mergeCell ref="F256:J256"/>
    <mergeCell ref="H257:J257"/>
    <mergeCell ref="K227:K228"/>
    <mergeCell ref="H228:J228"/>
    <mergeCell ref="A243:B243"/>
    <mergeCell ref="C243:E243"/>
    <mergeCell ref="F243:G243"/>
    <mergeCell ref="A241:B241"/>
    <mergeCell ref="C241:E241"/>
    <mergeCell ref="A242:B242"/>
    <mergeCell ref="C242:E242"/>
    <mergeCell ref="F242:G242"/>
    <mergeCell ref="F241:J241"/>
    <mergeCell ref="H242:J242"/>
    <mergeCell ref="K242:K243"/>
    <mergeCell ref="H243:J243"/>
    <mergeCell ref="A228:B228"/>
    <mergeCell ref="C228:E228"/>
    <mergeCell ref="F228:G228"/>
    <mergeCell ref="A286:B286"/>
    <mergeCell ref="C286:E286"/>
    <mergeCell ref="A287:B287"/>
    <mergeCell ref="C287:E287"/>
    <mergeCell ref="F287:G287"/>
    <mergeCell ref="F286:J286"/>
    <mergeCell ref="H287:J287"/>
    <mergeCell ref="K257:K258"/>
    <mergeCell ref="H258:J258"/>
    <mergeCell ref="A273:B273"/>
    <mergeCell ref="C273:E273"/>
    <mergeCell ref="F273:G273"/>
    <mergeCell ref="A271:B271"/>
    <mergeCell ref="C271:E271"/>
    <mergeCell ref="A272:B272"/>
    <mergeCell ref="C272:E272"/>
    <mergeCell ref="F272:G272"/>
    <mergeCell ref="F271:J271"/>
    <mergeCell ref="H272:J272"/>
    <mergeCell ref="K272:K273"/>
    <mergeCell ref="H273:J273"/>
    <mergeCell ref="A258:B258"/>
    <mergeCell ref="C258:E258"/>
    <mergeCell ref="F258:G258"/>
    <mergeCell ref="K287:K288"/>
    <mergeCell ref="H288:J288"/>
    <mergeCell ref="A303:B303"/>
    <mergeCell ref="C303:E303"/>
    <mergeCell ref="F303:G303"/>
    <mergeCell ref="A301:B301"/>
    <mergeCell ref="C301:E301"/>
    <mergeCell ref="A302:B302"/>
    <mergeCell ref="C302:E302"/>
    <mergeCell ref="F302:G302"/>
    <mergeCell ref="F301:J301"/>
    <mergeCell ref="H302:J302"/>
    <mergeCell ref="K302:K303"/>
    <mergeCell ref="H303:J303"/>
    <mergeCell ref="A288:B288"/>
    <mergeCell ref="C288:E288"/>
    <mergeCell ref="F288:G288"/>
  </mergeCells>
  <conditionalFormatting sqref="D20:D29">
    <cfRule type="cellIs" dxfId="68" priority="60" operator="lessThan">
      <formula>C20</formula>
    </cfRule>
  </conditionalFormatting>
  <conditionalFormatting sqref="I20:I29">
    <cfRule type="cellIs" dxfId="67" priority="59" operator="greaterThan">
      <formula>1</formula>
    </cfRule>
  </conditionalFormatting>
  <conditionalFormatting sqref="D35:D44">
    <cfRule type="cellIs" dxfId="66" priority="57" operator="lessThan">
      <formula>C35</formula>
    </cfRule>
  </conditionalFormatting>
  <conditionalFormatting sqref="I35:I44">
    <cfRule type="cellIs" dxfId="65" priority="56" operator="greaterThan">
      <formula>1</formula>
    </cfRule>
  </conditionalFormatting>
  <conditionalFormatting sqref="D50:D59">
    <cfRule type="cellIs" dxfId="64" priority="54" operator="lessThan">
      <formula>C50</formula>
    </cfRule>
  </conditionalFormatting>
  <conditionalFormatting sqref="I50:I59">
    <cfRule type="cellIs" dxfId="63" priority="53" operator="greaterThan">
      <formula>1</formula>
    </cfRule>
  </conditionalFormatting>
  <conditionalFormatting sqref="D65:D74">
    <cfRule type="cellIs" dxfId="62" priority="51" operator="lessThan">
      <formula>C65</formula>
    </cfRule>
  </conditionalFormatting>
  <conditionalFormatting sqref="I65:I74">
    <cfRule type="cellIs" dxfId="61" priority="50" operator="greaterThan">
      <formula>1</formula>
    </cfRule>
  </conditionalFormatting>
  <conditionalFormatting sqref="D80:D89">
    <cfRule type="cellIs" dxfId="60" priority="48" operator="lessThan">
      <formula>C80</formula>
    </cfRule>
  </conditionalFormatting>
  <conditionalFormatting sqref="I80:I89">
    <cfRule type="cellIs" dxfId="59" priority="47" operator="greaterThan">
      <formula>1</formula>
    </cfRule>
  </conditionalFormatting>
  <conditionalFormatting sqref="D95:D104">
    <cfRule type="cellIs" dxfId="58" priority="45" operator="lessThan">
      <formula>C95</formula>
    </cfRule>
  </conditionalFormatting>
  <conditionalFormatting sqref="I95:I104">
    <cfRule type="cellIs" dxfId="57" priority="44" operator="greaterThan">
      <formula>1</formula>
    </cfRule>
  </conditionalFormatting>
  <conditionalFormatting sqref="D110:D119">
    <cfRule type="cellIs" dxfId="56" priority="42" operator="lessThan">
      <formula>C110</formula>
    </cfRule>
  </conditionalFormatting>
  <conditionalFormatting sqref="I110:I119">
    <cfRule type="cellIs" dxfId="55" priority="41" operator="greaterThan">
      <formula>1</formula>
    </cfRule>
  </conditionalFormatting>
  <conditionalFormatting sqref="D125:D134">
    <cfRule type="cellIs" dxfId="54" priority="39" operator="lessThan">
      <formula>C125</formula>
    </cfRule>
  </conditionalFormatting>
  <conditionalFormatting sqref="I125:I134">
    <cfRule type="cellIs" dxfId="53" priority="38" operator="greaterThan">
      <formula>1</formula>
    </cfRule>
  </conditionalFormatting>
  <conditionalFormatting sqref="D140:D149">
    <cfRule type="cellIs" dxfId="52" priority="36" operator="lessThan">
      <formula>C140</formula>
    </cfRule>
  </conditionalFormatting>
  <conditionalFormatting sqref="I140:I149">
    <cfRule type="cellIs" dxfId="51" priority="35" operator="greaterThan">
      <formula>1</formula>
    </cfRule>
  </conditionalFormatting>
  <conditionalFormatting sqref="D155:D164">
    <cfRule type="cellIs" dxfId="50" priority="33" operator="lessThan">
      <formula>C155</formula>
    </cfRule>
  </conditionalFormatting>
  <conditionalFormatting sqref="I155:I164">
    <cfRule type="cellIs" dxfId="49" priority="32" operator="greaterThan">
      <formula>1</formula>
    </cfRule>
  </conditionalFormatting>
  <conditionalFormatting sqref="I305:I314">
    <cfRule type="cellIs" dxfId="48" priority="2" operator="greaterThan">
      <formula>1</formula>
    </cfRule>
  </conditionalFormatting>
  <conditionalFormatting sqref="D170:D179">
    <cfRule type="cellIs" dxfId="47" priority="30" operator="lessThan">
      <formula>C170</formula>
    </cfRule>
  </conditionalFormatting>
  <conditionalFormatting sqref="I170:I179">
    <cfRule type="cellIs" dxfId="46" priority="29" operator="greaterThan">
      <formula>1</formula>
    </cfRule>
  </conditionalFormatting>
  <conditionalFormatting sqref="D185:D194">
    <cfRule type="cellIs" dxfId="45" priority="27" operator="lessThan">
      <formula>C185</formula>
    </cfRule>
  </conditionalFormatting>
  <conditionalFormatting sqref="I185:I194">
    <cfRule type="cellIs" dxfId="44" priority="26" operator="greaterThan">
      <formula>1</formula>
    </cfRule>
  </conditionalFormatting>
  <conditionalFormatting sqref="D200:D209">
    <cfRule type="cellIs" dxfId="43" priority="24" operator="lessThan">
      <formula>C200</formula>
    </cfRule>
  </conditionalFormatting>
  <conditionalFormatting sqref="I200:I209">
    <cfRule type="cellIs" dxfId="42" priority="23" operator="greaterThan">
      <formula>1</formula>
    </cfRule>
  </conditionalFormatting>
  <conditionalFormatting sqref="D215:D224">
    <cfRule type="cellIs" dxfId="41" priority="21" operator="lessThan">
      <formula>C215</formula>
    </cfRule>
  </conditionalFormatting>
  <conditionalFormatting sqref="I215:I224">
    <cfRule type="cellIs" dxfId="40" priority="20" operator="greaterThan">
      <formula>1</formula>
    </cfRule>
  </conditionalFormatting>
  <conditionalFormatting sqref="D230:D239">
    <cfRule type="cellIs" dxfId="39" priority="18" operator="lessThan">
      <formula>C230</formula>
    </cfRule>
  </conditionalFormatting>
  <conditionalFormatting sqref="I230:I239">
    <cfRule type="cellIs" dxfId="38" priority="17" operator="greaterThan">
      <formula>1</formula>
    </cfRule>
  </conditionalFormatting>
  <conditionalFormatting sqref="D245:D254">
    <cfRule type="cellIs" dxfId="37" priority="15" operator="lessThan">
      <formula>C245</formula>
    </cfRule>
  </conditionalFormatting>
  <conditionalFormatting sqref="I245:I254">
    <cfRule type="cellIs" dxfId="36" priority="14" operator="greaterThan">
      <formula>1</formula>
    </cfRule>
  </conditionalFormatting>
  <conditionalFormatting sqref="D260:D269">
    <cfRule type="cellIs" dxfId="35" priority="12" operator="lessThan">
      <formula>C260</formula>
    </cfRule>
  </conditionalFormatting>
  <conditionalFormatting sqref="I260:I269">
    <cfRule type="cellIs" dxfId="34" priority="11" operator="greaterThan">
      <formula>1</formula>
    </cfRule>
  </conditionalFormatting>
  <conditionalFormatting sqref="D275:D284">
    <cfRule type="cellIs" dxfId="33" priority="9" operator="lessThan">
      <formula>C275</formula>
    </cfRule>
  </conditionalFormatting>
  <conditionalFormatting sqref="I275:I284">
    <cfRule type="cellIs" dxfId="32" priority="8" operator="greaterThan">
      <formula>1</formula>
    </cfRule>
  </conditionalFormatting>
  <conditionalFormatting sqref="D290:D299">
    <cfRule type="cellIs" dxfId="31" priority="6" operator="lessThan">
      <formula>C290</formula>
    </cfRule>
  </conditionalFormatting>
  <conditionalFormatting sqref="I290:I299">
    <cfRule type="cellIs" dxfId="30" priority="5" operator="greaterThan">
      <formula>1</formula>
    </cfRule>
  </conditionalFormatting>
  <conditionalFormatting sqref="D305:D314">
    <cfRule type="cellIs" dxfId="29" priority="3" operator="lessThan">
      <formula>C305</formula>
    </cfRule>
  </conditionalFormatting>
  <conditionalFormatting sqref="E4:F5">
    <cfRule type="cellIs" dxfId="28" priority="1" operator="equal">
      <formula>""</formula>
    </cfRule>
  </conditionalFormatting>
  <pageMargins left="0.7" right="0.7" top="0.75" bottom="0.75" header="0.3" footer="0.3"/>
  <pageSetup orientation="landscape" r:id="rId1"/>
  <headerFooter>
    <oddHeader>&amp;CRapid Rehousing Expense Detail - Page &amp;P&amp;RCV-212
Updated 5/3/2022</oddHeader>
    <oddFooter>&amp;CCoronavirus Emergency Solutions Grant Program
CV-212 Expense Detail Form</oddFooter>
  </headerFooter>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extLst>
    <ext xmlns:x14="http://schemas.microsoft.com/office/spreadsheetml/2009/9/main" uri="{78C0D931-6437-407d-A8EE-F0AAD7539E65}">
      <x14:conditionalFormattings>
        <x14:conditionalFormatting xmlns:xm="http://schemas.microsoft.com/office/excel/2006/main">
          <x14:cfRule type="cellIs" priority="356" operator="notBetween" id="{399955B6-A76F-4FB0-ADC1-856CC211FF21}">
            <xm:f>'Request Summary'!#REF!</xm:f>
            <xm:f>'Request Summary'!#REF!</xm:f>
            <x14:dxf>
              <font>
                <u/>
              </font>
            </x14:dxf>
          </x14:cfRule>
          <xm:sqref>C20:E29 C35:E44 C50:E59 C65:E74 C80:E89 C95:E104 C110:E119 C125:E134 C140:E149 C155:E164 C170:E179 C185:E194 C200:E209 C215:E224 C230:E239 C245:E254 C260:E269 C275:E284 C290:E299 C305:E314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'Request Summary'!$D$16:$D$22</xm:f>
          </x14:formula1>
          <xm:sqref>B20:B29</xm:sqref>
        </x14:dataValidation>
        <x14:dataValidation type="list" allowBlank="1" showInputMessage="1" showErrorMessage="1">
          <x14:formula1>
            <xm:f>'Request Summary'!$D$16:$D$22</xm:f>
          </x14:formula1>
          <xm:sqref>B35:B44</xm:sqref>
        </x14:dataValidation>
        <x14:dataValidation type="list" allowBlank="1" showInputMessage="1" showErrorMessage="1">
          <x14:formula1>
            <xm:f>'Request Summary'!$D$16:$D$22</xm:f>
          </x14:formula1>
          <xm:sqref>B50:B59</xm:sqref>
        </x14:dataValidation>
        <x14:dataValidation type="list" allowBlank="1" showInputMessage="1" showErrorMessage="1">
          <x14:formula1>
            <xm:f>'Request Summary'!$D$16:$D$22</xm:f>
          </x14:formula1>
          <xm:sqref>B65:B74</xm:sqref>
        </x14:dataValidation>
        <x14:dataValidation type="list" allowBlank="1" showInputMessage="1" showErrorMessage="1">
          <x14:formula1>
            <xm:f>'Request Summary'!$D$16:$D$22</xm:f>
          </x14:formula1>
          <xm:sqref>B80:B89</xm:sqref>
        </x14:dataValidation>
        <x14:dataValidation type="list" allowBlank="1" showInputMessage="1" showErrorMessage="1">
          <x14:formula1>
            <xm:f>'Request Summary'!$D$16:$D$22</xm:f>
          </x14:formula1>
          <xm:sqref>B95:B104</xm:sqref>
        </x14:dataValidation>
        <x14:dataValidation type="list" allowBlank="1" showInputMessage="1" showErrorMessage="1">
          <x14:formula1>
            <xm:f>'Request Summary'!$D$16:$D$22</xm:f>
          </x14:formula1>
          <xm:sqref>B110:B119</xm:sqref>
        </x14:dataValidation>
        <x14:dataValidation type="list" allowBlank="1" showInputMessage="1" showErrorMessage="1">
          <x14:formula1>
            <xm:f>'Request Summary'!$D$16:$D$22</xm:f>
          </x14:formula1>
          <xm:sqref>B125:B134</xm:sqref>
        </x14:dataValidation>
        <x14:dataValidation type="list" allowBlank="1" showInputMessage="1" showErrorMessage="1">
          <x14:formula1>
            <xm:f>'Request Summary'!$D$16:$D$22</xm:f>
          </x14:formula1>
          <xm:sqref>B140:B149</xm:sqref>
        </x14:dataValidation>
        <x14:dataValidation type="list" allowBlank="1" showInputMessage="1" showErrorMessage="1">
          <x14:formula1>
            <xm:f>'Request Summary'!$D$16:$D$22</xm:f>
          </x14:formula1>
          <xm:sqref>B155:B164</xm:sqref>
        </x14:dataValidation>
        <x14:dataValidation type="list" allowBlank="1" showInputMessage="1" showErrorMessage="1">
          <x14:formula1>
            <xm:f>'Request Summary'!$D$16:$D$22</xm:f>
          </x14:formula1>
          <xm:sqref>B170:B179</xm:sqref>
        </x14:dataValidation>
        <x14:dataValidation type="list" allowBlank="1" showInputMessage="1" showErrorMessage="1">
          <x14:formula1>
            <xm:f>'Request Summary'!$D$16:$D$22</xm:f>
          </x14:formula1>
          <xm:sqref>B185:B194</xm:sqref>
        </x14:dataValidation>
        <x14:dataValidation type="list" allowBlank="1" showInputMessage="1" showErrorMessage="1">
          <x14:formula1>
            <xm:f>'Request Summary'!$D$16:$D$22</xm:f>
          </x14:formula1>
          <xm:sqref>B200:B209</xm:sqref>
        </x14:dataValidation>
        <x14:dataValidation type="list" allowBlank="1" showInputMessage="1" showErrorMessage="1">
          <x14:formula1>
            <xm:f>'Request Summary'!$D$16:$D$22</xm:f>
          </x14:formula1>
          <xm:sqref>B215:B224</xm:sqref>
        </x14:dataValidation>
        <x14:dataValidation type="list" allowBlank="1" showInputMessage="1" showErrorMessage="1">
          <x14:formula1>
            <xm:f>'Request Summary'!$D$16:$D$22</xm:f>
          </x14:formula1>
          <xm:sqref>B230:B239</xm:sqref>
        </x14:dataValidation>
        <x14:dataValidation type="list" allowBlank="1" showInputMessage="1" showErrorMessage="1">
          <x14:formula1>
            <xm:f>'Request Summary'!$D$16:$D$22</xm:f>
          </x14:formula1>
          <xm:sqref>B245:B254</xm:sqref>
        </x14:dataValidation>
        <x14:dataValidation type="list" allowBlank="1" showInputMessage="1" showErrorMessage="1">
          <x14:formula1>
            <xm:f>'Request Summary'!$D$16:$D$22</xm:f>
          </x14:formula1>
          <xm:sqref>B260:B269</xm:sqref>
        </x14:dataValidation>
        <x14:dataValidation type="list" allowBlank="1" showInputMessage="1" showErrorMessage="1">
          <x14:formula1>
            <xm:f>'Request Summary'!$D$16:$D$22</xm:f>
          </x14:formula1>
          <xm:sqref>B275:B284</xm:sqref>
        </x14:dataValidation>
        <x14:dataValidation type="list" allowBlank="1" showInputMessage="1" showErrorMessage="1">
          <x14:formula1>
            <xm:f>'Request Summary'!$D$16:$D$22</xm:f>
          </x14:formula1>
          <xm:sqref>B290:B299</xm:sqref>
        </x14:dataValidation>
        <x14:dataValidation type="list" allowBlank="1" showInputMessage="1" showErrorMessage="1">
          <x14:formula1>
            <xm:f>'Request Summary'!$D$16:$D$22</xm:f>
          </x14:formula1>
          <xm:sqref>B305:B314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zoomScale="70" zoomScaleNormal="70" workbookViewId="0">
      <selection activeCell="A4" sqref="A4"/>
    </sheetView>
  </sheetViews>
  <sheetFormatPr defaultRowHeight="15" x14ac:dyDescent="0.25"/>
  <cols>
    <col min="1" max="1" width="14.28515625" bestFit="1" customWidth="1"/>
    <col min="2" max="2" width="15" customWidth="1"/>
    <col min="3" max="3" width="19.140625" customWidth="1"/>
    <col min="4" max="6" width="23" customWidth="1"/>
    <col min="7" max="7" width="19.85546875" customWidth="1"/>
    <col min="8" max="8" width="18.28515625" bestFit="1" customWidth="1"/>
    <col min="9" max="9" width="19.140625" customWidth="1"/>
    <col min="10" max="10" width="15.5703125" customWidth="1"/>
    <col min="11" max="11" width="19.140625" customWidth="1"/>
    <col min="12" max="12" width="37.7109375" customWidth="1"/>
    <col min="13" max="13" width="14.28515625" customWidth="1"/>
    <col min="14" max="15" width="17.5703125" customWidth="1"/>
    <col min="16" max="16" width="35.140625" customWidth="1"/>
  </cols>
  <sheetData>
    <row r="1" spans="1:16" ht="54" customHeight="1" thickBot="1" x14ac:dyDescent="0.3">
      <c r="A1" s="215" t="s">
        <v>67</v>
      </c>
      <c r="B1" s="216"/>
      <c r="C1" s="216"/>
      <c r="D1" s="216"/>
      <c r="E1" s="216"/>
      <c r="F1" s="216"/>
      <c r="G1" s="216"/>
      <c r="H1" s="216"/>
      <c r="I1" s="216"/>
      <c r="J1" s="216"/>
      <c r="K1" s="216"/>
      <c r="L1" s="216"/>
      <c r="M1" s="216"/>
      <c r="N1" s="216"/>
      <c r="O1" s="216"/>
      <c r="P1" s="217"/>
    </row>
    <row r="2" spans="1:16" ht="54" customHeight="1" thickBot="1" x14ac:dyDescent="0.3">
      <c r="A2" s="71" t="s">
        <v>74</v>
      </c>
      <c r="B2" s="72" t="s">
        <v>75</v>
      </c>
      <c r="C2" s="72" t="s">
        <v>20</v>
      </c>
      <c r="D2" s="72" t="s">
        <v>21</v>
      </c>
      <c r="E2" s="72" t="s">
        <v>22</v>
      </c>
      <c r="F2" s="72" t="s">
        <v>23</v>
      </c>
      <c r="G2" s="72" t="s">
        <v>24</v>
      </c>
      <c r="H2" s="72" t="s">
        <v>25</v>
      </c>
      <c r="I2" s="72" t="s">
        <v>26</v>
      </c>
      <c r="J2" s="73" t="s">
        <v>31</v>
      </c>
      <c r="K2" s="72" t="s">
        <v>27</v>
      </c>
      <c r="L2" s="72" t="s">
        <v>28</v>
      </c>
      <c r="M2" s="71" t="s">
        <v>63</v>
      </c>
      <c r="N2" s="72" t="s">
        <v>61</v>
      </c>
      <c r="O2" s="72" t="s">
        <v>62</v>
      </c>
      <c r="P2" s="74" t="s">
        <v>64</v>
      </c>
    </row>
    <row r="3" spans="1:16" ht="15" customHeight="1" x14ac:dyDescent="0.25">
      <c r="A3" s="79">
        <v>2</v>
      </c>
      <c r="B3" s="75">
        <v>1</v>
      </c>
      <c r="C3" s="85" t="str">
        <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ERROR")))))))))))))))))))),2,TRUE)</f>
        <v>Administration</v>
      </c>
      <c r="D3" s="86"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3,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ERROR")))))))))))))))))))),3,TRUE))</f>
        <v/>
      </c>
      <c r="E3" s="86"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4,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ERROR")))))))))))))))))))),4,TRUE))</f>
        <v/>
      </c>
      <c r="F3" s="86"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5,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ERROR")))))))))))))))))))),5,TRUE))</f>
        <v/>
      </c>
      <c r="G3" s="85"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6,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ERROR")))))))))))))))))))),6,TRUE))</f>
        <v/>
      </c>
      <c r="H3" s="85"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7,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ERROR")))))))))))))))))))),7,TRUE))</f>
        <v/>
      </c>
      <c r="I3" s="82"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8,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ERROR")))))))))))))))))))),8,TRUE))</f>
        <v/>
      </c>
      <c r="J3" s="87"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9,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ERROR")))))))))))))))))))),9,TRUE))</f>
        <v/>
      </c>
      <c r="K3" s="82"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10,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ERROR")))))))))))))))))))),10,TRUE))</f>
        <v/>
      </c>
      <c r="L3" s="64"/>
      <c r="M3" s="113" t="s">
        <v>65</v>
      </c>
      <c r="N3" s="82" t="s">
        <v>65</v>
      </c>
      <c r="O3" s="82" t="s">
        <v>65</v>
      </c>
      <c r="P3" s="76" t="str">
        <f>IF(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11,TRUE)=0,"",VLOOKUP($B3,IF($B3&lt;11,ADMIN0[],IF($B3&lt;21,ADMIN1[],IF($B3&lt;31,ADMIN2[],IF($B3&lt;41,ADMIN3[],IF($B3&lt;51,ADMIN4[],IF($B3&lt;61,ADMIN5[],IF($B3&lt;71,ADMIN6[],IF($B3&lt;81,ADMIN7[],IF($B3&lt;91,ADMIN8[],IF($B3&lt;101,ADMIN9[],IF($B3&lt;111,ADMIN10[],IF($B3&lt;121,ADMIN11[],IF($B3&lt;131,ADMIN12[],IF($B3&lt;141,ADMIN13[],IF($B3&lt;151,ADMIN14[],IF($B3&lt;161,ADMIN15[],IF($B3&lt;171,ADMIN16[],IF($B3&lt;181,ADMIN17[],IF($B3&lt;191,ADMIN18[],IF($B3&lt;201,ADMIN19[],"TABLE ERROR")))))))))))))))))))),11,TRUE))</f>
        <v/>
      </c>
    </row>
    <row r="4" spans="1:16" ht="15" customHeight="1" x14ac:dyDescent="0.25">
      <c r="A4" s="80">
        <v>2</v>
      </c>
      <c r="B4" s="70">
        <v>2</v>
      </c>
      <c r="C4" s="88" t="str">
        <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ERROR")))))))))))))))))))),2,TRUE)</f>
        <v>Administration</v>
      </c>
      <c r="D4" s="89"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3,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ERROR")))))))))))))))))))),3,TRUE))</f>
        <v/>
      </c>
      <c r="E4" s="89"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4,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ERROR")))))))))))))))))))),4,TRUE))</f>
        <v/>
      </c>
      <c r="F4" s="89"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5,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ERROR")))))))))))))))))))),5,TRUE))</f>
        <v/>
      </c>
      <c r="G4" s="88"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6,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ERROR")))))))))))))))))))),6,TRUE))</f>
        <v/>
      </c>
      <c r="H4" s="88"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7,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ERROR")))))))))))))))))))),7,TRUE))</f>
        <v/>
      </c>
      <c r="I4" s="83"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8,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ERROR")))))))))))))))))))),8,TRUE))</f>
        <v/>
      </c>
      <c r="J4" s="90"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9,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ERROR")))))))))))))))))))),9,TRUE))</f>
        <v/>
      </c>
      <c r="K4" s="83"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10,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ERROR")))))))))))))))))))),10,TRUE))</f>
        <v/>
      </c>
      <c r="L4" s="48"/>
      <c r="M4" s="114" t="s">
        <v>66</v>
      </c>
      <c r="N4" s="83" t="s">
        <v>66</v>
      </c>
      <c r="O4" s="83" t="s">
        <v>66</v>
      </c>
      <c r="P4" s="69" t="str">
        <f>IF(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11,TRUE)=0,"",VLOOKUP($B4,IF($B4&lt;11,ADMIN0[],IF($B4&lt;21,ADMIN1[],IF($B4&lt;31,ADMIN2[],IF($B4&lt;41,ADMIN3[],IF($B4&lt;51,ADMIN4[],IF($B4&lt;61,ADMIN5[],IF($B4&lt;71,ADMIN6[],IF($B4&lt;81,ADMIN7[],IF($B4&lt;91,ADMIN8[],IF($B4&lt;101,ADMIN9[],IF($B4&lt;111,ADMIN10[],IF($B4&lt;121,ADMIN11[],IF($B4&lt;131,ADMIN12[],IF($B4&lt;141,ADMIN13[],IF($B4&lt;151,ADMIN14[],IF($B4&lt;161,ADMIN15[],IF($B4&lt;171,ADMIN16[],IF($B4&lt;181,ADMIN17[],IF($B4&lt;191,ADMIN18[],IF($B4&lt;201,ADMIN19[],"TABLE ERROR")))))))))))))))))))),11,TRUE))</f>
        <v/>
      </c>
    </row>
    <row r="5" spans="1:16" ht="15" customHeight="1" x14ac:dyDescent="0.25">
      <c r="A5" s="80">
        <v>2</v>
      </c>
      <c r="B5" s="70">
        <v>3</v>
      </c>
      <c r="C5" s="88" t="str">
        <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ERROR")))))))))))))))))))),2,TRUE)</f>
        <v>Administration</v>
      </c>
      <c r="D5" s="89"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3,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ERROR")))))))))))))))))))),3,TRUE))</f>
        <v/>
      </c>
      <c r="E5" s="89"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4,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ERROR")))))))))))))))))))),4,TRUE))</f>
        <v/>
      </c>
      <c r="F5" s="89"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5,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ERROR")))))))))))))))))))),5,TRUE))</f>
        <v/>
      </c>
      <c r="G5" s="88"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6,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ERROR")))))))))))))))))))),6,TRUE))</f>
        <v/>
      </c>
      <c r="H5" s="88"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7,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ERROR")))))))))))))))))))),7,TRUE))</f>
        <v/>
      </c>
      <c r="I5" s="83"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8,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ERROR")))))))))))))))))))),8,TRUE))</f>
        <v/>
      </c>
      <c r="J5" s="90"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9,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ERROR")))))))))))))))))))),9,TRUE))</f>
        <v/>
      </c>
      <c r="K5" s="83"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10,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ERROR")))))))))))))))))))),10,TRUE))</f>
        <v/>
      </c>
      <c r="L5" s="48"/>
      <c r="M5" s="114"/>
      <c r="N5" s="83"/>
      <c r="O5" s="83"/>
      <c r="P5" s="69" t="str">
        <f>IF(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11,TRUE)=0,"",VLOOKUP($B5,IF($B5&lt;11,ADMIN0[],IF($B5&lt;21,ADMIN1[],IF($B5&lt;31,ADMIN2[],IF($B5&lt;41,ADMIN3[],IF($B5&lt;51,ADMIN4[],IF($B5&lt;61,ADMIN5[],IF($B5&lt;71,ADMIN6[],IF($B5&lt;81,ADMIN7[],IF($B5&lt;91,ADMIN8[],IF($B5&lt;101,ADMIN9[],IF($B5&lt;111,ADMIN10[],IF($B5&lt;121,ADMIN11[],IF($B5&lt;131,ADMIN12[],IF($B5&lt;141,ADMIN13[],IF($B5&lt;151,ADMIN14[],IF($B5&lt;161,ADMIN15[],IF($B5&lt;171,ADMIN16[],IF($B5&lt;181,ADMIN17[],IF($B5&lt;191,ADMIN18[],IF($B5&lt;201,ADMIN19[],"TABLE ERROR")))))))))))))))))))),11,TRUE))</f>
        <v/>
      </c>
    </row>
    <row r="6" spans="1:16" ht="15" customHeight="1" x14ac:dyDescent="0.25">
      <c r="A6" s="80">
        <v>2</v>
      </c>
      <c r="B6" s="70">
        <v>4</v>
      </c>
      <c r="C6" s="88" t="str">
        <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ERROR")))))))))))))))))))),2,TRUE)</f>
        <v>Administration</v>
      </c>
      <c r="D6" s="89"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3,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ERROR")))))))))))))))))))),3,TRUE))</f>
        <v/>
      </c>
      <c r="E6" s="89"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4,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ERROR")))))))))))))))))))),4,TRUE))</f>
        <v/>
      </c>
      <c r="F6" s="89"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5,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ERROR")))))))))))))))))))),5,TRUE))</f>
        <v/>
      </c>
      <c r="G6" s="88"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6,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ERROR")))))))))))))))))))),6,TRUE))</f>
        <v/>
      </c>
      <c r="H6" s="88"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7,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ERROR")))))))))))))))))))),7,TRUE))</f>
        <v/>
      </c>
      <c r="I6" s="83"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8,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ERROR")))))))))))))))))))),8,TRUE))</f>
        <v/>
      </c>
      <c r="J6" s="90"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9,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ERROR")))))))))))))))))))),9,TRUE))</f>
        <v/>
      </c>
      <c r="K6" s="83"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10,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ERROR")))))))))))))))))))),10,TRUE))</f>
        <v/>
      </c>
      <c r="L6" s="48"/>
      <c r="M6" s="114"/>
      <c r="N6" s="83"/>
      <c r="O6" s="83"/>
      <c r="P6" s="69" t="str">
        <f>IF(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11,TRUE)=0,"",VLOOKUP($B6,IF($B6&lt;11,ADMIN0[],IF($B6&lt;21,ADMIN1[],IF($B6&lt;31,ADMIN2[],IF($B6&lt;41,ADMIN3[],IF($B6&lt;51,ADMIN4[],IF($B6&lt;61,ADMIN5[],IF($B6&lt;71,ADMIN6[],IF($B6&lt;81,ADMIN7[],IF($B6&lt;91,ADMIN8[],IF($B6&lt;101,ADMIN9[],IF($B6&lt;111,ADMIN10[],IF($B6&lt;121,ADMIN11[],IF($B6&lt;131,ADMIN12[],IF($B6&lt;141,ADMIN13[],IF($B6&lt;151,ADMIN14[],IF($B6&lt;161,ADMIN15[],IF($B6&lt;171,ADMIN16[],IF($B6&lt;181,ADMIN17[],IF($B6&lt;191,ADMIN18[],IF($B6&lt;201,ADMIN19[],"TABLE ERROR")))))))))))))))))))),11,TRUE))</f>
        <v/>
      </c>
    </row>
    <row r="7" spans="1:16" ht="15" customHeight="1" x14ac:dyDescent="0.25">
      <c r="A7" s="80">
        <v>2</v>
      </c>
      <c r="B7" s="70">
        <v>5</v>
      </c>
      <c r="C7" s="88" t="str">
        <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ERROR")))))))))))))))))))),2,TRUE)</f>
        <v>Administration</v>
      </c>
      <c r="D7" s="89"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3,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ERROR")))))))))))))))))))),3,TRUE))</f>
        <v/>
      </c>
      <c r="E7" s="89"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4,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ERROR")))))))))))))))))))),4,TRUE))</f>
        <v/>
      </c>
      <c r="F7" s="89"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5,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ERROR")))))))))))))))))))),5,TRUE))</f>
        <v/>
      </c>
      <c r="G7" s="88"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6,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ERROR")))))))))))))))))))),6,TRUE))</f>
        <v/>
      </c>
      <c r="H7" s="88"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7,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ERROR")))))))))))))))))))),7,TRUE))</f>
        <v/>
      </c>
      <c r="I7" s="83"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8,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ERROR")))))))))))))))))))),8,TRUE))</f>
        <v/>
      </c>
      <c r="J7" s="90"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9,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ERROR")))))))))))))))))))),9,TRUE))</f>
        <v/>
      </c>
      <c r="K7" s="83"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10,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ERROR")))))))))))))))))))),10,TRUE))</f>
        <v/>
      </c>
      <c r="L7" s="48"/>
      <c r="M7" s="114"/>
      <c r="N7" s="83"/>
      <c r="O7" s="83"/>
      <c r="P7" s="69" t="str">
        <f>IF(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11,TRUE)=0,"",VLOOKUP($B7,IF($B7&lt;11,ADMIN0[],IF($B7&lt;21,ADMIN1[],IF($B7&lt;31,ADMIN2[],IF($B7&lt;41,ADMIN3[],IF($B7&lt;51,ADMIN4[],IF($B7&lt;61,ADMIN5[],IF($B7&lt;71,ADMIN6[],IF($B7&lt;81,ADMIN7[],IF($B7&lt;91,ADMIN8[],IF($B7&lt;101,ADMIN9[],IF($B7&lt;111,ADMIN10[],IF($B7&lt;121,ADMIN11[],IF($B7&lt;131,ADMIN12[],IF($B7&lt;141,ADMIN13[],IF($B7&lt;151,ADMIN14[],IF($B7&lt;161,ADMIN15[],IF($B7&lt;171,ADMIN16[],IF($B7&lt;181,ADMIN17[],IF($B7&lt;191,ADMIN18[],IF($B7&lt;201,ADMIN19[],"TABLE ERROR")))))))))))))))))))),11,TRUE))</f>
        <v/>
      </c>
    </row>
    <row r="8" spans="1:16" ht="15" customHeight="1" x14ac:dyDescent="0.25">
      <c r="A8" s="80">
        <v>2</v>
      </c>
      <c r="B8" s="70">
        <v>6</v>
      </c>
      <c r="C8" s="88" t="str">
        <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ERROR")))))))))))))))))))),2,TRUE)</f>
        <v>Administration</v>
      </c>
      <c r="D8" s="89"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3,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ERROR")))))))))))))))))))),3,TRUE))</f>
        <v/>
      </c>
      <c r="E8" s="89"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4,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ERROR")))))))))))))))))))),4,TRUE))</f>
        <v/>
      </c>
      <c r="F8" s="89"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5,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ERROR")))))))))))))))))))),5,TRUE))</f>
        <v/>
      </c>
      <c r="G8" s="88"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6,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ERROR")))))))))))))))))))),6,TRUE))</f>
        <v/>
      </c>
      <c r="H8" s="88"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7,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ERROR")))))))))))))))))))),7,TRUE))</f>
        <v/>
      </c>
      <c r="I8" s="83"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8,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ERROR")))))))))))))))))))),8,TRUE))</f>
        <v/>
      </c>
      <c r="J8" s="90"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9,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ERROR")))))))))))))))))))),9,TRUE))</f>
        <v/>
      </c>
      <c r="K8" s="83"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10,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ERROR")))))))))))))))))))),10,TRUE))</f>
        <v/>
      </c>
      <c r="L8" s="48"/>
      <c r="M8" s="114"/>
      <c r="N8" s="83"/>
      <c r="O8" s="83"/>
      <c r="P8" s="69" t="str">
        <f>IF(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11,TRUE)=0,"",VLOOKUP($B8,IF($B8&lt;11,ADMIN0[],IF($B8&lt;21,ADMIN1[],IF($B8&lt;31,ADMIN2[],IF($B8&lt;41,ADMIN3[],IF($B8&lt;51,ADMIN4[],IF($B8&lt;61,ADMIN5[],IF($B8&lt;71,ADMIN6[],IF($B8&lt;81,ADMIN7[],IF($B8&lt;91,ADMIN8[],IF($B8&lt;101,ADMIN9[],IF($B8&lt;111,ADMIN10[],IF($B8&lt;121,ADMIN11[],IF($B8&lt;131,ADMIN12[],IF($B8&lt;141,ADMIN13[],IF($B8&lt;151,ADMIN14[],IF($B8&lt;161,ADMIN15[],IF($B8&lt;171,ADMIN16[],IF($B8&lt;181,ADMIN17[],IF($B8&lt;191,ADMIN18[],IF($B8&lt;201,ADMIN19[],"TABLE ERROR")))))))))))))))))))),11,TRUE))</f>
        <v/>
      </c>
    </row>
    <row r="9" spans="1:16" ht="15" customHeight="1" x14ac:dyDescent="0.25">
      <c r="A9" s="80">
        <v>2</v>
      </c>
      <c r="B9" s="70">
        <v>7</v>
      </c>
      <c r="C9" s="88" t="str">
        <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ERROR")))))))))))))))))))),2,TRUE)</f>
        <v>Administration</v>
      </c>
      <c r="D9" s="89"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3,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ERROR")))))))))))))))))))),3,TRUE))</f>
        <v/>
      </c>
      <c r="E9" s="89"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4,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ERROR")))))))))))))))))))),4,TRUE))</f>
        <v/>
      </c>
      <c r="F9" s="89"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5,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ERROR")))))))))))))))))))),5,TRUE))</f>
        <v/>
      </c>
      <c r="G9" s="88"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6,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ERROR")))))))))))))))))))),6,TRUE))</f>
        <v/>
      </c>
      <c r="H9" s="88"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7,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ERROR")))))))))))))))))))),7,TRUE))</f>
        <v/>
      </c>
      <c r="I9" s="83"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8,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ERROR")))))))))))))))))))),8,TRUE))</f>
        <v/>
      </c>
      <c r="J9" s="90"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9,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ERROR")))))))))))))))))))),9,TRUE))</f>
        <v/>
      </c>
      <c r="K9" s="83"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10,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ERROR")))))))))))))))))))),10,TRUE))</f>
        <v/>
      </c>
      <c r="L9" s="48"/>
      <c r="M9" s="114"/>
      <c r="N9" s="83"/>
      <c r="O9" s="83"/>
      <c r="P9" s="69" t="str">
        <f>IF(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11,TRUE)=0,"",VLOOKUP($B9,IF($B9&lt;11,ADMIN0[],IF($B9&lt;21,ADMIN1[],IF($B9&lt;31,ADMIN2[],IF($B9&lt;41,ADMIN3[],IF($B9&lt;51,ADMIN4[],IF($B9&lt;61,ADMIN5[],IF($B9&lt;71,ADMIN6[],IF($B9&lt;81,ADMIN7[],IF($B9&lt;91,ADMIN8[],IF($B9&lt;101,ADMIN9[],IF($B9&lt;111,ADMIN10[],IF($B9&lt;121,ADMIN11[],IF($B9&lt;131,ADMIN12[],IF($B9&lt;141,ADMIN13[],IF($B9&lt;151,ADMIN14[],IF($B9&lt;161,ADMIN15[],IF($B9&lt;171,ADMIN16[],IF($B9&lt;181,ADMIN17[],IF($B9&lt;191,ADMIN18[],IF($B9&lt;201,ADMIN19[],"TABLE ERROR")))))))))))))))))))),11,TRUE))</f>
        <v/>
      </c>
    </row>
    <row r="10" spans="1:16" ht="15" customHeight="1" x14ac:dyDescent="0.25">
      <c r="A10" s="80">
        <v>2</v>
      </c>
      <c r="B10" s="70">
        <v>8</v>
      </c>
      <c r="C10" s="88" t="str">
        <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ERROR")))))))))))))))))))),2,TRUE)</f>
        <v>Administration</v>
      </c>
      <c r="D10" s="89"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3,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ERROR")))))))))))))))))))),3,TRUE))</f>
        <v/>
      </c>
      <c r="E10" s="89"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4,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ERROR")))))))))))))))))))),4,TRUE))</f>
        <v/>
      </c>
      <c r="F10" s="89"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5,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ERROR")))))))))))))))))))),5,TRUE))</f>
        <v/>
      </c>
      <c r="G10" s="88"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6,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ERROR")))))))))))))))))))),6,TRUE))</f>
        <v/>
      </c>
      <c r="H10" s="88"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7,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ERROR")))))))))))))))))))),7,TRUE))</f>
        <v/>
      </c>
      <c r="I10" s="83"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8,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ERROR")))))))))))))))))))),8,TRUE))</f>
        <v/>
      </c>
      <c r="J10" s="90"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9,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ERROR")))))))))))))))))))),9,TRUE))</f>
        <v/>
      </c>
      <c r="K10" s="83"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10,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ERROR")))))))))))))))))))),10,TRUE))</f>
        <v/>
      </c>
      <c r="L10" s="48"/>
      <c r="M10" s="114"/>
      <c r="N10" s="83"/>
      <c r="O10" s="83"/>
      <c r="P10" s="69" t="str">
        <f>IF(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11,TRUE)=0,"",VLOOKUP($B10,IF($B10&lt;11,ADMIN0[],IF($B10&lt;21,ADMIN1[],IF($B10&lt;31,ADMIN2[],IF($B10&lt;41,ADMIN3[],IF($B10&lt;51,ADMIN4[],IF($B10&lt;61,ADMIN5[],IF($B10&lt;71,ADMIN6[],IF($B10&lt;81,ADMIN7[],IF($B10&lt;91,ADMIN8[],IF($B10&lt;101,ADMIN9[],IF($B10&lt;111,ADMIN10[],IF($B10&lt;121,ADMIN11[],IF($B10&lt;131,ADMIN12[],IF($B10&lt;141,ADMIN13[],IF($B10&lt;151,ADMIN14[],IF($B10&lt;161,ADMIN15[],IF($B10&lt;171,ADMIN16[],IF($B10&lt;181,ADMIN17[],IF($B10&lt;191,ADMIN18[],IF($B10&lt;201,ADMIN19[],"TABLE ERROR")))))))))))))))))))),11,TRUE))</f>
        <v/>
      </c>
    </row>
    <row r="11" spans="1:16" ht="15" customHeight="1" x14ac:dyDescent="0.25">
      <c r="A11" s="80">
        <v>2</v>
      </c>
      <c r="B11" s="70">
        <v>9</v>
      </c>
      <c r="C11" s="88" t="str">
        <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ERROR")))))))))))))))))))),2,TRUE)</f>
        <v>Administration</v>
      </c>
      <c r="D11" s="89"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3,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ERROR")))))))))))))))))))),3,TRUE))</f>
        <v/>
      </c>
      <c r="E11" s="89"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4,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ERROR")))))))))))))))))))),4,TRUE))</f>
        <v/>
      </c>
      <c r="F11" s="89"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5,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ERROR")))))))))))))))))))),5,TRUE))</f>
        <v/>
      </c>
      <c r="G11" s="88"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6,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ERROR")))))))))))))))))))),6,TRUE))</f>
        <v/>
      </c>
      <c r="H11" s="88"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7,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ERROR")))))))))))))))))))),7,TRUE))</f>
        <v/>
      </c>
      <c r="I11" s="83"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8,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ERROR")))))))))))))))))))),8,TRUE))</f>
        <v/>
      </c>
      <c r="J11" s="90"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9,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ERROR")))))))))))))))))))),9,TRUE))</f>
        <v/>
      </c>
      <c r="K11" s="83"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10,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ERROR")))))))))))))))))))),10,TRUE))</f>
        <v/>
      </c>
      <c r="L11" s="48"/>
      <c r="M11" s="114"/>
      <c r="N11" s="83"/>
      <c r="O11" s="83"/>
      <c r="P11" s="69" t="str">
        <f>IF(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11,TRUE)=0,"",VLOOKUP($B11,IF($B11&lt;11,ADMIN0[],IF($B11&lt;21,ADMIN1[],IF($B11&lt;31,ADMIN2[],IF($B11&lt;41,ADMIN3[],IF($B11&lt;51,ADMIN4[],IF($B11&lt;61,ADMIN5[],IF($B11&lt;71,ADMIN6[],IF($B11&lt;81,ADMIN7[],IF($B11&lt;91,ADMIN8[],IF($B11&lt;101,ADMIN9[],IF($B11&lt;111,ADMIN10[],IF($B11&lt;121,ADMIN11[],IF($B11&lt;131,ADMIN12[],IF($B11&lt;141,ADMIN13[],IF($B11&lt;151,ADMIN14[],IF($B11&lt;161,ADMIN15[],IF($B11&lt;171,ADMIN16[],IF($B11&lt;181,ADMIN17[],IF($B11&lt;191,ADMIN18[],IF($B11&lt;201,ADMIN19[],"TABLE ERROR")))))))))))))))))))),11,TRUE))</f>
        <v/>
      </c>
    </row>
    <row r="12" spans="1:16" ht="15.75" customHeight="1" x14ac:dyDescent="0.25">
      <c r="A12" s="80">
        <v>2</v>
      </c>
      <c r="B12" s="70">
        <v>10</v>
      </c>
      <c r="C12" s="88" t="str">
        <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ERROR")))))))))))))))))))),2,TRUE)</f>
        <v>Administration</v>
      </c>
      <c r="D12" s="89"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3,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ERROR")))))))))))))))))))),3,TRUE))</f>
        <v/>
      </c>
      <c r="E12" s="89"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4,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ERROR")))))))))))))))))))),4,TRUE))</f>
        <v/>
      </c>
      <c r="F12" s="89"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5,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ERROR")))))))))))))))))))),5,TRUE))</f>
        <v/>
      </c>
      <c r="G12" s="88"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6,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ERROR")))))))))))))))))))),6,TRUE))</f>
        <v/>
      </c>
      <c r="H12" s="88"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7,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ERROR")))))))))))))))))))),7,TRUE))</f>
        <v/>
      </c>
      <c r="I12" s="83"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8,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ERROR")))))))))))))))))))),8,TRUE))</f>
        <v/>
      </c>
      <c r="J12" s="90"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9,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ERROR")))))))))))))))))))),9,TRUE))</f>
        <v/>
      </c>
      <c r="K12" s="83"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10,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ERROR")))))))))))))))))))),10,TRUE))</f>
        <v/>
      </c>
      <c r="L12" s="48"/>
      <c r="M12" s="114"/>
      <c r="N12" s="83"/>
      <c r="O12" s="83"/>
      <c r="P12" s="69" t="str">
        <f>IF(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11,TRUE)=0,"",VLOOKUP($B12,IF($B12&lt;11,ADMIN0[],IF($B12&lt;21,ADMIN1[],IF($B12&lt;31,ADMIN2[],IF($B12&lt;41,ADMIN3[],IF($B12&lt;51,ADMIN4[],IF($B12&lt;61,ADMIN5[],IF($B12&lt;71,ADMIN6[],IF($B12&lt;81,ADMIN7[],IF($B12&lt;91,ADMIN8[],IF($B12&lt;101,ADMIN9[],IF($B12&lt;111,ADMIN10[],IF($B12&lt;121,ADMIN11[],IF($B12&lt;131,ADMIN12[],IF($B12&lt;141,ADMIN13[],IF($B12&lt;151,ADMIN14[],IF($B12&lt;161,ADMIN15[],IF($B12&lt;171,ADMIN16[],IF($B12&lt;181,ADMIN17[],IF($B12&lt;191,ADMIN18[],IF($B12&lt;201,ADMIN19[],"TABLE ERROR")))))))))))))))))))),11,TRUE))</f>
        <v/>
      </c>
    </row>
    <row r="13" spans="1:16" ht="15" customHeight="1" x14ac:dyDescent="0.25">
      <c r="A13" s="80">
        <v>3</v>
      </c>
      <c r="B13" s="70">
        <v>11</v>
      </c>
      <c r="C13" s="88" t="str">
        <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ERROR")))))))))))))))))))),2,TRUE)</f>
        <v>Administration</v>
      </c>
      <c r="D13" s="89"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3,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ERROR")))))))))))))))))))),3,TRUE))</f>
        <v/>
      </c>
      <c r="E13" s="89"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4,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ERROR")))))))))))))))))))),4,TRUE))</f>
        <v/>
      </c>
      <c r="F13" s="89"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5,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ERROR")))))))))))))))))))),5,TRUE))</f>
        <v/>
      </c>
      <c r="G13" s="88"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6,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ERROR")))))))))))))))))))),6,TRUE))</f>
        <v/>
      </c>
      <c r="H13" s="88"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7,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ERROR")))))))))))))))))))),7,TRUE))</f>
        <v/>
      </c>
      <c r="I13" s="83"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8,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ERROR")))))))))))))))))))),8,TRUE))</f>
        <v/>
      </c>
      <c r="J13" s="90"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9,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ERROR")))))))))))))))))))),9,TRUE))</f>
        <v/>
      </c>
      <c r="K13" s="83"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10,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ERROR")))))))))))))))))))),10,TRUE))</f>
        <v/>
      </c>
      <c r="L13" s="48"/>
      <c r="M13" s="114"/>
      <c r="N13" s="83"/>
      <c r="O13" s="83"/>
      <c r="P13" s="69" t="str">
        <f>IF(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11,TRUE)=0,"",VLOOKUP($B13,IF($B13&lt;11,ADMIN0[],IF($B13&lt;21,ADMIN1[],IF($B13&lt;31,ADMIN2[],IF($B13&lt;41,ADMIN3[],IF($B13&lt;51,ADMIN4[],IF($B13&lt;61,ADMIN5[],IF($B13&lt;71,ADMIN6[],IF($B13&lt;81,ADMIN7[],IF($B13&lt;91,ADMIN8[],IF($B13&lt;101,ADMIN9[],IF($B13&lt;111,ADMIN10[],IF($B13&lt;121,ADMIN11[],IF($B13&lt;131,ADMIN12[],IF($B13&lt;141,ADMIN13[],IF($B13&lt;151,ADMIN14[],IF($B13&lt;161,ADMIN15[],IF($B13&lt;171,ADMIN16[],IF($B13&lt;181,ADMIN17[],IF($B13&lt;191,ADMIN18[],IF($B13&lt;201,ADMIN19[],"TABLE ERROR")))))))))))))))))))),11,TRUE))</f>
        <v/>
      </c>
    </row>
    <row r="14" spans="1:16" ht="15" customHeight="1" x14ac:dyDescent="0.25">
      <c r="A14" s="80">
        <v>3</v>
      </c>
      <c r="B14" s="70">
        <v>12</v>
      </c>
      <c r="C14" s="88" t="str">
        <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ERROR")))))))))))))))))))),2,TRUE)</f>
        <v>Administration</v>
      </c>
      <c r="D14" s="89"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3,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ERROR")))))))))))))))))))),3,TRUE))</f>
        <v/>
      </c>
      <c r="E14" s="89"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4,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ERROR")))))))))))))))))))),4,TRUE))</f>
        <v/>
      </c>
      <c r="F14" s="89"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5,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ERROR")))))))))))))))))))),5,TRUE))</f>
        <v/>
      </c>
      <c r="G14" s="88"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6,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ERROR")))))))))))))))))))),6,TRUE))</f>
        <v/>
      </c>
      <c r="H14" s="88"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7,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ERROR")))))))))))))))))))),7,TRUE))</f>
        <v/>
      </c>
      <c r="I14" s="83"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8,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ERROR")))))))))))))))))))),8,TRUE))</f>
        <v/>
      </c>
      <c r="J14" s="90"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9,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ERROR")))))))))))))))))))),9,TRUE))</f>
        <v/>
      </c>
      <c r="K14" s="83"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10,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ERROR")))))))))))))))))))),10,TRUE))</f>
        <v/>
      </c>
      <c r="L14" s="48"/>
      <c r="M14" s="114"/>
      <c r="N14" s="83"/>
      <c r="O14" s="83"/>
      <c r="P14" s="69" t="str">
        <f>IF(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11,TRUE)=0,"",VLOOKUP($B14,IF($B14&lt;11,ADMIN0[],IF($B14&lt;21,ADMIN1[],IF($B14&lt;31,ADMIN2[],IF($B14&lt;41,ADMIN3[],IF($B14&lt;51,ADMIN4[],IF($B14&lt;61,ADMIN5[],IF($B14&lt;71,ADMIN6[],IF($B14&lt;81,ADMIN7[],IF($B14&lt;91,ADMIN8[],IF($B14&lt;101,ADMIN9[],IF($B14&lt;111,ADMIN10[],IF($B14&lt;121,ADMIN11[],IF($B14&lt;131,ADMIN12[],IF($B14&lt;141,ADMIN13[],IF($B14&lt;151,ADMIN14[],IF($B14&lt;161,ADMIN15[],IF($B14&lt;171,ADMIN16[],IF($B14&lt;181,ADMIN17[],IF($B14&lt;191,ADMIN18[],IF($B14&lt;201,ADMIN19[],"TABLE ERROR")))))))))))))))))))),11,TRUE))</f>
        <v/>
      </c>
    </row>
    <row r="15" spans="1:16" ht="15" customHeight="1" x14ac:dyDescent="0.25">
      <c r="A15" s="80">
        <v>3</v>
      </c>
      <c r="B15" s="70">
        <v>13</v>
      </c>
      <c r="C15" s="88" t="str">
        <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ERROR")))))))))))))))))))),2,TRUE)</f>
        <v>Administration</v>
      </c>
      <c r="D15" s="89"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3,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ERROR")))))))))))))))))))),3,TRUE))</f>
        <v/>
      </c>
      <c r="E15" s="89"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4,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ERROR")))))))))))))))))))),4,TRUE))</f>
        <v/>
      </c>
      <c r="F15" s="89"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5,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ERROR")))))))))))))))))))),5,TRUE))</f>
        <v/>
      </c>
      <c r="G15" s="88"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6,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ERROR")))))))))))))))))))),6,TRUE))</f>
        <v/>
      </c>
      <c r="H15" s="88"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7,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ERROR")))))))))))))))))))),7,TRUE))</f>
        <v/>
      </c>
      <c r="I15" s="83"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8,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ERROR")))))))))))))))))))),8,TRUE))</f>
        <v/>
      </c>
      <c r="J15" s="90"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9,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ERROR")))))))))))))))))))),9,TRUE))</f>
        <v/>
      </c>
      <c r="K15" s="83"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10,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ERROR")))))))))))))))))))),10,TRUE))</f>
        <v/>
      </c>
      <c r="L15" s="48"/>
      <c r="M15" s="114"/>
      <c r="N15" s="83"/>
      <c r="O15" s="83"/>
      <c r="P15" s="69" t="str">
        <f>IF(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11,TRUE)=0,"",VLOOKUP($B15,IF($B15&lt;11,ADMIN0[],IF($B15&lt;21,ADMIN1[],IF($B15&lt;31,ADMIN2[],IF($B15&lt;41,ADMIN3[],IF($B15&lt;51,ADMIN4[],IF($B15&lt;61,ADMIN5[],IF($B15&lt;71,ADMIN6[],IF($B15&lt;81,ADMIN7[],IF($B15&lt;91,ADMIN8[],IF($B15&lt;101,ADMIN9[],IF($B15&lt;111,ADMIN10[],IF($B15&lt;121,ADMIN11[],IF($B15&lt;131,ADMIN12[],IF($B15&lt;141,ADMIN13[],IF($B15&lt;151,ADMIN14[],IF($B15&lt;161,ADMIN15[],IF($B15&lt;171,ADMIN16[],IF($B15&lt;181,ADMIN17[],IF($B15&lt;191,ADMIN18[],IF($B15&lt;201,ADMIN19[],"TABLE ERROR")))))))))))))))))))),11,TRUE))</f>
        <v/>
      </c>
    </row>
    <row r="16" spans="1:16" ht="15" customHeight="1" x14ac:dyDescent="0.25">
      <c r="A16" s="80">
        <v>3</v>
      </c>
      <c r="B16" s="70">
        <v>14</v>
      </c>
      <c r="C16" s="88" t="str">
        <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ERROR")))))))))))))))))))),2,TRUE)</f>
        <v>Administration</v>
      </c>
      <c r="D16" s="89"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3,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ERROR")))))))))))))))))))),3,TRUE))</f>
        <v/>
      </c>
      <c r="E16" s="89"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4,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ERROR")))))))))))))))))))),4,TRUE))</f>
        <v/>
      </c>
      <c r="F16" s="89"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5,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ERROR")))))))))))))))))))),5,TRUE))</f>
        <v/>
      </c>
      <c r="G16" s="88"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6,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ERROR")))))))))))))))))))),6,TRUE))</f>
        <v/>
      </c>
      <c r="H16" s="88"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7,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ERROR")))))))))))))))))))),7,TRUE))</f>
        <v/>
      </c>
      <c r="I16" s="83"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8,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ERROR")))))))))))))))))))),8,TRUE))</f>
        <v/>
      </c>
      <c r="J16" s="90"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9,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ERROR")))))))))))))))))))),9,TRUE))</f>
        <v/>
      </c>
      <c r="K16" s="83"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10,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ERROR")))))))))))))))))))),10,TRUE))</f>
        <v/>
      </c>
      <c r="L16" s="48"/>
      <c r="M16" s="114"/>
      <c r="N16" s="83"/>
      <c r="O16" s="83"/>
      <c r="P16" s="69" t="str">
        <f>IF(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11,TRUE)=0,"",VLOOKUP($B16,IF($B16&lt;11,ADMIN0[],IF($B16&lt;21,ADMIN1[],IF($B16&lt;31,ADMIN2[],IF($B16&lt;41,ADMIN3[],IF($B16&lt;51,ADMIN4[],IF($B16&lt;61,ADMIN5[],IF($B16&lt;71,ADMIN6[],IF($B16&lt;81,ADMIN7[],IF($B16&lt;91,ADMIN8[],IF($B16&lt;101,ADMIN9[],IF($B16&lt;111,ADMIN10[],IF($B16&lt;121,ADMIN11[],IF($B16&lt;131,ADMIN12[],IF($B16&lt;141,ADMIN13[],IF($B16&lt;151,ADMIN14[],IF($B16&lt;161,ADMIN15[],IF($B16&lt;171,ADMIN16[],IF($B16&lt;181,ADMIN17[],IF($B16&lt;191,ADMIN18[],IF($B16&lt;201,ADMIN19[],"TABLE ERROR")))))))))))))))))))),11,TRUE))</f>
        <v/>
      </c>
    </row>
    <row r="17" spans="1:16" ht="15" customHeight="1" x14ac:dyDescent="0.25">
      <c r="A17" s="80">
        <v>3</v>
      </c>
      <c r="B17" s="70">
        <v>15</v>
      </c>
      <c r="C17" s="88" t="str">
        <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ERROR")))))))))))))))))))),2,TRUE)</f>
        <v>Administration</v>
      </c>
      <c r="D17" s="89"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3,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ERROR")))))))))))))))))))),3,TRUE))</f>
        <v/>
      </c>
      <c r="E17" s="89"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4,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ERROR")))))))))))))))))))),4,TRUE))</f>
        <v/>
      </c>
      <c r="F17" s="89"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5,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ERROR")))))))))))))))))))),5,TRUE))</f>
        <v/>
      </c>
      <c r="G17" s="88"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6,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ERROR")))))))))))))))))))),6,TRUE))</f>
        <v/>
      </c>
      <c r="H17" s="88"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7,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ERROR")))))))))))))))))))),7,TRUE))</f>
        <v/>
      </c>
      <c r="I17" s="83"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8,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ERROR")))))))))))))))))))),8,TRUE))</f>
        <v/>
      </c>
      <c r="J17" s="90"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9,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ERROR")))))))))))))))))))),9,TRUE))</f>
        <v/>
      </c>
      <c r="K17" s="83"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10,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ERROR")))))))))))))))))))),10,TRUE))</f>
        <v/>
      </c>
      <c r="L17" s="48"/>
      <c r="M17" s="114"/>
      <c r="N17" s="83"/>
      <c r="O17" s="83"/>
      <c r="P17" s="69" t="str">
        <f>IF(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11,TRUE)=0,"",VLOOKUP($B17,IF($B17&lt;11,ADMIN0[],IF($B17&lt;21,ADMIN1[],IF($B17&lt;31,ADMIN2[],IF($B17&lt;41,ADMIN3[],IF($B17&lt;51,ADMIN4[],IF($B17&lt;61,ADMIN5[],IF($B17&lt;71,ADMIN6[],IF($B17&lt;81,ADMIN7[],IF($B17&lt;91,ADMIN8[],IF($B17&lt;101,ADMIN9[],IF($B17&lt;111,ADMIN10[],IF($B17&lt;121,ADMIN11[],IF($B17&lt;131,ADMIN12[],IF($B17&lt;141,ADMIN13[],IF($B17&lt;151,ADMIN14[],IF($B17&lt;161,ADMIN15[],IF($B17&lt;171,ADMIN16[],IF($B17&lt;181,ADMIN17[],IF($B17&lt;191,ADMIN18[],IF($B17&lt;201,ADMIN19[],"TABLE ERROR")))))))))))))))))))),11,TRUE))</f>
        <v/>
      </c>
    </row>
    <row r="18" spans="1:16" ht="15" customHeight="1" x14ac:dyDescent="0.25">
      <c r="A18" s="80">
        <v>3</v>
      </c>
      <c r="B18" s="70">
        <v>16</v>
      </c>
      <c r="C18" s="88" t="str">
        <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ERROR")))))))))))))))))))),2,TRUE)</f>
        <v>Administration</v>
      </c>
      <c r="D18" s="89"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3,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ERROR")))))))))))))))))))),3,TRUE))</f>
        <v/>
      </c>
      <c r="E18" s="89"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4,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ERROR")))))))))))))))))))),4,TRUE))</f>
        <v/>
      </c>
      <c r="F18" s="89"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5,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ERROR")))))))))))))))))))),5,TRUE))</f>
        <v/>
      </c>
      <c r="G18" s="88"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6,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ERROR")))))))))))))))))))),6,TRUE))</f>
        <v/>
      </c>
      <c r="H18" s="88"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7,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ERROR")))))))))))))))))))),7,TRUE))</f>
        <v/>
      </c>
      <c r="I18" s="83"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8,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ERROR")))))))))))))))))))),8,TRUE))</f>
        <v/>
      </c>
      <c r="J18" s="90"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9,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ERROR")))))))))))))))))))),9,TRUE))</f>
        <v/>
      </c>
      <c r="K18" s="83"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10,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ERROR")))))))))))))))))))),10,TRUE))</f>
        <v/>
      </c>
      <c r="L18" s="48"/>
      <c r="M18" s="114"/>
      <c r="N18" s="83"/>
      <c r="O18" s="83"/>
      <c r="P18" s="69" t="str">
        <f>IF(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11,TRUE)=0,"",VLOOKUP($B18,IF($B18&lt;11,ADMIN0[],IF($B18&lt;21,ADMIN1[],IF($B18&lt;31,ADMIN2[],IF($B18&lt;41,ADMIN3[],IF($B18&lt;51,ADMIN4[],IF($B18&lt;61,ADMIN5[],IF($B18&lt;71,ADMIN6[],IF($B18&lt;81,ADMIN7[],IF($B18&lt;91,ADMIN8[],IF($B18&lt;101,ADMIN9[],IF($B18&lt;111,ADMIN10[],IF($B18&lt;121,ADMIN11[],IF($B18&lt;131,ADMIN12[],IF($B18&lt;141,ADMIN13[],IF($B18&lt;151,ADMIN14[],IF($B18&lt;161,ADMIN15[],IF($B18&lt;171,ADMIN16[],IF($B18&lt;181,ADMIN17[],IF($B18&lt;191,ADMIN18[],IF($B18&lt;201,ADMIN19[],"TABLE ERROR")))))))))))))))))))),11,TRUE))</f>
        <v/>
      </c>
    </row>
    <row r="19" spans="1:16" ht="15" customHeight="1" x14ac:dyDescent="0.25">
      <c r="A19" s="80">
        <v>3</v>
      </c>
      <c r="B19" s="70">
        <v>17</v>
      </c>
      <c r="C19" s="88" t="str">
        <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ERROR")))))))))))))))))))),2,TRUE)</f>
        <v>Administration</v>
      </c>
      <c r="D19" s="89"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3,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ERROR")))))))))))))))))))),3,TRUE))</f>
        <v/>
      </c>
      <c r="E19" s="89"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4,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ERROR")))))))))))))))))))),4,TRUE))</f>
        <v/>
      </c>
      <c r="F19" s="89"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5,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ERROR")))))))))))))))))))),5,TRUE))</f>
        <v/>
      </c>
      <c r="G19" s="88"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6,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ERROR")))))))))))))))))))),6,TRUE))</f>
        <v/>
      </c>
      <c r="H19" s="88"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7,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ERROR")))))))))))))))))))),7,TRUE))</f>
        <v/>
      </c>
      <c r="I19" s="83"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8,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ERROR")))))))))))))))))))),8,TRUE))</f>
        <v/>
      </c>
      <c r="J19" s="90"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9,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ERROR")))))))))))))))))))),9,TRUE))</f>
        <v/>
      </c>
      <c r="K19" s="83"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10,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ERROR")))))))))))))))))))),10,TRUE))</f>
        <v/>
      </c>
      <c r="L19" s="48"/>
      <c r="M19" s="114"/>
      <c r="N19" s="83"/>
      <c r="O19" s="83"/>
      <c r="P19" s="69" t="str">
        <f>IF(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11,TRUE)=0,"",VLOOKUP($B19,IF($B19&lt;11,ADMIN0[],IF($B19&lt;21,ADMIN1[],IF($B19&lt;31,ADMIN2[],IF($B19&lt;41,ADMIN3[],IF($B19&lt;51,ADMIN4[],IF($B19&lt;61,ADMIN5[],IF($B19&lt;71,ADMIN6[],IF($B19&lt;81,ADMIN7[],IF($B19&lt;91,ADMIN8[],IF($B19&lt;101,ADMIN9[],IF($B19&lt;111,ADMIN10[],IF($B19&lt;121,ADMIN11[],IF($B19&lt;131,ADMIN12[],IF($B19&lt;141,ADMIN13[],IF($B19&lt;151,ADMIN14[],IF($B19&lt;161,ADMIN15[],IF($B19&lt;171,ADMIN16[],IF($B19&lt;181,ADMIN17[],IF($B19&lt;191,ADMIN18[],IF($B19&lt;201,ADMIN19[],"TABLE ERROR")))))))))))))))))))),11,TRUE))</f>
        <v/>
      </c>
    </row>
    <row r="20" spans="1:16" ht="15" customHeight="1" x14ac:dyDescent="0.25">
      <c r="A20" s="80">
        <v>3</v>
      </c>
      <c r="B20" s="70">
        <v>18</v>
      </c>
      <c r="C20" s="88" t="str">
        <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ERROR")))))))))))))))))))),2,TRUE)</f>
        <v>Administration</v>
      </c>
      <c r="D20" s="89"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3,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ERROR")))))))))))))))))))),3,TRUE))</f>
        <v/>
      </c>
      <c r="E20" s="89"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4,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ERROR")))))))))))))))))))),4,TRUE))</f>
        <v/>
      </c>
      <c r="F20" s="89"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5,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ERROR")))))))))))))))))))),5,TRUE))</f>
        <v/>
      </c>
      <c r="G20" s="88"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6,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ERROR")))))))))))))))))))),6,TRUE))</f>
        <v/>
      </c>
      <c r="H20" s="88"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7,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ERROR")))))))))))))))))))),7,TRUE))</f>
        <v/>
      </c>
      <c r="I20" s="83"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8,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ERROR")))))))))))))))))))),8,TRUE))</f>
        <v/>
      </c>
      <c r="J20" s="90"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9,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ERROR")))))))))))))))))))),9,TRUE))</f>
        <v/>
      </c>
      <c r="K20" s="83"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10,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ERROR")))))))))))))))))))),10,TRUE))</f>
        <v/>
      </c>
      <c r="L20" s="48"/>
      <c r="M20" s="114"/>
      <c r="N20" s="83"/>
      <c r="O20" s="83"/>
      <c r="P20" s="69" t="str">
        <f>IF(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11,TRUE)=0,"",VLOOKUP($B20,IF($B20&lt;11,ADMIN0[],IF($B20&lt;21,ADMIN1[],IF($B20&lt;31,ADMIN2[],IF($B20&lt;41,ADMIN3[],IF($B20&lt;51,ADMIN4[],IF($B20&lt;61,ADMIN5[],IF($B20&lt;71,ADMIN6[],IF($B20&lt;81,ADMIN7[],IF($B20&lt;91,ADMIN8[],IF($B20&lt;101,ADMIN9[],IF($B20&lt;111,ADMIN10[],IF($B20&lt;121,ADMIN11[],IF($B20&lt;131,ADMIN12[],IF($B20&lt;141,ADMIN13[],IF($B20&lt;151,ADMIN14[],IF($B20&lt;161,ADMIN15[],IF($B20&lt;171,ADMIN16[],IF($B20&lt;181,ADMIN17[],IF($B20&lt;191,ADMIN18[],IF($B20&lt;201,ADMIN19[],"TABLE ERROR")))))))))))))))))))),11,TRUE))</f>
        <v/>
      </c>
    </row>
    <row r="21" spans="1:16" ht="15" customHeight="1" x14ac:dyDescent="0.25">
      <c r="A21" s="80">
        <v>3</v>
      </c>
      <c r="B21" s="70">
        <v>19</v>
      </c>
      <c r="C21" s="88" t="str">
        <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ERROR")))))))))))))))))))),2,TRUE)</f>
        <v>Administration</v>
      </c>
      <c r="D21" s="89"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3,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ERROR")))))))))))))))))))),3,TRUE))</f>
        <v/>
      </c>
      <c r="E21" s="89"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4,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ERROR")))))))))))))))))))),4,TRUE))</f>
        <v/>
      </c>
      <c r="F21" s="89"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5,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ERROR")))))))))))))))))))),5,TRUE))</f>
        <v/>
      </c>
      <c r="G21" s="88"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6,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ERROR")))))))))))))))))))),6,TRUE))</f>
        <v/>
      </c>
      <c r="H21" s="88"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7,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ERROR")))))))))))))))))))),7,TRUE))</f>
        <v/>
      </c>
      <c r="I21" s="83"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8,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ERROR")))))))))))))))))))),8,TRUE))</f>
        <v/>
      </c>
      <c r="J21" s="90"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9,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ERROR")))))))))))))))))))),9,TRUE))</f>
        <v/>
      </c>
      <c r="K21" s="83"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10,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ERROR")))))))))))))))))))),10,TRUE))</f>
        <v/>
      </c>
      <c r="L21" s="48"/>
      <c r="M21" s="114"/>
      <c r="N21" s="83"/>
      <c r="O21" s="83"/>
      <c r="P21" s="69" t="str">
        <f>IF(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11,TRUE)=0,"",VLOOKUP($B21,IF($B21&lt;11,ADMIN0[],IF($B21&lt;21,ADMIN1[],IF($B21&lt;31,ADMIN2[],IF($B21&lt;41,ADMIN3[],IF($B21&lt;51,ADMIN4[],IF($B21&lt;61,ADMIN5[],IF($B21&lt;71,ADMIN6[],IF($B21&lt;81,ADMIN7[],IF($B21&lt;91,ADMIN8[],IF($B21&lt;101,ADMIN9[],IF($B21&lt;111,ADMIN10[],IF($B21&lt;121,ADMIN11[],IF($B21&lt;131,ADMIN12[],IF($B21&lt;141,ADMIN13[],IF($B21&lt;151,ADMIN14[],IF($B21&lt;161,ADMIN15[],IF($B21&lt;171,ADMIN16[],IF($B21&lt;181,ADMIN17[],IF($B21&lt;191,ADMIN18[],IF($B21&lt;201,ADMIN19[],"TABLE ERROR")))))))))))))))))))),11,TRUE))</f>
        <v/>
      </c>
    </row>
    <row r="22" spans="1:16" ht="15.75" customHeight="1" x14ac:dyDescent="0.25">
      <c r="A22" s="80">
        <v>3</v>
      </c>
      <c r="B22" s="70">
        <v>20</v>
      </c>
      <c r="C22" s="88" t="str">
        <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ERROR")))))))))))))))))))),2,TRUE)</f>
        <v>Administration</v>
      </c>
      <c r="D22" s="89"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3,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ERROR")))))))))))))))))))),3,TRUE))</f>
        <v/>
      </c>
      <c r="E22" s="89"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4,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ERROR")))))))))))))))))))),4,TRUE))</f>
        <v/>
      </c>
      <c r="F22" s="89"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5,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ERROR")))))))))))))))))))),5,TRUE))</f>
        <v/>
      </c>
      <c r="G22" s="88"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6,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ERROR")))))))))))))))))))),6,TRUE))</f>
        <v/>
      </c>
      <c r="H22" s="88"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7,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ERROR")))))))))))))))))))),7,TRUE))</f>
        <v/>
      </c>
      <c r="I22" s="83"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8,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ERROR")))))))))))))))))))),8,TRUE))</f>
        <v/>
      </c>
      <c r="J22" s="90"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9,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ERROR")))))))))))))))))))),9,TRUE))</f>
        <v/>
      </c>
      <c r="K22" s="83"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10,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ERROR")))))))))))))))))))),10,TRUE))</f>
        <v/>
      </c>
      <c r="L22" s="48"/>
      <c r="M22" s="114"/>
      <c r="N22" s="83"/>
      <c r="O22" s="83"/>
      <c r="P22" s="69" t="str">
        <f>IF(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11,TRUE)=0,"",VLOOKUP($B22,IF($B22&lt;11,ADMIN0[],IF($B22&lt;21,ADMIN1[],IF($B22&lt;31,ADMIN2[],IF($B22&lt;41,ADMIN3[],IF($B22&lt;51,ADMIN4[],IF($B22&lt;61,ADMIN5[],IF($B22&lt;71,ADMIN6[],IF($B22&lt;81,ADMIN7[],IF($B22&lt;91,ADMIN8[],IF($B22&lt;101,ADMIN9[],IF($B22&lt;111,ADMIN10[],IF($B22&lt;121,ADMIN11[],IF($B22&lt;131,ADMIN12[],IF($B22&lt;141,ADMIN13[],IF($B22&lt;151,ADMIN14[],IF($B22&lt;161,ADMIN15[],IF($B22&lt;171,ADMIN16[],IF($B22&lt;181,ADMIN17[],IF($B22&lt;191,ADMIN18[],IF($B22&lt;201,ADMIN19[],"TABLE ERROR")))))))))))))))))))),11,TRUE))</f>
        <v/>
      </c>
    </row>
    <row r="23" spans="1:16" ht="15" customHeight="1" x14ac:dyDescent="0.25">
      <c r="A23" s="80">
        <v>4</v>
      </c>
      <c r="B23" s="70">
        <v>21</v>
      </c>
      <c r="C23" s="88" t="str">
        <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ERROR")))))))))))))))))))),2,TRUE)</f>
        <v>Administration</v>
      </c>
      <c r="D23" s="89"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3,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ERROR")))))))))))))))))))),3,TRUE))</f>
        <v/>
      </c>
      <c r="E23" s="89"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4,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ERROR")))))))))))))))))))),4,TRUE))</f>
        <v/>
      </c>
      <c r="F23" s="89"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5,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ERROR")))))))))))))))))))),5,TRUE))</f>
        <v/>
      </c>
      <c r="G23" s="88"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6,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ERROR")))))))))))))))))))),6,TRUE))</f>
        <v/>
      </c>
      <c r="H23" s="88"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7,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ERROR")))))))))))))))))))),7,TRUE))</f>
        <v/>
      </c>
      <c r="I23" s="83"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8,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ERROR")))))))))))))))))))),8,TRUE))</f>
        <v/>
      </c>
      <c r="J23" s="90"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9,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ERROR")))))))))))))))))))),9,TRUE))</f>
        <v/>
      </c>
      <c r="K23" s="83"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10,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ERROR")))))))))))))))))))),10,TRUE))</f>
        <v/>
      </c>
      <c r="L23" s="48"/>
      <c r="M23" s="114"/>
      <c r="N23" s="83"/>
      <c r="O23" s="83"/>
      <c r="P23" s="69" t="str">
        <f>IF(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11,TRUE)=0,"",VLOOKUP($B23,IF($B23&lt;11,ADMIN0[],IF($B23&lt;21,ADMIN1[],IF($B23&lt;31,ADMIN2[],IF($B23&lt;41,ADMIN3[],IF($B23&lt;51,ADMIN4[],IF($B23&lt;61,ADMIN5[],IF($B23&lt;71,ADMIN6[],IF($B23&lt;81,ADMIN7[],IF($B23&lt;91,ADMIN8[],IF($B23&lt;101,ADMIN9[],IF($B23&lt;111,ADMIN10[],IF($B23&lt;121,ADMIN11[],IF($B23&lt;131,ADMIN12[],IF($B23&lt;141,ADMIN13[],IF($B23&lt;151,ADMIN14[],IF($B23&lt;161,ADMIN15[],IF($B23&lt;171,ADMIN16[],IF($B23&lt;181,ADMIN17[],IF($B23&lt;191,ADMIN18[],IF($B23&lt;201,ADMIN19[],"TABLE ERROR")))))))))))))))))))),11,TRUE))</f>
        <v/>
      </c>
    </row>
    <row r="24" spans="1:16" ht="15" customHeight="1" x14ac:dyDescent="0.25">
      <c r="A24" s="80">
        <v>4</v>
      </c>
      <c r="B24" s="70">
        <v>22</v>
      </c>
      <c r="C24" s="88" t="str">
        <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ERROR")))))))))))))))))))),2,TRUE)</f>
        <v>Administration</v>
      </c>
      <c r="D24" s="89"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3,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ERROR")))))))))))))))))))),3,TRUE))</f>
        <v/>
      </c>
      <c r="E24" s="89"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4,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ERROR")))))))))))))))))))),4,TRUE))</f>
        <v/>
      </c>
      <c r="F24" s="89"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5,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ERROR")))))))))))))))))))),5,TRUE))</f>
        <v/>
      </c>
      <c r="G24" s="88"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6,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ERROR")))))))))))))))))))),6,TRUE))</f>
        <v/>
      </c>
      <c r="H24" s="88"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7,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ERROR")))))))))))))))))))),7,TRUE))</f>
        <v/>
      </c>
      <c r="I24" s="83"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8,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ERROR")))))))))))))))))))),8,TRUE))</f>
        <v/>
      </c>
      <c r="J24" s="90"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9,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ERROR")))))))))))))))))))),9,TRUE))</f>
        <v/>
      </c>
      <c r="K24" s="83"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10,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ERROR")))))))))))))))))))),10,TRUE))</f>
        <v/>
      </c>
      <c r="L24" s="48"/>
      <c r="M24" s="114"/>
      <c r="N24" s="83"/>
      <c r="O24" s="83"/>
      <c r="P24" s="69" t="str">
        <f>IF(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11,TRUE)=0,"",VLOOKUP($B24,IF($B24&lt;11,ADMIN0[],IF($B24&lt;21,ADMIN1[],IF($B24&lt;31,ADMIN2[],IF($B24&lt;41,ADMIN3[],IF($B24&lt;51,ADMIN4[],IF($B24&lt;61,ADMIN5[],IF($B24&lt;71,ADMIN6[],IF($B24&lt;81,ADMIN7[],IF($B24&lt;91,ADMIN8[],IF($B24&lt;101,ADMIN9[],IF($B24&lt;111,ADMIN10[],IF($B24&lt;121,ADMIN11[],IF($B24&lt;131,ADMIN12[],IF($B24&lt;141,ADMIN13[],IF($B24&lt;151,ADMIN14[],IF($B24&lt;161,ADMIN15[],IF($B24&lt;171,ADMIN16[],IF($B24&lt;181,ADMIN17[],IF($B24&lt;191,ADMIN18[],IF($B24&lt;201,ADMIN19[],"TABLE ERROR")))))))))))))))))))),11,TRUE))</f>
        <v/>
      </c>
    </row>
    <row r="25" spans="1:16" ht="15" customHeight="1" x14ac:dyDescent="0.25">
      <c r="A25" s="80">
        <v>4</v>
      </c>
      <c r="B25" s="70">
        <v>23</v>
      </c>
      <c r="C25" s="88" t="str">
        <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ERROR")))))))))))))))))))),2,TRUE)</f>
        <v>Administration</v>
      </c>
      <c r="D25" s="89"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3,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ERROR")))))))))))))))))))),3,TRUE))</f>
        <v/>
      </c>
      <c r="E25" s="89"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4,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ERROR")))))))))))))))))))),4,TRUE))</f>
        <v/>
      </c>
      <c r="F25" s="89"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5,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ERROR")))))))))))))))))))),5,TRUE))</f>
        <v/>
      </c>
      <c r="G25" s="88"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6,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ERROR")))))))))))))))))))),6,TRUE))</f>
        <v/>
      </c>
      <c r="H25" s="88"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7,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ERROR")))))))))))))))))))),7,TRUE))</f>
        <v/>
      </c>
      <c r="I25" s="83"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8,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ERROR")))))))))))))))))))),8,TRUE))</f>
        <v/>
      </c>
      <c r="J25" s="90"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9,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ERROR")))))))))))))))))))),9,TRUE))</f>
        <v/>
      </c>
      <c r="K25" s="83"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10,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ERROR")))))))))))))))))))),10,TRUE))</f>
        <v/>
      </c>
      <c r="L25" s="48"/>
      <c r="M25" s="114"/>
      <c r="N25" s="83"/>
      <c r="O25" s="83"/>
      <c r="P25" s="69" t="str">
        <f>IF(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11,TRUE)=0,"",VLOOKUP($B25,IF($B25&lt;11,ADMIN0[],IF($B25&lt;21,ADMIN1[],IF($B25&lt;31,ADMIN2[],IF($B25&lt;41,ADMIN3[],IF($B25&lt;51,ADMIN4[],IF($B25&lt;61,ADMIN5[],IF($B25&lt;71,ADMIN6[],IF($B25&lt;81,ADMIN7[],IF($B25&lt;91,ADMIN8[],IF($B25&lt;101,ADMIN9[],IF($B25&lt;111,ADMIN10[],IF($B25&lt;121,ADMIN11[],IF($B25&lt;131,ADMIN12[],IF($B25&lt;141,ADMIN13[],IF($B25&lt;151,ADMIN14[],IF($B25&lt;161,ADMIN15[],IF($B25&lt;171,ADMIN16[],IF($B25&lt;181,ADMIN17[],IF($B25&lt;191,ADMIN18[],IF($B25&lt;201,ADMIN19[],"TABLE ERROR")))))))))))))))))))),11,TRUE))</f>
        <v/>
      </c>
    </row>
    <row r="26" spans="1:16" ht="15" customHeight="1" x14ac:dyDescent="0.25">
      <c r="A26" s="80">
        <v>4</v>
      </c>
      <c r="B26" s="70">
        <v>24</v>
      </c>
      <c r="C26" s="88" t="str">
        <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ERROR")))))))))))))))))))),2,TRUE)</f>
        <v>Administration</v>
      </c>
      <c r="D26" s="89"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3,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ERROR")))))))))))))))))))),3,TRUE))</f>
        <v/>
      </c>
      <c r="E26" s="89"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4,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ERROR")))))))))))))))))))),4,TRUE))</f>
        <v/>
      </c>
      <c r="F26" s="89"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5,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ERROR")))))))))))))))))))),5,TRUE))</f>
        <v/>
      </c>
      <c r="G26" s="88"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6,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ERROR")))))))))))))))))))),6,TRUE))</f>
        <v/>
      </c>
      <c r="H26" s="88"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7,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ERROR")))))))))))))))))))),7,TRUE))</f>
        <v/>
      </c>
      <c r="I26" s="83"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8,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ERROR")))))))))))))))))))),8,TRUE))</f>
        <v/>
      </c>
      <c r="J26" s="90"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9,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ERROR")))))))))))))))))))),9,TRUE))</f>
        <v/>
      </c>
      <c r="K26" s="83"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10,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ERROR")))))))))))))))))))),10,TRUE))</f>
        <v/>
      </c>
      <c r="L26" s="48"/>
      <c r="M26" s="114"/>
      <c r="N26" s="83"/>
      <c r="O26" s="83"/>
      <c r="P26" s="69" t="str">
        <f>IF(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11,TRUE)=0,"",VLOOKUP($B26,IF($B26&lt;11,ADMIN0[],IF($B26&lt;21,ADMIN1[],IF($B26&lt;31,ADMIN2[],IF($B26&lt;41,ADMIN3[],IF($B26&lt;51,ADMIN4[],IF($B26&lt;61,ADMIN5[],IF($B26&lt;71,ADMIN6[],IF($B26&lt;81,ADMIN7[],IF($B26&lt;91,ADMIN8[],IF($B26&lt;101,ADMIN9[],IF($B26&lt;111,ADMIN10[],IF($B26&lt;121,ADMIN11[],IF($B26&lt;131,ADMIN12[],IF($B26&lt;141,ADMIN13[],IF($B26&lt;151,ADMIN14[],IF($B26&lt;161,ADMIN15[],IF($B26&lt;171,ADMIN16[],IF($B26&lt;181,ADMIN17[],IF($B26&lt;191,ADMIN18[],IF($B26&lt;201,ADMIN19[],"TABLE ERROR")))))))))))))))))))),11,TRUE))</f>
        <v/>
      </c>
    </row>
    <row r="27" spans="1:16" ht="15" customHeight="1" x14ac:dyDescent="0.25">
      <c r="A27" s="80">
        <v>4</v>
      </c>
      <c r="B27" s="70">
        <v>25</v>
      </c>
      <c r="C27" s="88" t="str">
        <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ERROR")))))))))))))))))))),2,TRUE)</f>
        <v>Administration</v>
      </c>
      <c r="D27" s="89"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3,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ERROR")))))))))))))))))))),3,TRUE))</f>
        <v/>
      </c>
      <c r="E27" s="89"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4,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ERROR")))))))))))))))))))),4,TRUE))</f>
        <v/>
      </c>
      <c r="F27" s="89"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5,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ERROR")))))))))))))))))))),5,TRUE))</f>
        <v/>
      </c>
      <c r="G27" s="88"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6,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ERROR")))))))))))))))))))),6,TRUE))</f>
        <v/>
      </c>
      <c r="H27" s="88"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7,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ERROR")))))))))))))))))))),7,TRUE))</f>
        <v/>
      </c>
      <c r="I27" s="83"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8,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ERROR")))))))))))))))))))),8,TRUE))</f>
        <v/>
      </c>
      <c r="J27" s="90"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9,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ERROR")))))))))))))))))))),9,TRUE))</f>
        <v/>
      </c>
      <c r="K27" s="83"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10,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ERROR")))))))))))))))))))),10,TRUE))</f>
        <v/>
      </c>
      <c r="L27" s="48"/>
      <c r="M27" s="114"/>
      <c r="N27" s="83"/>
      <c r="O27" s="83"/>
      <c r="P27" s="69" t="str">
        <f>IF(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11,TRUE)=0,"",VLOOKUP($B27,IF($B27&lt;11,ADMIN0[],IF($B27&lt;21,ADMIN1[],IF($B27&lt;31,ADMIN2[],IF($B27&lt;41,ADMIN3[],IF($B27&lt;51,ADMIN4[],IF($B27&lt;61,ADMIN5[],IF($B27&lt;71,ADMIN6[],IF($B27&lt;81,ADMIN7[],IF($B27&lt;91,ADMIN8[],IF($B27&lt;101,ADMIN9[],IF($B27&lt;111,ADMIN10[],IF($B27&lt;121,ADMIN11[],IF($B27&lt;131,ADMIN12[],IF($B27&lt;141,ADMIN13[],IF($B27&lt;151,ADMIN14[],IF($B27&lt;161,ADMIN15[],IF($B27&lt;171,ADMIN16[],IF($B27&lt;181,ADMIN17[],IF($B27&lt;191,ADMIN18[],IF($B27&lt;201,ADMIN19[],"TABLE ERROR")))))))))))))))))))),11,TRUE))</f>
        <v/>
      </c>
    </row>
    <row r="28" spans="1:16" ht="15" customHeight="1" x14ac:dyDescent="0.25">
      <c r="A28" s="80">
        <v>4</v>
      </c>
      <c r="B28" s="70">
        <v>26</v>
      </c>
      <c r="C28" s="88" t="str">
        <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ERROR")))))))))))))))))))),2,TRUE)</f>
        <v>Administration</v>
      </c>
      <c r="D28" s="89"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3,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ERROR")))))))))))))))))))),3,TRUE))</f>
        <v/>
      </c>
      <c r="E28" s="89"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4,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ERROR")))))))))))))))))))),4,TRUE))</f>
        <v/>
      </c>
      <c r="F28" s="89"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5,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ERROR")))))))))))))))))))),5,TRUE))</f>
        <v/>
      </c>
      <c r="G28" s="88"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6,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ERROR")))))))))))))))))))),6,TRUE))</f>
        <v/>
      </c>
      <c r="H28" s="88"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7,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ERROR")))))))))))))))))))),7,TRUE))</f>
        <v/>
      </c>
      <c r="I28" s="83"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8,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ERROR")))))))))))))))))))),8,TRUE))</f>
        <v/>
      </c>
      <c r="J28" s="90"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9,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ERROR")))))))))))))))))))),9,TRUE))</f>
        <v/>
      </c>
      <c r="K28" s="83"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10,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ERROR")))))))))))))))))))),10,TRUE))</f>
        <v/>
      </c>
      <c r="L28" s="48"/>
      <c r="M28" s="114"/>
      <c r="N28" s="83"/>
      <c r="O28" s="83"/>
      <c r="P28" s="69" t="str">
        <f>IF(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11,TRUE)=0,"",VLOOKUP($B28,IF($B28&lt;11,ADMIN0[],IF($B28&lt;21,ADMIN1[],IF($B28&lt;31,ADMIN2[],IF($B28&lt;41,ADMIN3[],IF($B28&lt;51,ADMIN4[],IF($B28&lt;61,ADMIN5[],IF($B28&lt;71,ADMIN6[],IF($B28&lt;81,ADMIN7[],IF($B28&lt;91,ADMIN8[],IF($B28&lt;101,ADMIN9[],IF($B28&lt;111,ADMIN10[],IF($B28&lt;121,ADMIN11[],IF($B28&lt;131,ADMIN12[],IF($B28&lt;141,ADMIN13[],IF($B28&lt;151,ADMIN14[],IF($B28&lt;161,ADMIN15[],IF($B28&lt;171,ADMIN16[],IF($B28&lt;181,ADMIN17[],IF($B28&lt;191,ADMIN18[],IF($B28&lt;201,ADMIN19[],"TABLE ERROR")))))))))))))))))))),11,TRUE))</f>
        <v/>
      </c>
    </row>
    <row r="29" spans="1:16" ht="15" customHeight="1" x14ac:dyDescent="0.25">
      <c r="A29" s="80">
        <v>4</v>
      </c>
      <c r="B29" s="70">
        <v>27</v>
      </c>
      <c r="C29" s="88" t="str">
        <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ERROR")))))))))))))))))))),2,TRUE)</f>
        <v>Administration</v>
      </c>
      <c r="D29" s="89"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3,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ERROR")))))))))))))))))))),3,TRUE))</f>
        <v/>
      </c>
      <c r="E29" s="89"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4,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ERROR")))))))))))))))))))),4,TRUE))</f>
        <v/>
      </c>
      <c r="F29" s="89"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5,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ERROR")))))))))))))))))))),5,TRUE))</f>
        <v/>
      </c>
      <c r="G29" s="88"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6,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ERROR")))))))))))))))))))),6,TRUE))</f>
        <v/>
      </c>
      <c r="H29" s="88"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7,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ERROR")))))))))))))))))))),7,TRUE))</f>
        <v/>
      </c>
      <c r="I29" s="83"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8,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ERROR")))))))))))))))))))),8,TRUE))</f>
        <v/>
      </c>
      <c r="J29" s="90"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9,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ERROR")))))))))))))))))))),9,TRUE))</f>
        <v/>
      </c>
      <c r="K29" s="83"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10,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ERROR")))))))))))))))))))),10,TRUE))</f>
        <v/>
      </c>
      <c r="L29" s="48"/>
      <c r="M29" s="114"/>
      <c r="N29" s="83"/>
      <c r="O29" s="83"/>
      <c r="P29" s="69" t="str">
        <f>IF(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11,TRUE)=0,"",VLOOKUP($B29,IF($B29&lt;11,ADMIN0[],IF($B29&lt;21,ADMIN1[],IF($B29&lt;31,ADMIN2[],IF($B29&lt;41,ADMIN3[],IF($B29&lt;51,ADMIN4[],IF($B29&lt;61,ADMIN5[],IF($B29&lt;71,ADMIN6[],IF($B29&lt;81,ADMIN7[],IF($B29&lt;91,ADMIN8[],IF($B29&lt;101,ADMIN9[],IF($B29&lt;111,ADMIN10[],IF($B29&lt;121,ADMIN11[],IF($B29&lt;131,ADMIN12[],IF($B29&lt;141,ADMIN13[],IF($B29&lt;151,ADMIN14[],IF($B29&lt;161,ADMIN15[],IF($B29&lt;171,ADMIN16[],IF($B29&lt;181,ADMIN17[],IF($B29&lt;191,ADMIN18[],IF($B29&lt;201,ADMIN19[],"TABLE ERROR")))))))))))))))))))),11,TRUE))</f>
        <v/>
      </c>
    </row>
    <row r="30" spans="1:16" ht="15" customHeight="1" x14ac:dyDescent="0.25">
      <c r="A30" s="80">
        <v>4</v>
      </c>
      <c r="B30" s="70">
        <v>28</v>
      </c>
      <c r="C30" s="88" t="str">
        <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ERROR")))))))))))))))))))),2,TRUE)</f>
        <v>Administration</v>
      </c>
      <c r="D30" s="89"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3,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ERROR")))))))))))))))))))),3,TRUE))</f>
        <v/>
      </c>
      <c r="E30" s="89"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4,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ERROR")))))))))))))))))))),4,TRUE))</f>
        <v/>
      </c>
      <c r="F30" s="89"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5,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ERROR")))))))))))))))))))),5,TRUE))</f>
        <v/>
      </c>
      <c r="G30" s="88"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6,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ERROR")))))))))))))))))))),6,TRUE))</f>
        <v/>
      </c>
      <c r="H30" s="88"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7,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ERROR")))))))))))))))))))),7,TRUE))</f>
        <v/>
      </c>
      <c r="I30" s="83"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8,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ERROR")))))))))))))))))))),8,TRUE))</f>
        <v/>
      </c>
      <c r="J30" s="90"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9,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ERROR")))))))))))))))))))),9,TRUE))</f>
        <v/>
      </c>
      <c r="K30" s="83"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10,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ERROR")))))))))))))))))))),10,TRUE))</f>
        <v/>
      </c>
      <c r="L30" s="48"/>
      <c r="M30" s="114"/>
      <c r="N30" s="83"/>
      <c r="O30" s="83"/>
      <c r="P30" s="69" t="str">
        <f>IF(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11,TRUE)=0,"",VLOOKUP($B30,IF($B30&lt;11,ADMIN0[],IF($B30&lt;21,ADMIN1[],IF($B30&lt;31,ADMIN2[],IF($B30&lt;41,ADMIN3[],IF($B30&lt;51,ADMIN4[],IF($B30&lt;61,ADMIN5[],IF($B30&lt;71,ADMIN6[],IF($B30&lt;81,ADMIN7[],IF($B30&lt;91,ADMIN8[],IF($B30&lt;101,ADMIN9[],IF($B30&lt;111,ADMIN10[],IF($B30&lt;121,ADMIN11[],IF($B30&lt;131,ADMIN12[],IF($B30&lt;141,ADMIN13[],IF($B30&lt;151,ADMIN14[],IF($B30&lt;161,ADMIN15[],IF($B30&lt;171,ADMIN16[],IF($B30&lt;181,ADMIN17[],IF($B30&lt;191,ADMIN18[],IF($B30&lt;201,ADMIN19[],"TABLE ERROR")))))))))))))))))))),11,TRUE))</f>
        <v/>
      </c>
    </row>
    <row r="31" spans="1:16" ht="15" customHeight="1" x14ac:dyDescent="0.25">
      <c r="A31" s="80">
        <v>4</v>
      </c>
      <c r="B31" s="70">
        <v>29</v>
      </c>
      <c r="C31" s="88" t="str">
        <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ERROR")))))))))))))))))))),2,TRUE)</f>
        <v>Administration</v>
      </c>
      <c r="D31" s="89"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3,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ERROR")))))))))))))))))))),3,TRUE))</f>
        <v/>
      </c>
      <c r="E31" s="89"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4,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ERROR")))))))))))))))))))),4,TRUE))</f>
        <v/>
      </c>
      <c r="F31" s="89"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5,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ERROR")))))))))))))))))))),5,TRUE))</f>
        <v/>
      </c>
      <c r="G31" s="88"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6,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ERROR")))))))))))))))))))),6,TRUE))</f>
        <v/>
      </c>
      <c r="H31" s="88"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7,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ERROR")))))))))))))))))))),7,TRUE))</f>
        <v/>
      </c>
      <c r="I31" s="83"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8,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ERROR")))))))))))))))))))),8,TRUE))</f>
        <v/>
      </c>
      <c r="J31" s="90"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9,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ERROR")))))))))))))))))))),9,TRUE))</f>
        <v/>
      </c>
      <c r="K31" s="83"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10,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ERROR")))))))))))))))))))),10,TRUE))</f>
        <v/>
      </c>
      <c r="L31" s="48"/>
      <c r="M31" s="114"/>
      <c r="N31" s="83"/>
      <c r="O31" s="83"/>
      <c r="P31" s="69" t="str">
        <f>IF(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11,TRUE)=0,"",VLOOKUP($B31,IF($B31&lt;11,ADMIN0[],IF($B31&lt;21,ADMIN1[],IF($B31&lt;31,ADMIN2[],IF($B31&lt;41,ADMIN3[],IF($B31&lt;51,ADMIN4[],IF($B31&lt;61,ADMIN5[],IF($B31&lt;71,ADMIN6[],IF($B31&lt;81,ADMIN7[],IF($B31&lt;91,ADMIN8[],IF($B31&lt;101,ADMIN9[],IF($B31&lt;111,ADMIN10[],IF($B31&lt;121,ADMIN11[],IF($B31&lt;131,ADMIN12[],IF($B31&lt;141,ADMIN13[],IF($B31&lt;151,ADMIN14[],IF($B31&lt;161,ADMIN15[],IF($B31&lt;171,ADMIN16[],IF($B31&lt;181,ADMIN17[],IF($B31&lt;191,ADMIN18[],IF($B31&lt;201,ADMIN19[],"TABLE ERROR")))))))))))))))))))),11,TRUE))</f>
        <v/>
      </c>
    </row>
    <row r="32" spans="1:16" ht="15.75" customHeight="1" x14ac:dyDescent="0.25">
      <c r="A32" s="80">
        <v>4</v>
      </c>
      <c r="B32" s="70">
        <v>30</v>
      </c>
      <c r="C32" s="88" t="str">
        <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ERROR")))))))))))))))))))),2,TRUE)</f>
        <v>Administration</v>
      </c>
      <c r="D32" s="89"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3,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ERROR")))))))))))))))))))),3,TRUE))</f>
        <v/>
      </c>
      <c r="E32" s="89"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4,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ERROR")))))))))))))))))))),4,TRUE))</f>
        <v/>
      </c>
      <c r="F32" s="89"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5,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ERROR")))))))))))))))))))),5,TRUE))</f>
        <v/>
      </c>
      <c r="G32" s="88"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6,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ERROR")))))))))))))))))))),6,TRUE))</f>
        <v/>
      </c>
      <c r="H32" s="88"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7,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ERROR")))))))))))))))))))),7,TRUE))</f>
        <v/>
      </c>
      <c r="I32" s="83"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8,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ERROR")))))))))))))))))))),8,TRUE))</f>
        <v/>
      </c>
      <c r="J32" s="90"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9,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ERROR")))))))))))))))))))),9,TRUE))</f>
        <v/>
      </c>
      <c r="K32" s="83"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10,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ERROR")))))))))))))))))))),10,TRUE))</f>
        <v/>
      </c>
      <c r="L32" s="48"/>
      <c r="M32" s="114"/>
      <c r="N32" s="83"/>
      <c r="O32" s="83"/>
      <c r="P32" s="69" t="str">
        <f>IF(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11,TRUE)=0,"",VLOOKUP($B32,IF($B32&lt;11,ADMIN0[],IF($B32&lt;21,ADMIN1[],IF($B32&lt;31,ADMIN2[],IF($B32&lt;41,ADMIN3[],IF($B32&lt;51,ADMIN4[],IF($B32&lt;61,ADMIN5[],IF($B32&lt;71,ADMIN6[],IF($B32&lt;81,ADMIN7[],IF($B32&lt;91,ADMIN8[],IF($B32&lt;101,ADMIN9[],IF($B32&lt;111,ADMIN10[],IF($B32&lt;121,ADMIN11[],IF($B32&lt;131,ADMIN12[],IF($B32&lt;141,ADMIN13[],IF($B32&lt;151,ADMIN14[],IF($B32&lt;161,ADMIN15[],IF($B32&lt;171,ADMIN16[],IF($B32&lt;181,ADMIN17[],IF($B32&lt;191,ADMIN18[],IF($B32&lt;201,ADMIN19[],"TABLE ERROR")))))))))))))))))))),11,TRUE))</f>
        <v/>
      </c>
    </row>
    <row r="33" spans="1:16" ht="15" customHeight="1" x14ac:dyDescent="0.25">
      <c r="A33" s="80">
        <v>5</v>
      </c>
      <c r="B33" s="70">
        <v>31</v>
      </c>
      <c r="C33" s="88" t="str">
        <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ERROR")))))))))))))))))))),2,TRUE)</f>
        <v>Administration</v>
      </c>
      <c r="D33" s="89"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3,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ERROR")))))))))))))))))))),3,TRUE))</f>
        <v/>
      </c>
      <c r="E33" s="89"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4,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ERROR")))))))))))))))))))),4,TRUE))</f>
        <v/>
      </c>
      <c r="F33" s="89"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5,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ERROR")))))))))))))))))))),5,TRUE))</f>
        <v/>
      </c>
      <c r="G33" s="88"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6,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ERROR")))))))))))))))))))),6,TRUE))</f>
        <v/>
      </c>
      <c r="H33" s="88"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7,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ERROR")))))))))))))))))))),7,TRUE))</f>
        <v/>
      </c>
      <c r="I33" s="83"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8,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ERROR")))))))))))))))))))),8,TRUE))</f>
        <v/>
      </c>
      <c r="J33" s="90"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9,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ERROR")))))))))))))))))))),9,TRUE))</f>
        <v/>
      </c>
      <c r="K33" s="83"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10,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ERROR")))))))))))))))))))),10,TRUE))</f>
        <v/>
      </c>
      <c r="L33" s="48"/>
      <c r="M33" s="114"/>
      <c r="N33" s="83"/>
      <c r="O33" s="83"/>
      <c r="P33" s="69" t="str">
        <f>IF(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11,TRUE)=0,"",VLOOKUP($B33,IF($B33&lt;11,ADMIN0[],IF($B33&lt;21,ADMIN1[],IF($B33&lt;31,ADMIN2[],IF($B33&lt;41,ADMIN3[],IF($B33&lt;51,ADMIN4[],IF($B33&lt;61,ADMIN5[],IF($B33&lt;71,ADMIN6[],IF($B33&lt;81,ADMIN7[],IF($B33&lt;91,ADMIN8[],IF($B33&lt;101,ADMIN9[],IF($B33&lt;111,ADMIN10[],IF($B33&lt;121,ADMIN11[],IF($B33&lt;131,ADMIN12[],IF($B33&lt;141,ADMIN13[],IF($B33&lt;151,ADMIN14[],IF($B33&lt;161,ADMIN15[],IF($B33&lt;171,ADMIN16[],IF($B33&lt;181,ADMIN17[],IF($B33&lt;191,ADMIN18[],IF($B33&lt;201,ADMIN19[],"TABLE ERROR")))))))))))))))))))),11,TRUE))</f>
        <v/>
      </c>
    </row>
    <row r="34" spans="1:16" ht="15" customHeight="1" x14ac:dyDescent="0.25">
      <c r="A34" s="80">
        <v>5</v>
      </c>
      <c r="B34" s="70">
        <v>32</v>
      </c>
      <c r="C34" s="88" t="str">
        <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ERROR")))))))))))))))))))),2,TRUE)</f>
        <v>Administration</v>
      </c>
      <c r="D34" s="89"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3,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ERROR")))))))))))))))))))),3,TRUE))</f>
        <v/>
      </c>
      <c r="E34" s="89"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4,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ERROR")))))))))))))))))))),4,TRUE))</f>
        <v/>
      </c>
      <c r="F34" s="89"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5,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ERROR")))))))))))))))))))),5,TRUE))</f>
        <v/>
      </c>
      <c r="G34" s="88"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6,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ERROR")))))))))))))))))))),6,TRUE))</f>
        <v/>
      </c>
      <c r="H34" s="88"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7,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ERROR")))))))))))))))))))),7,TRUE))</f>
        <v/>
      </c>
      <c r="I34" s="83"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8,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ERROR")))))))))))))))))))),8,TRUE))</f>
        <v/>
      </c>
      <c r="J34" s="90"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9,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ERROR")))))))))))))))))))),9,TRUE))</f>
        <v/>
      </c>
      <c r="K34" s="83"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10,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ERROR")))))))))))))))))))),10,TRUE))</f>
        <v/>
      </c>
      <c r="L34" s="48"/>
      <c r="M34" s="114"/>
      <c r="N34" s="83"/>
      <c r="O34" s="83"/>
      <c r="P34" s="69" t="str">
        <f>IF(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11,TRUE)=0,"",VLOOKUP($B34,IF($B34&lt;11,ADMIN0[],IF($B34&lt;21,ADMIN1[],IF($B34&lt;31,ADMIN2[],IF($B34&lt;41,ADMIN3[],IF($B34&lt;51,ADMIN4[],IF($B34&lt;61,ADMIN5[],IF($B34&lt;71,ADMIN6[],IF($B34&lt;81,ADMIN7[],IF($B34&lt;91,ADMIN8[],IF($B34&lt;101,ADMIN9[],IF($B34&lt;111,ADMIN10[],IF($B34&lt;121,ADMIN11[],IF($B34&lt;131,ADMIN12[],IF($B34&lt;141,ADMIN13[],IF($B34&lt;151,ADMIN14[],IF($B34&lt;161,ADMIN15[],IF($B34&lt;171,ADMIN16[],IF($B34&lt;181,ADMIN17[],IF($B34&lt;191,ADMIN18[],IF($B34&lt;201,ADMIN19[],"TABLE ERROR")))))))))))))))))))),11,TRUE))</f>
        <v/>
      </c>
    </row>
    <row r="35" spans="1:16" ht="15" customHeight="1" x14ac:dyDescent="0.25">
      <c r="A35" s="80">
        <v>5</v>
      </c>
      <c r="B35" s="70">
        <v>33</v>
      </c>
      <c r="C35" s="88" t="str">
        <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ERROR")))))))))))))))))))),2,TRUE)</f>
        <v>Administration</v>
      </c>
      <c r="D35" s="89"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3,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ERROR")))))))))))))))))))),3,TRUE))</f>
        <v/>
      </c>
      <c r="E35" s="89"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4,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ERROR")))))))))))))))))))),4,TRUE))</f>
        <v/>
      </c>
      <c r="F35" s="89"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5,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ERROR")))))))))))))))))))),5,TRUE))</f>
        <v/>
      </c>
      <c r="G35" s="88"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6,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ERROR")))))))))))))))))))),6,TRUE))</f>
        <v/>
      </c>
      <c r="H35" s="88"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7,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ERROR")))))))))))))))))))),7,TRUE))</f>
        <v/>
      </c>
      <c r="I35" s="83"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8,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ERROR")))))))))))))))))))),8,TRUE))</f>
        <v/>
      </c>
      <c r="J35" s="90"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9,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ERROR")))))))))))))))))))),9,TRUE))</f>
        <v/>
      </c>
      <c r="K35" s="83"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10,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ERROR")))))))))))))))))))),10,TRUE))</f>
        <v/>
      </c>
      <c r="L35" s="48"/>
      <c r="M35" s="114"/>
      <c r="N35" s="83"/>
      <c r="O35" s="83"/>
      <c r="P35" s="69" t="str">
        <f>IF(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11,TRUE)=0,"",VLOOKUP($B35,IF($B35&lt;11,ADMIN0[],IF($B35&lt;21,ADMIN1[],IF($B35&lt;31,ADMIN2[],IF($B35&lt;41,ADMIN3[],IF($B35&lt;51,ADMIN4[],IF($B35&lt;61,ADMIN5[],IF($B35&lt;71,ADMIN6[],IF($B35&lt;81,ADMIN7[],IF($B35&lt;91,ADMIN8[],IF($B35&lt;101,ADMIN9[],IF($B35&lt;111,ADMIN10[],IF($B35&lt;121,ADMIN11[],IF($B35&lt;131,ADMIN12[],IF($B35&lt;141,ADMIN13[],IF($B35&lt;151,ADMIN14[],IF($B35&lt;161,ADMIN15[],IF($B35&lt;171,ADMIN16[],IF($B35&lt;181,ADMIN17[],IF($B35&lt;191,ADMIN18[],IF($B35&lt;201,ADMIN19[],"TABLE ERROR")))))))))))))))))))),11,TRUE))</f>
        <v/>
      </c>
    </row>
    <row r="36" spans="1:16" ht="15" customHeight="1" x14ac:dyDescent="0.25">
      <c r="A36" s="80">
        <v>5</v>
      </c>
      <c r="B36" s="70">
        <v>34</v>
      </c>
      <c r="C36" s="88" t="str">
        <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ERROR")))))))))))))))))))),2,TRUE)</f>
        <v>Administration</v>
      </c>
      <c r="D36" s="89"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3,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ERROR")))))))))))))))))))),3,TRUE))</f>
        <v/>
      </c>
      <c r="E36" s="89"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4,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ERROR")))))))))))))))))))),4,TRUE))</f>
        <v/>
      </c>
      <c r="F36" s="89"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5,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ERROR")))))))))))))))))))),5,TRUE))</f>
        <v/>
      </c>
      <c r="G36" s="88"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6,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ERROR")))))))))))))))))))),6,TRUE))</f>
        <v/>
      </c>
      <c r="H36" s="88"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7,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ERROR")))))))))))))))))))),7,TRUE))</f>
        <v/>
      </c>
      <c r="I36" s="83"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8,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ERROR")))))))))))))))))))),8,TRUE))</f>
        <v/>
      </c>
      <c r="J36" s="90"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9,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ERROR")))))))))))))))))))),9,TRUE))</f>
        <v/>
      </c>
      <c r="K36" s="83"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10,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ERROR")))))))))))))))))))),10,TRUE))</f>
        <v/>
      </c>
      <c r="L36" s="48"/>
      <c r="M36" s="114"/>
      <c r="N36" s="83"/>
      <c r="O36" s="83"/>
      <c r="P36" s="69" t="str">
        <f>IF(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11,TRUE)=0,"",VLOOKUP($B36,IF($B36&lt;11,ADMIN0[],IF($B36&lt;21,ADMIN1[],IF($B36&lt;31,ADMIN2[],IF($B36&lt;41,ADMIN3[],IF($B36&lt;51,ADMIN4[],IF($B36&lt;61,ADMIN5[],IF($B36&lt;71,ADMIN6[],IF($B36&lt;81,ADMIN7[],IF($B36&lt;91,ADMIN8[],IF($B36&lt;101,ADMIN9[],IF($B36&lt;111,ADMIN10[],IF($B36&lt;121,ADMIN11[],IF($B36&lt;131,ADMIN12[],IF($B36&lt;141,ADMIN13[],IF($B36&lt;151,ADMIN14[],IF($B36&lt;161,ADMIN15[],IF($B36&lt;171,ADMIN16[],IF($B36&lt;181,ADMIN17[],IF($B36&lt;191,ADMIN18[],IF($B36&lt;201,ADMIN19[],"TABLE ERROR")))))))))))))))))))),11,TRUE))</f>
        <v/>
      </c>
    </row>
    <row r="37" spans="1:16" ht="15" customHeight="1" x14ac:dyDescent="0.25">
      <c r="A37" s="80">
        <v>5</v>
      </c>
      <c r="B37" s="70">
        <v>35</v>
      </c>
      <c r="C37" s="88" t="str">
        <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ERROR")))))))))))))))))))),2,TRUE)</f>
        <v>Administration</v>
      </c>
      <c r="D37" s="89"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3,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ERROR")))))))))))))))))))),3,TRUE))</f>
        <v/>
      </c>
      <c r="E37" s="89"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4,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ERROR")))))))))))))))))))),4,TRUE))</f>
        <v/>
      </c>
      <c r="F37" s="89"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5,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ERROR")))))))))))))))))))),5,TRUE))</f>
        <v/>
      </c>
      <c r="G37" s="88"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6,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ERROR")))))))))))))))))))),6,TRUE))</f>
        <v/>
      </c>
      <c r="H37" s="88"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7,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ERROR")))))))))))))))))))),7,TRUE))</f>
        <v/>
      </c>
      <c r="I37" s="83"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8,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ERROR")))))))))))))))))))),8,TRUE))</f>
        <v/>
      </c>
      <c r="J37" s="90"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9,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ERROR")))))))))))))))))))),9,TRUE))</f>
        <v/>
      </c>
      <c r="K37" s="83"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10,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ERROR")))))))))))))))))))),10,TRUE))</f>
        <v/>
      </c>
      <c r="L37" s="48"/>
      <c r="M37" s="114"/>
      <c r="N37" s="83"/>
      <c r="O37" s="83"/>
      <c r="P37" s="69" t="str">
        <f>IF(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11,TRUE)=0,"",VLOOKUP($B37,IF($B37&lt;11,ADMIN0[],IF($B37&lt;21,ADMIN1[],IF($B37&lt;31,ADMIN2[],IF($B37&lt;41,ADMIN3[],IF($B37&lt;51,ADMIN4[],IF($B37&lt;61,ADMIN5[],IF($B37&lt;71,ADMIN6[],IF($B37&lt;81,ADMIN7[],IF($B37&lt;91,ADMIN8[],IF($B37&lt;101,ADMIN9[],IF($B37&lt;111,ADMIN10[],IF($B37&lt;121,ADMIN11[],IF($B37&lt;131,ADMIN12[],IF($B37&lt;141,ADMIN13[],IF($B37&lt;151,ADMIN14[],IF($B37&lt;161,ADMIN15[],IF($B37&lt;171,ADMIN16[],IF($B37&lt;181,ADMIN17[],IF($B37&lt;191,ADMIN18[],IF($B37&lt;201,ADMIN19[],"TABLE ERROR")))))))))))))))))))),11,TRUE))</f>
        <v/>
      </c>
    </row>
    <row r="38" spans="1:16" ht="15" customHeight="1" x14ac:dyDescent="0.25">
      <c r="A38" s="80">
        <v>5</v>
      </c>
      <c r="B38" s="70">
        <v>36</v>
      </c>
      <c r="C38" s="88" t="str">
        <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ERROR")))))))))))))))))))),2,TRUE)</f>
        <v>Administration</v>
      </c>
      <c r="D38" s="89"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3,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ERROR")))))))))))))))))))),3,TRUE))</f>
        <v/>
      </c>
      <c r="E38" s="89"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4,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ERROR")))))))))))))))))))),4,TRUE))</f>
        <v/>
      </c>
      <c r="F38" s="89"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5,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ERROR")))))))))))))))))))),5,TRUE))</f>
        <v/>
      </c>
      <c r="G38" s="88"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6,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ERROR")))))))))))))))))))),6,TRUE))</f>
        <v/>
      </c>
      <c r="H38" s="88"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7,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ERROR")))))))))))))))))))),7,TRUE))</f>
        <v/>
      </c>
      <c r="I38" s="83"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8,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ERROR")))))))))))))))))))),8,TRUE))</f>
        <v/>
      </c>
      <c r="J38" s="90"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9,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ERROR")))))))))))))))))))),9,TRUE))</f>
        <v/>
      </c>
      <c r="K38" s="83"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10,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ERROR")))))))))))))))))))),10,TRUE))</f>
        <v/>
      </c>
      <c r="L38" s="48"/>
      <c r="M38" s="114"/>
      <c r="N38" s="83"/>
      <c r="O38" s="83"/>
      <c r="P38" s="69" t="str">
        <f>IF(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11,TRUE)=0,"",VLOOKUP($B38,IF($B38&lt;11,ADMIN0[],IF($B38&lt;21,ADMIN1[],IF($B38&lt;31,ADMIN2[],IF($B38&lt;41,ADMIN3[],IF($B38&lt;51,ADMIN4[],IF($B38&lt;61,ADMIN5[],IF($B38&lt;71,ADMIN6[],IF($B38&lt;81,ADMIN7[],IF($B38&lt;91,ADMIN8[],IF($B38&lt;101,ADMIN9[],IF($B38&lt;111,ADMIN10[],IF($B38&lt;121,ADMIN11[],IF($B38&lt;131,ADMIN12[],IF($B38&lt;141,ADMIN13[],IF($B38&lt;151,ADMIN14[],IF($B38&lt;161,ADMIN15[],IF($B38&lt;171,ADMIN16[],IF($B38&lt;181,ADMIN17[],IF($B38&lt;191,ADMIN18[],IF($B38&lt;201,ADMIN19[],"TABLE ERROR")))))))))))))))))))),11,TRUE))</f>
        <v/>
      </c>
    </row>
    <row r="39" spans="1:16" ht="15" customHeight="1" x14ac:dyDescent="0.25">
      <c r="A39" s="80">
        <v>5</v>
      </c>
      <c r="B39" s="70">
        <v>37</v>
      </c>
      <c r="C39" s="88" t="str">
        <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ERROR")))))))))))))))))))),2,TRUE)</f>
        <v>Administration</v>
      </c>
      <c r="D39" s="89"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3,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ERROR")))))))))))))))))))),3,TRUE))</f>
        <v/>
      </c>
      <c r="E39" s="89"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4,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ERROR")))))))))))))))))))),4,TRUE))</f>
        <v/>
      </c>
      <c r="F39" s="89"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5,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ERROR")))))))))))))))))))),5,TRUE))</f>
        <v/>
      </c>
      <c r="G39" s="88"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6,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ERROR")))))))))))))))))))),6,TRUE))</f>
        <v/>
      </c>
      <c r="H39" s="88"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7,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ERROR")))))))))))))))))))),7,TRUE))</f>
        <v/>
      </c>
      <c r="I39" s="83"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8,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ERROR")))))))))))))))))))),8,TRUE))</f>
        <v/>
      </c>
      <c r="J39" s="90"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9,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ERROR")))))))))))))))))))),9,TRUE))</f>
        <v/>
      </c>
      <c r="K39" s="83"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10,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ERROR")))))))))))))))))))),10,TRUE))</f>
        <v/>
      </c>
      <c r="L39" s="48"/>
      <c r="M39" s="114"/>
      <c r="N39" s="83"/>
      <c r="O39" s="83"/>
      <c r="P39" s="69" t="str">
        <f>IF(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11,TRUE)=0,"",VLOOKUP($B39,IF($B39&lt;11,ADMIN0[],IF($B39&lt;21,ADMIN1[],IF($B39&lt;31,ADMIN2[],IF($B39&lt;41,ADMIN3[],IF($B39&lt;51,ADMIN4[],IF($B39&lt;61,ADMIN5[],IF($B39&lt;71,ADMIN6[],IF($B39&lt;81,ADMIN7[],IF($B39&lt;91,ADMIN8[],IF($B39&lt;101,ADMIN9[],IF($B39&lt;111,ADMIN10[],IF($B39&lt;121,ADMIN11[],IF($B39&lt;131,ADMIN12[],IF($B39&lt;141,ADMIN13[],IF($B39&lt;151,ADMIN14[],IF($B39&lt;161,ADMIN15[],IF($B39&lt;171,ADMIN16[],IF($B39&lt;181,ADMIN17[],IF($B39&lt;191,ADMIN18[],IF($B39&lt;201,ADMIN19[],"TABLE ERROR")))))))))))))))))))),11,TRUE))</f>
        <v/>
      </c>
    </row>
    <row r="40" spans="1:16" ht="15" customHeight="1" x14ac:dyDescent="0.25">
      <c r="A40" s="80">
        <v>5</v>
      </c>
      <c r="B40" s="70">
        <v>38</v>
      </c>
      <c r="C40" s="88" t="str">
        <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ERROR")))))))))))))))))))),2,TRUE)</f>
        <v>Administration</v>
      </c>
      <c r="D40" s="89"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3,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ERROR")))))))))))))))))))),3,TRUE))</f>
        <v/>
      </c>
      <c r="E40" s="89"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4,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ERROR")))))))))))))))))))),4,TRUE))</f>
        <v/>
      </c>
      <c r="F40" s="89"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5,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ERROR")))))))))))))))))))),5,TRUE))</f>
        <v/>
      </c>
      <c r="G40" s="88"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6,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ERROR")))))))))))))))))))),6,TRUE))</f>
        <v/>
      </c>
      <c r="H40" s="88"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7,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ERROR")))))))))))))))))))),7,TRUE))</f>
        <v/>
      </c>
      <c r="I40" s="83"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8,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ERROR")))))))))))))))))))),8,TRUE))</f>
        <v/>
      </c>
      <c r="J40" s="90"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9,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ERROR")))))))))))))))))))),9,TRUE))</f>
        <v/>
      </c>
      <c r="K40" s="83"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10,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ERROR")))))))))))))))))))),10,TRUE))</f>
        <v/>
      </c>
      <c r="L40" s="48"/>
      <c r="M40" s="114"/>
      <c r="N40" s="83"/>
      <c r="O40" s="83"/>
      <c r="P40" s="69" t="str">
        <f>IF(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11,TRUE)=0,"",VLOOKUP($B40,IF($B40&lt;11,ADMIN0[],IF($B40&lt;21,ADMIN1[],IF($B40&lt;31,ADMIN2[],IF($B40&lt;41,ADMIN3[],IF($B40&lt;51,ADMIN4[],IF($B40&lt;61,ADMIN5[],IF($B40&lt;71,ADMIN6[],IF($B40&lt;81,ADMIN7[],IF($B40&lt;91,ADMIN8[],IF($B40&lt;101,ADMIN9[],IF($B40&lt;111,ADMIN10[],IF($B40&lt;121,ADMIN11[],IF($B40&lt;131,ADMIN12[],IF($B40&lt;141,ADMIN13[],IF($B40&lt;151,ADMIN14[],IF($B40&lt;161,ADMIN15[],IF($B40&lt;171,ADMIN16[],IF($B40&lt;181,ADMIN17[],IF($B40&lt;191,ADMIN18[],IF($B40&lt;201,ADMIN19[],"TABLE ERROR")))))))))))))))))))),11,TRUE))</f>
        <v/>
      </c>
    </row>
    <row r="41" spans="1:16" ht="15" customHeight="1" x14ac:dyDescent="0.25">
      <c r="A41" s="80">
        <v>5</v>
      </c>
      <c r="B41" s="70">
        <v>39</v>
      </c>
      <c r="C41" s="88" t="str">
        <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ERROR")))))))))))))))))))),2,TRUE)</f>
        <v>Administration</v>
      </c>
      <c r="D41" s="89"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3,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ERROR")))))))))))))))))))),3,TRUE))</f>
        <v/>
      </c>
      <c r="E41" s="89"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4,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ERROR")))))))))))))))))))),4,TRUE))</f>
        <v/>
      </c>
      <c r="F41" s="89"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5,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ERROR")))))))))))))))))))),5,TRUE))</f>
        <v/>
      </c>
      <c r="G41" s="88"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6,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ERROR")))))))))))))))))))),6,TRUE))</f>
        <v/>
      </c>
      <c r="H41" s="88"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7,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ERROR")))))))))))))))))))),7,TRUE))</f>
        <v/>
      </c>
      <c r="I41" s="83"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8,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ERROR")))))))))))))))))))),8,TRUE))</f>
        <v/>
      </c>
      <c r="J41" s="90"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9,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ERROR")))))))))))))))))))),9,TRUE))</f>
        <v/>
      </c>
      <c r="K41" s="83"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10,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ERROR")))))))))))))))))))),10,TRUE))</f>
        <v/>
      </c>
      <c r="L41" s="48"/>
      <c r="M41" s="114"/>
      <c r="N41" s="83"/>
      <c r="O41" s="83"/>
      <c r="P41" s="69" t="str">
        <f>IF(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11,TRUE)=0,"",VLOOKUP($B41,IF($B41&lt;11,ADMIN0[],IF($B41&lt;21,ADMIN1[],IF($B41&lt;31,ADMIN2[],IF($B41&lt;41,ADMIN3[],IF($B41&lt;51,ADMIN4[],IF($B41&lt;61,ADMIN5[],IF($B41&lt;71,ADMIN6[],IF($B41&lt;81,ADMIN7[],IF($B41&lt;91,ADMIN8[],IF($B41&lt;101,ADMIN9[],IF($B41&lt;111,ADMIN10[],IF($B41&lt;121,ADMIN11[],IF($B41&lt;131,ADMIN12[],IF($B41&lt;141,ADMIN13[],IF($B41&lt;151,ADMIN14[],IF($B41&lt;161,ADMIN15[],IF($B41&lt;171,ADMIN16[],IF($B41&lt;181,ADMIN17[],IF($B41&lt;191,ADMIN18[],IF($B41&lt;201,ADMIN19[],"TABLE ERROR")))))))))))))))))))),11,TRUE))</f>
        <v/>
      </c>
    </row>
    <row r="42" spans="1:16" ht="15.75" customHeight="1" x14ac:dyDescent="0.25">
      <c r="A42" s="80">
        <v>5</v>
      </c>
      <c r="B42" s="70">
        <v>40</v>
      </c>
      <c r="C42" s="88" t="str">
        <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ERROR")))))))))))))))))))),2,TRUE)</f>
        <v>Administration</v>
      </c>
      <c r="D42" s="89"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3,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ERROR")))))))))))))))))))),3,TRUE))</f>
        <v/>
      </c>
      <c r="E42" s="89"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4,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ERROR")))))))))))))))))))),4,TRUE))</f>
        <v/>
      </c>
      <c r="F42" s="89"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5,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ERROR")))))))))))))))))))),5,TRUE))</f>
        <v/>
      </c>
      <c r="G42" s="88"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6,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ERROR")))))))))))))))))))),6,TRUE))</f>
        <v/>
      </c>
      <c r="H42" s="88"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7,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ERROR")))))))))))))))))))),7,TRUE))</f>
        <v/>
      </c>
      <c r="I42" s="83"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8,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ERROR")))))))))))))))))))),8,TRUE))</f>
        <v/>
      </c>
      <c r="J42" s="90"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9,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ERROR")))))))))))))))))))),9,TRUE))</f>
        <v/>
      </c>
      <c r="K42" s="83"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10,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ERROR")))))))))))))))))))),10,TRUE))</f>
        <v/>
      </c>
      <c r="L42" s="48"/>
      <c r="M42" s="114"/>
      <c r="N42" s="83"/>
      <c r="O42" s="83"/>
      <c r="P42" s="69" t="str">
        <f>IF(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11,TRUE)=0,"",VLOOKUP($B42,IF($B42&lt;11,ADMIN0[],IF($B42&lt;21,ADMIN1[],IF($B42&lt;31,ADMIN2[],IF($B42&lt;41,ADMIN3[],IF($B42&lt;51,ADMIN4[],IF($B42&lt;61,ADMIN5[],IF($B42&lt;71,ADMIN6[],IF($B42&lt;81,ADMIN7[],IF($B42&lt;91,ADMIN8[],IF($B42&lt;101,ADMIN9[],IF($B42&lt;111,ADMIN10[],IF($B42&lt;121,ADMIN11[],IF($B42&lt;131,ADMIN12[],IF($B42&lt;141,ADMIN13[],IF($B42&lt;151,ADMIN14[],IF($B42&lt;161,ADMIN15[],IF($B42&lt;171,ADMIN16[],IF($B42&lt;181,ADMIN17[],IF($B42&lt;191,ADMIN18[],IF($B42&lt;201,ADMIN19[],"TABLE ERROR")))))))))))))))))))),11,TRUE))</f>
        <v/>
      </c>
    </row>
    <row r="43" spans="1:16" ht="15" customHeight="1" x14ac:dyDescent="0.25">
      <c r="A43" s="80">
        <v>6</v>
      </c>
      <c r="B43" s="70">
        <v>41</v>
      </c>
      <c r="C43" s="88" t="str">
        <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ERROR")))))))))))))))))))),2,TRUE)</f>
        <v>Administration</v>
      </c>
      <c r="D43" s="89"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3,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ERROR")))))))))))))))))))),3,TRUE))</f>
        <v/>
      </c>
      <c r="E43" s="89"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4,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ERROR")))))))))))))))))))),4,TRUE))</f>
        <v/>
      </c>
      <c r="F43" s="89"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5,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ERROR")))))))))))))))))))),5,TRUE))</f>
        <v/>
      </c>
      <c r="G43" s="88"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6,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ERROR")))))))))))))))))))),6,TRUE))</f>
        <v/>
      </c>
      <c r="H43" s="88"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7,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ERROR")))))))))))))))))))),7,TRUE))</f>
        <v/>
      </c>
      <c r="I43" s="83"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8,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ERROR")))))))))))))))))))),8,TRUE))</f>
        <v/>
      </c>
      <c r="J43" s="90"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9,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ERROR")))))))))))))))))))),9,TRUE))</f>
        <v/>
      </c>
      <c r="K43" s="83"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10,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ERROR")))))))))))))))))))),10,TRUE))</f>
        <v/>
      </c>
      <c r="L43" s="48"/>
      <c r="M43" s="114"/>
      <c r="N43" s="83"/>
      <c r="O43" s="83"/>
      <c r="P43" s="69" t="str">
        <f>IF(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11,TRUE)=0,"",VLOOKUP($B43,IF($B43&lt;11,ADMIN0[],IF($B43&lt;21,ADMIN1[],IF($B43&lt;31,ADMIN2[],IF($B43&lt;41,ADMIN3[],IF($B43&lt;51,ADMIN4[],IF($B43&lt;61,ADMIN5[],IF($B43&lt;71,ADMIN6[],IF($B43&lt;81,ADMIN7[],IF($B43&lt;91,ADMIN8[],IF($B43&lt;101,ADMIN9[],IF($B43&lt;111,ADMIN10[],IF($B43&lt;121,ADMIN11[],IF($B43&lt;131,ADMIN12[],IF($B43&lt;141,ADMIN13[],IF($B43&lt;151,ADMIN14[],IF($B43&lt;161,ADMIN15[],IF($B43&lt;171,ADMIN16[],IF($B43&lt;181,ADMIN17[],IF($B43&lt;191,ADMIN18[],IF($B43&lt;201,ADMIN19[],"TABLE ERROR")))))))))))))))))))),11,TRUE))</f>
        <v/>
      </c>
    </row>
    <row r="44" spans="1:16" ht="15" customHeight="1" x14ac:dyDescent="0.25">
      <c r="A44" s="80">
        <v>6</v>
      </c>
      <c r="B44" s="70">
        <v>42</v>
      </c>
      <c r="C44" s="88" t="str">
        <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ERROR")))))))))))))))))))),2,TRUE)</f>
        <v>Administration</v>
      </c>
      <c r="D44" s="89"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3,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ERROR")))))))))))))))))))),3,TRUE))</f>
        <v/>
      </c>
      <c r="E44" s="89"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4,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ERROR")))))))))))))))))))),4,TRUE))</f>
        <v/>
      </c>
      <c r="F44" s="89"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5,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ERROR")))))))))))))))))))),5,TRUE))</f>
        <v/>
      </c>
      <c r="G44" s="88"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6,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ERROR")))))))))))))))))))),6,TRUE))</f>
        <v/>
      </c>
      <c r="H44" s="88"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7,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ERROR")))))))))))))))))))),7,TRUE))</f>
        <v/>
      </c>
      <c r="I44" s="83"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8,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ERROR")))))))))))))))))))),8,TRUE))</f>
        <v/>
      </c>
      <c r="J44" s="90"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9,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ERROR")))))))))))))))))))),9,TRUE))</f>
        <v/>
      </c>
      <c r="K44" s="83"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10,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ERROR")))))))))))))))))))),10,TRUE))</f>
        <v/>
      </c>
      <c r="L44" s="48"/>
      <c r="M44" s="114"/>
      <c r="N44" s="83"/>
      <c r="O44" s="83"/>
      <c r="P44" s="69" t="str">
        <f>IF(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11,TRUE)=0,"",VLOOKUP($B44,IF($B44&lt;11,ADMIN0[],IF($B44&lt;21,ADMIN1[],IF($B44&lt;31,ADMIN2[],IF($B44&lt;41,ADMIN3[],IF($B44&lt;51,ADMIN4[],IF($B44&lt;61,ADMIN5[],IF($B44&lt;71,ADMIN6[],IF($B44&lt;81,ADMIN7[],IF($B44&lt;91,ADMIN8[],IF($B44&lt;101,ADMIN9[],IF($B44&lt;111,ADMIN10[],IF($B44&lt;121,ADMIN11[],IF($B44&lt;131,ADMIN12[],IF($B44&lt;141,ADMIN13[],IF($B44&lt;151,ADMIN14[],IF($B44&lt;161,ADMIN15[],IF($B44&lt;171,ADMIN16[],IF($B44&lt;181,ADMIN17[],IF($B44&lt;191,ADMIN18[],IF($B44&lt;201,ADMIN19[],"TABLE ERROR")))))))))))))))))))),11,TRUE))</f>
        <v/>
      </c>
    </row>
    <row r="45" spans="1:16" ht="15" customHeight="1" x14ac:dyDescent="0.25">
      <c r="A45" s="80">
        <v>6</v>
      </c>
      <c r="B45" s="70">
        <v>43</v>
      </c>
      <c r="C45" s="88" t="str">
        <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ERROR")))))))))))))))))))),2,TRUE)</f>
        <v>Administration</v>
      </c>
      <c r="D45" s="89"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3,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ERROR")))))))))))))))))))),3,TRUE))</f>
        <v/>
      </c>
      <c r="E45" s="89"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4,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ERROR")))))))))))))))))))),4,TRUE))</f>
        <v/>
      </c>
      <c r="F45" s="89"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5,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ERROR")))))))))))))))))))),5,TRUE))</f>
        <v/>
      </c>
      <c r="G45" s="88"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6,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ERROR")))))))))))))))))))),6,TRUE))</f>
        <v/>
      </c>
      <c r="H45" s="88"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7,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ERROR")))))))))))))))))))),7,TRUE))</f>
        <v/>
      </c>
      <c r="I45" s="83"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8,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ERROR")))))))))))))))))))),8,TRUE))</f>
        <v/>
      </c>
      <c r="J45" s="90"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9,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ERROR")))))))))))))))))))),9,TRUE))</f>
        <v/>
      </c>
      <c r="K45" s="83"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10,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ERROR")))))))))))))))))))),10,TRUE))</f>
        <v/>
      </c>
      <c r="L45" s="48"/>
      <c r="M45" s="114"/>
      <c r="N45" s="83"/>
      <c r="O45" s="83"/>
      <c r="P45" s="69" t="str">
        <f>IF(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11,TRUE)=0,"",VLOOKUP($B45,IF($B45&lt;11,ADMIN0[],IF($B45&lt;21,ADMIN1[],IF($B45&lt;31,ADMIN2[],IF($B45&lt;41,ADMIN3[],IF($B45&lt;51,ADMIN4[],IF($B45&lt;61,ADMIN5[],IF($B45&lt;71,ADMIN6[],IF($B45&lt;81,ADMIN7[],IF($B45&lt;91,ADMIN8[],IF($B45&lt;101,ADMIN9[],IF($B45&lt;111,ADMIN10[],IF($B45&lt;121,ADMIN11[],IF($B45&lt;131,ADMIN12[],IF($B45&lt;141,ADMIN13[],IF($B45&lt;151,ADMIN14[],IF($B45&lt;161,ADMIN15[],IF($B45&lt;171,ADMIN16[],IF($B45&lt;181,ADMIN17[],IF($B45&lt;191,ADMIN18[],IF($B45&lt;201,ADMIN19[],"TABLE ERROR")))))))))))))))))))),11,TRUE))</f>
        <v/>
      </c>
    </row>
    <row r="46" spans="1:16" ht="15" customHeight="1" x14ac:dyDescent="0.25">
      <c r="A46" s="80">
        <v>6</v>
      </c>
      <c r="B46" s="70">
        <v>44</v>
      </c>
      <c r="C46" s="88" t="str">
        <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ERROR")))))))))))))))))))),2,TRUE)</f>
        <v>Administration</v>
      </c>
      <c r="D46" s="89"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3,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ERROR")))))))))))))))))))),3,TRUE))</f>
        <v/>
      </c>
      <c r="E46" s="89"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4,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ERROR")))))))))))))))))))),4,TRUE))</f>
        <v/>
      </c>
      <c r="F46" s="89"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5,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ERROR")))))))))))))))))))),5,TRUE))</f>
        <v/>
      </c>
      <c r="G46" s="88"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6,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ERROR")))))))))))))))))))),6,TRUE))</f>
        <v/>
      </c>
      <c r="H46" s="88"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7,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ERROR")))))))))))))))))))),7,TRUE))</f>
        <v/>
      </c>
      <c r="I46" s="83"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8,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ERROR")))))))))))))))))))),8,TRUE))</f>
        <v/>
      </c>
      <c r="J46" s="90"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9,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ERROR")))))))))))))))))))),9,TRUE))</f>
        <v/>
      </c>
      <c r="K46" s="83"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10,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ERROR")))))))))))))))))))),10,TRUE))</f>
        <v/>
      </c>
      <c r="L46" s="48"/>
      <c r="M46" s="114"/>
      <c r="N46" s="83"/>
      <c r="O46" s="83"/>
      <c r="P46" s="69" t="str">
        <f>IF(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11,TRUE)=0,"",VLOOKUP($B46,IF($B46&lt;11,ADMIN0[],IF($B46&lt;21,ADMIN1[],IF($B46&lt;31,ADMIN2[],IF($B46&lt;41,ADMIN3[],IF($B46&lt;51,ADMIN4[],IF($B46&lt;61,ADMIN5[],IF($B46&lt;71,ADMIN6[],IF($B46&lt;81,ADMIN7[],IF($B46&lt;91,ADMIN8[],IF($B46&lt;101,ADMIN9[],IF($B46&lt;111,ADMIN10[],IF($B46&lt;121,ADMIN11[],IF($B46&lt;131,ADMIN12[],IF($B46&lt;141,ADMIN13[],IF($B46&lt;151,ADMIN14[],IF($B46&lt;161,ADMIN15[],IF($B46&lt;171,ADMIN16[],IF($B46&lt;181,ADMIN17[],IF($B46&lt;191,ADMIN18[],IF($B46&lt;201,ADMIN19[],"TABLE ERROR")))))))))))))))))))),11,TRUE))</f>
        <v/>
      </c>
    </row>
    <row r="47" spans="1:16" ht="15" customHeight="1" x14ac:dyDescent="0.25">
      <c r="A47" s="80">
        <v>6</v>
      </c>
      <c r="B47" s="70">
        <v>45</v>
      </c>
      <c r="C47" s="88" t="str">
        <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ERROR")))))))))))))))))))),2,TRUE)</f>
        <v>Administration</v>
      </c>
      <c r="D47" s="89"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3,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ERROR")))))))))))))))))))),3,TRUE))</f>
        <v/>
      </c>
      <c r="E47" s="89"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4,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ERROR")))))))))))))))))))),4,TRUE))</f>
        <v/>
      </c>
      <c r="F47" s="89"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5,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ERROR")))))))))))))))))))),5,TRUE))</f>
        <v/>
      </c>
      <c r="G47" s="88"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6,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ERROR")))))))))))))))))))),6,TRUE))</f>
        <v/>
      </c>
      <c r="H47" s="88"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7,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ERROR")))))))))))))))))))),7,TRUE))</f>
        <v/>
      </c>
      <c r="I47" s="83"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8,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ERROR")))))))))))))))))))),8,TRUE))</f>
        <v/>
      </c>
      <c r="J47" s="90"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9,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ERROR")))))))))))))))))))),9,TRUE))</f>
        <v/>
      </c>
      <c r="K47" s="83"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10,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ERROR")))))))))))))))))))),10,TRUE))</f>
        <v/>
      </c>
      <c r="L47" s="48"/>
      <c r="M47" s="114"/>
      <c r="N47" s="83"/>
      <c r="O47" s="83"/>
      <c r="P47" s="69" t="str">
        <f>IF(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11,TRUE)=0,"",VLOOKUP($B47,IF($B47&lt;11,ADMIN0[],IF($B47&lt;21,ADMIN1[],IF($B47&lt;31,ADMIN2[],IF($B47&lt;41,ADMIN3[],IF($B47&lt;51,ADMIN4[],IF($B47&lt;61,ADMIN5[],IF($B47&lt;71,ADMIN6[],IF($B47&lt;81,ADMIN7[],IF($B47&lt;91,ADMIN8[],IF($B47&lt;101,ADMIN9[],IF($B47&lt;111,ADMIN10[],IF($B47&lt;121,ADMIN11[],IF($B47&lt;131,ADMIN12[],IF($B47&lt;141,ADMIN13[],IF($B47&lt;151,ADMIN14[],IF($B47&lt;161,ADMIN15[],IF($B47&lt;171,ADMIN16[],IF($B47&lt;181,ADMIN17[],IF($B47&lt;191,ADMIN18[],IF($B47&lt;201,ADMIN19[],"TABLE ERROR")))))))))))))))))))),11,TRUE))</f>
        <v/>
      </c>
    </row>
    <row r="48" spans="1:16" ht="15" customHeight="1" x14ac:dyDescent="0.25">
      <c r="A48" s="80">
        <v>6</v>
      </c>
      <c r="B48" s="70">
        <v>46</v>
      </c>
      <c r="C48" s="88" t="str">
        <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ERROR")))))))))))))))))))),2,TRUE)</f>
        <v>Administration</v>
      </c>
      <c r="D48" s="89"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3,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ERROR")))))))))))))))))))),3,TRUE))</f>
        <v/>
      </c>
      <c r="E48" s="89"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4,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ERROR")))))))))))))))))))),4,TRUE))</f>
        <v/>
      </c>
      <c r="F48" s="89"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5,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ERROR")))))))))))))))))))),5,TRUE))</f>
        <v/>
      </c>
      <c r="G48" s="88"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6,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ERROR")))))))))))))))))))),6,TRUE))</f>
        <v/>
      </c>
      <c r="H48" s="88"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7,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ERROR")))))))))))))))))))),7,TRUE))</f>
        <v/>
      </c>
      <c r="I48" s="83"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8,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ERROR")))))))))))))))))))),8,TRUE))</f>
        <v/>
      </c>
      <c r="J48" s="90"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9,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ERROR")))))))))))))))))))),9,TRUE))</f>
        <v/>
      </c>
      <c r="K48" s="83"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10,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ERROR")))))))))))))))))))),10,TRUE))</f>
        <v/>
      </c>
      <c r="L48" s="48"/>
      <c r="M48" s="114"/>
      <c r="N48" s="83"/>
      <c r="O48" s="83"/>
      <c r="P48" s="69" t="str">
        <f>IF(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11,TRUE)=0,"",VLOOKUP($B48,IF($B48&lt;11,ADMIN0[],IF($B48&lt;21,ADMIN1[],IF($B48&lt;31,ADMIN2[],IF($B48&lt;41,ADMIN3[],IF($B48&lt;51,ADMIN4[],IF($B48&lt;61,ADMIN5[],IF($B48&lt;71,ADMIN6[],IF($B48&lt;81,ADMIN7[],IF($B48&lt;91,ADMIN8[],IF($B48&lt;101,ADMIN9[],IF($B48&lt;111,ADMIN10[],IF($B48&lt;121,ADMIN11[],IF($B48&lt;131,ADMIN12[],IF($B48&lt;141,ADMIN13[],IF($B48&lt;151,ADMIN14[],IF($B48&lt;161,ADMIN15[],IF($B48&lt;171,ADMIN16[],IF($B48&lt;181,ADMIN17[],IF($B48&lt;191,ADMIN18[],IF($B48&lt;201,ADMIN19[],"TABLE ERROR")))))))))))))))))))),11,TRUE))</f>
        <v/>
      </c>
    </row>
    <row r="49" spans="1:16" ht="15" customHeight="1" x14ac:dyDescent="0.25">
      <c r="A49" s="80">
        <v>6</v>
      </c>
      <c r="B49" s="70">
        <v>47</v>
      </c>
      <c r="C49" s="88" t="str">
        <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ERROR")))))))))))))))))))),2,TRUE)</f>
        <v>Administration</v>
      </c>
      <c r="D49" s="89"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3,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ERROR")))))))))))))))))))),3,TRUE))</f>
        <v/>
      </c>
      <c r="E49" s="89"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4,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ERROR")))))))))))))))))))),4,TRUE))</f>
        <v/>
      </c>
      <c r="F49" s="89"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5,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ERROR")))))))))))))))))))),5,TRUE))</f>
        <v/>
      </c>
      <c r="G49" s="88"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6,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ERROR")))))))))))))))))))),6,TRUE))</f>
        <v/>
      </c>
      <c r="H49" s="88"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7,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ERROR")))))))))))))))))))),7,TRUE))</f>
        <v/>
      </c>
      <c r="I49" s="83"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8,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ERROR")))))))))))))))))))),8,TRUE))</f>
        <v/>
      </c>
      <c r="J49" s="90"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9,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ERROR")))))))))))))))))))),9,TRUE))</f>
        <v/>
      </c>
      <c r="K49" s="83"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10,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ERROR")))))))))))))))))))),10,TRUE))</f>
        <v/>
      </c>
      <c r="L49" s="48"/>
      <c r="M49" s="114"/>
      <c r="N49" s="83"/>
      <c r="O49" s="83"/>
      <c r="P49" s="69" t="str">
        <f>IF(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11,TRUE)=0,"",VLOOKUP($B49,IF($B49&lt;11,ADMIN0[],IF($B49&lt;21,ADMIN1[],IF($B49&lt;31,ADMIN2[],IF($B49&lt;41,ADMIN3[],IF($B49&lt;51,ADMIN4[],IF($B49&lt;61,ADMIN5[],IF($B49&lt;71,ADMIN6[],IF($B49&lt;81,ADMIN7[],IF($B49&lt;91,ADMIN8[],IF($B49&lt;101,ADMIN9[],IF($B49&lt;111,ADMIN10[],IF($B49&lt;121,ADMIN11[],IF($B49&lt;131,ADMIN12[],IF($B49&lt;141,ADMIN13[],IF($B49&lt;151,ADMIN14[],IF($B49&lt;161,ADMIN15[],IF($B49&lt;171,ADMIN16[],IF($B49&lt;181,ADMIN17[],IF($B49&lt;191,ADMIN18[],IF($B49&lt;201,ADMIN19[],"TABLE ERROR")))))))))))))))))))),11,TRUE))</f>
        <v/>
      </c>
    </row>
    <row r="50" spans="1:16" ht="15" customHeight="1" x14ac:dyDescent="0.25">
      <c r="A50" s="80">
        <v>6</v>
      </c>
      <c r="B50" s="70">
        <v>48</v>
      </c>
      <c r="C50" s="88" t="str">
        <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ERROR")))))))))))))))))))),2,TRUE)</f>
        <v>Administration</v>
      </c>
      <c r="D50" s="89"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3,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ERROR")))))))))))))))))))),3,TRUE))</f>
        <v/>
      </c>
      <c r="E50" s="89"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4,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ERROR")))))))))))))))))))),4,TRUE))</f>
        <v/>
      </c>
      <c r="F50" s="89"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5,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ERROR")))))))))))))))))))),5,TRUE))</f>
        <v/>
      </c>
      <c r="G50" s="88"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6,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ERROR")))))))))))))))))))),6,TRUE))</f>
        <v/>
      </c>
      <c r="H50" s="88"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7,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ERROR")))))))))))))))))))),7,TRUE))</f>
        <v/>
      </c>
      <c r="I50" s="83"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8,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ERROR")))))))))))))))))))),8,TRUE))</f>
        <v/>
      </c>
      <c r="J50" s="90"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9,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ERROR")))))))))))))))))))),9,TRUE))</f>
        <v/>
      </c>
      <c r="K50" s="83"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10,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ERROR")))))))))))))))))))),10,TRUE))</f>
        <v/>
      </c>
      <c r="L50" s="48"/>
      <c r="M50" s="114"/>
      <c r="N50" s="83"/>
      <c r="O50" s="83"/>
      <c r="P50" s="69" t="str">
        <f>IF(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11,TRUE)=0,"",VLOOKUP($B50,IF($B50&lt;11,ADMIN0[],IF($B50&lt;21,ADMIN1[],IF($B50&lt;31,ADMIN2[],IF($B50&lt;41,ADMIN3[],IF($B50&lt;51,ADMIN4[],IF($B50&lt;61,ADMIN5[],IF($B50&lt;71,ADMIN6[],IF($B50&lt;81,ADMIN7[],IF($B50&lt;91,ADMIN8[],IF($B50&lt;101,ADMIN9[],IF($B50&lt;111,ADMIN10[],IF($B50&lt;121,ADMIN11[],IF($B50&lt;131,ADMIN12[],IF($B50&lt;141,ADMIN13[],IF($B50&lt;151,ADMIN14[],IF($B50&lt;161,ADMIN15[],IF($B50&lt;171,ADMIN16[],IF($B50&lt;181,ADMIN17[],IF($B50&lt;191,ADMIN18[],IF($B50&lt;201,ADMIN19[],"TABLE ERROR")))))))))))))))))))),11,TRUE))</f>
        <v/>
      </c>
    </row>
    <row r="51" spans="1:16" ht="15" customHeight="1" x14ac:dyDescent="0.25">
      <c r="A51" s="80">
        <v>6</v>
      </c>
      <c r="B51" s="70">
        <v>49</v>
      </c>
      <c r="C51" s="88" t="str">
        <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ERROR")))))))))))))))))))),2,TRUE)</f>
        <v>Administration</v>
      </c>
      <c r="D51" s="89"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3,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ERROR")))))))))))))))))))),3,TRUE))</f>
        <v/>
      </c>
      <c r="E51" s="89"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4,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ERROR")))))))))))))))))))),4,TRUE))</f>
        <v/>
      </c>
      <c r="F51" s="89"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5,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ERROR")))))))))))))))))))),5,TRUE))</f>
        <v/>
      </c>
      <c r="G51" s="88"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6,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ERROR")))))))))))))))))))),6,TRUE))</f>
        <v/>
      </c>
      <c r="H51" s="88"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7,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ERROR")))))))))))))))))))),7,TRUE))</f>
        <v/>
      </c>
      <c r="I51" s="83"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8,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ERROR")))))))))))))))))))),8,TRUE))</f>
        <v/>
      </c>
      <c r="J51" s="90"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9,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ERROR")))))))))))))))))))),9,TRUE))</f>
        <v/>
      </c>
      <c r="K51" s="83"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10,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ERROR")))))))))))))))))))),10,TRUE))</f>
        <v/>
      </c>
      <c r="L51" s="48"/>
      <c r="M51" s="114"/>
      <c r="N51" s="83"/>
      <c r="O51" s="83"/>
      <c r="P51" s="69" t="str">
        <f>IF(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11,TRUE)=0,"",VLOOKUP($B51,IF($B51&lt;11,ADMIN0[],IF($B51&lt;21,ADMIN1[],IF($B51&lt;31,ADMIN2[],IF($B51&lt;41,ADMIN3[],IF($B51&lt;51,ADMIN4[],IF($B51&lt;61,ADMIN5[],IF($B51&lt;71,ADMIN6[],IF($B51&lt;81,ADMIN7[],IF($B51&lt;91,ADMIN8[],IF($B51&lt;101,ADMIN9[],IF($B51&lt;111,ADMIN10[],IF($B51&lt;121,ADMIN11[],IF($B51&lt;131,ADMIN12[],IF($B51&lt;141,ADMIN13[],IF($B51&lt;151,ADMIN14[],IF($B51&lt;161,ADMIN15[],IF($B51&lt;171,ADMIN16[],IF($B51&lt;181,ADMIN17[],IF($B51&lt;191,ADMIN18[],IF($B51&lt;201,ADMIN19[],"TABLE ERROR")))))))))))))))))))),11,TRUE))</f>
        <v/>
      </c>
    </row>
    <row r="52" spans="1:16" ht="15.75" customHeight="1" x14ac:dyDescent="0.25">
      <c r="A52" s="80">
        <v>6</v>
      </c>
      <c r="B52" s="70">
        <v>50</v>
      </c>
      <c r="C52" s="88" t="str">
        <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ERROR")))))))))))))))))))),2,TRUE)</f>
        <v>Administration</v>
      </c>
      <c r="D52" s="89"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3,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ERROR")))))))))))))))))))),3,TRUE))</f>
        <v/>
      </c>
      <c r="E52" s="89"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4,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ERROR")))))))))))))))))))),4,TRUE))</f>
        <v/>
      </c>
      <c r="F52" s="89"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5,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ERROR")))))))))))))))))))),5,TRUE))</f>
        <v/>
      </c>
      <c r="G52" s="88"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6,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ERROR")))))))))))))))))))),6,TRUE))</f>
        <v/>
      </c>
      <c r="H52" s="88"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7,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ERROR")))))))))))))))))))),7,TRUE))</f>
        <v/>
      </c>
      <c r="I52" s="83"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8,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ERROR")))))))))))))))))))),8,TRUE))</f>
        <v/>
      </c>
      <c r="J52" s="90"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9,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ERROR")))))))))))))))))))),9,TRUE))</f>
        <v/>
      </c>
      <c r="K52" s="83"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10,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ERROR")))))))))))))))))))),10,TRUE))</f>
        <v/>
      </c>
      <c r="L52" s="48"/>
      <c r="M52" s="114"/>
      <c r="N52" s="83"/>
      <c r="O52" s="83"/>
      <c r="P52" s="69" t="str">
        <f>IF(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11,TRUE)=0,"",VLOOKUP($B52,IF($B52&lt;11,ADMIN0[],IF($B52&lt;21,ADMIN1[],IF($B52&lt;31,ADMIN2[],IF($B52&lt;41,ADMIN3[],IF($B52&lt;51,ADMIN4[],IF($B52&lt;61,ADMIN5[],IF($B52&lt;71,ADMIN6[],IF($B52&lt;81,ADMIN7[],IF($B52&lt;91,ADMIN8[],IF($B52&lt;101,ADMIN9[],IF($B52&lt;111,ADMIN10[],IF($B52&lt;121,ADMIN11[],IF($B52&lt;131,ADMIN12[],IF($B52&lt;141,ADMIN13[],IF($B52&lt;151,ADMIN14[],IF($B52&lt;161,ADMIN15[],IF($B52&lt;171,ADMIN16[],IF($B52&lt;181,ADMIN17[],IF($B52&lt;191,ADMIN18[],IF($B52&lt;201,ADMIN19[],"TABLE ERROR")))))))))))))))))))),11,TRUE))</f>
        <v/>
      </c>
    </row>
    <row r="53" spans="1:16" ht="15" customHeight="1" x14ac:dyDescent="0.25">
      <c r="A53" s="80">
        <v>7</v>
      </c>
      <c r="B53" s="70">
        <v>51</v>
      </c>
      <c r="C53" s="88" t="str">
        <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ERROR")))))))))))))))))))),2,TRUE)</f>
        <v>Administration</v>
      </c>
      <c r="D53" s="89"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3,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ERROR")))))))))))))))))))),3,TRUE))</f>
        <v/>
      </c>
      <c r="E53" s="89"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4,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ERROR")))))))))))))))))))),4,TRUE))</f>
        <v/>
      </c>
      <c r="F53" s="89"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5,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ERROR")))))))))))))))))))),5,TRUE))</f>
        <v/>
      </c>
      <c r="G53" s="88"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6,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ERROR")))))))))))))))))))),6,TRUE))</f>
        <v/>
      </c>
      <c r="H53" s="88"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7,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ERROR")))))))))))))))))))),7,TRUE))</f>
        <v/>
      </c>
      <c r="I53" s="83"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8,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ERROR")))))))))))))))))))),8,TRUE))</f>
        <v/>
      </c>
      <c r="J53" s="90"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9,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ERROR")))))))))))))))))))),9,TRUE))</f>
        <v/>
      </c>
      <c r="K53" s="83"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10,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ERROR")))))))))))))))))))),10,TRUE))</f>
        <v/>
      </c>
      <c r="L53" s="48"/>
      <c r="M53" s="114"/>
      <c r="N53" s="83"/>
      <c r="O53" s="83"/>
      <c r="P53" s="69" t="str">
        <f>IF(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11,TRUE)=0,"",VLOOKUP($B53,IF($B53&lt;11,ADMIN0[],IF($B53&lt;21,ADMIN1[],IF($B53&lt;31,ADMIN2[],IF($B53&lt;41,ADMIN3[],IF($B53&lt;51,ADMIN4[],IF($B53&lt;61,ADMIN5[],IF($B53&lt;71,ADMIN6[],IF($B53&lt;81,ADMIN7[],IF($B53&lt;91,ADMIN8[],IF($B53&lt;101,ADMIN9[],IF($B53&lt;111,ADMIN10[],IF($B53&lt;121,ADMIN11[],IF($B53&lt;131,ADMIN12[],IF($B53&lt;141,ADMIN13[],IF($B53&lt;151,ADMIN14[],IF($B53&lt;161,ADMIN15[],IF($B53&lt;171,ADMIN16[],IF($B53&lt;181,ADMIN17[],IF($B53&lt;191,ADMIN18[],IF($B53&lt;201,ADMIN19[],"TABLE ERROR")))))))))))))))))))),11,TRUE))</f>
        <v/>
      </c>
    </row>
    <row r="54" spans="1:16" ht="15" customHeight="1" x14ac:dyDescent="0.25">
      <c r="A54" s="80">
        <v>7</v>
      </c>
      <c r="B54" s="70">
        <v>52</v>
      </c>
      <c r="C54" s="88" t="str">
        <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ERROR")))))))))))))))))))),2,TRUE)</f>
        <v>Administration</v>
      </c>
      <c r="D54" s="89"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3,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ERROR")))))))))))))))))))),3,TRUE))</f>
        <v/>
      </c>
      <c r="E54" s="89"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4,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ERROR")))))))))))))))))))),4,TRUE))</f>
        <v/>
      </c>
      <c r="F54" s="89"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5,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ERROR")))))))))))))))))))),5,TRUE))</f>
        <v/>
      </c>
      <c r="G54" s="88"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6,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ERROR")))))))))))))))))))),6,TRUE))</f>
        <v/>
      </c>
      <c r="H54" s="88"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7,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ERROR")))))))))))))))))))),7,TRUE))</f>
        <v/>
      </c>
      <c r="I54" s="83"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8,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ERROR")))))))))))))))))))),8,TRUE))</f>
        <v/>
      </c>
      <c r="J54" s="90"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9,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ERROR")))))))))))))))))))),9,TRUE))</f>
        <v/>
      </c>
      <c r="K54" s="83"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10,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ERROR")))))))))))))))))))),10,TRUE))</f>
        <v/>
      </c>
      <c r="L54" s="48"/>
      <c r="M54" s="114"/>
      <c r="N54" s="83"/>
      <c r="O54" s="83"/>
      <c r="P54" s="69" t="str">
        <f>IF(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11,TRUE)=0,"",VLOOKUP($B54,IF($B54&lt;11,ADMIN0[],IF($B54&lt;21,ADMIN1[],IF($B54&lt;31,ADMIN2[],IF($B54&lt;41,ADMIN3[],IF($B54&lt;51,ADMIN4[],IF($B54&lt;61,ADMIN5[],IF($B54&lt;71,ADMIN6[],IF($B54&lt;81,ADMIN7[],IF($B54&lt;91,ADMIN8[],IF($B54&lt;101,ADMIN9[],IF($B54&lt;111,ADMIN10[],IF($B54&lt;121,ADMIN11[],IF($B54&lt;131,ADMIN12[],IF($B54&lt;141,ADMIN13[],IF($B54&lt;151,ADMIN14[],IF($B54&lt;161,ADMIN15[],IF($B54&lt;171,ADMIN16[],IF($B54&lt;181,ADMIN17[],IF($B54&lt;191,ADMIN18[],IF($B54&lt;201,ADMIN19[],"TABLE ERROR")))))))))))))))))))),11,TRUE))</f>
        <v/>
      </c>
    </row>
    <row r="55" spans="1:16" ht="15" customHeight="1" x14ac:dyDescent="0.25">
      <c r="A55" s="80">
        <v>7</v>
      </c>
      <c r="B55" s="70">
        <v>53</v>
      </c>
      <c r="C55" s="88" t="str">
        <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ERROR")))))))))))))))))))),2,TRUE)</f>
        <v>Administration</v>
      </c>
      <c r="D55" s="89"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3,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ERROR")))))))))))))))))))),3,TRUE))</f>
        <v/>
      </c>
      <c r="E55" s="89"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4,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ERROR")))))))))))))))))))),4,TRUE))</f>
        <v/>
      </c>
      <c r="F55" s="89"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5,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ERROR")))))))))))))))))))),5,TRUE))</f>
        <v/>
      </c>
      <c r="G55" s="88"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6,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ERROR")))))))))))))))))))),6,TRUE))</f>
        <v/>
      </c>
      <c r="H55" s="88"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7,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ERROR")))))))))))))))))))),7,TRUE))</f>
        <v/>
      </c>
      <c r="I55" s="83"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8,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ERROR")))))))))))))))))))),8,TRUE))</f>
        <v/>
      </c>
      <c r="J55" s="90"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9,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ERROR")))))))))))))))))))),9,TRUE))</f>
        <v/>
      </c>
      <c r="K55" s="83"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10,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ERROR")))))))))))))))))))),10,TRUE))</f>
        <v/>
      </c>
      <c r="L55" s="48"/>
      <c r="M55" s="114"/>
      <c r="N55" s="83"/>
      <c r="O55" s="83"/>
      <c r="P55" s="69" t="str">
        <f>IF(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11,TRUE)=0,"",VLOOKUP($B55,IF($B55&lt;11,ADMIN0[],IF($B55&lt;21,ADMIN1[],IF($B55&lt;31,ADMIN2[],IF($B55&lt;41,ADMIN3[],IF($B55&lt;51,ADMIN4[],IF($B55&lt;61,ADMIN5[],IF($B55&lt;71,ADMIN6[],IF($B55&lt;81,ADMIN7[],IF($B55&lt;91,ADMIN8[],IF($B55&lt;101,ADMIN9[],IF($B55&lt;111,ADMIN10[],IF($B55&lt;121,ADMIN11[],IF($B55&lt;131,ADMIN12[],IF($B55&lt;141,ADMIN13[],IF($B55&lt;151,ADMIN14[],IF($B55&lt;161,ADMIN15[],IF($B55&lt;171,ADMIN16[],IF($B55&lt;181,ADMIN17[],IF($B55&lt;191,ADMIN18[],IF($B55&lt;201,ADMIN19[],"TABLE ERROR")))))))))))))))))))),11,TRUE))</f>
        <v/>
      </c>
    </row>
    <row r="56" spans="1:16" ht="15" customHeight="1" x14ac:dyDescent="0.25">
      <c r="A56" s="80">
        <v>7</v>
      </c>
      <c r="B56" s="70">
        <v>54</v>
      </c>
      <c r="C56" s="88" t="str">
        <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ERROR")))))))))))))))))))),2,TRUE)</f>
        <v>Administration</v>
      </c>
      <c r="D56" s="89"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3,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ERROR")))))))))))))))))))),3,TRUE))</f>
        <v/>
      </c>
      <c r="E56" s="89"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4,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ERROR")))))))))))))))))))),4,TRUE))</f>
        <v/>
      </c>
      <c r="F56" s="89"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5,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ERROR")))))))))))))))))))),5,TRUE))</f>
        <v/>
      </c>
      <c r="G56" s="88"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6,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ERROR")))))))))))))))))))),6,TRUE))</f>
        <v/>
      </c>
      <c r="H56" s="88"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7,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ERROR")))))))))))))))))))),7,TRUE))</f>
        <v/>
      </c>
      <c r="I56" s="83"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8,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ERROR")))))))))))))))))))),8,TRUE))</f>
        <v/>
      </c>
      <c r="J56" s="90"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9,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ERROR")))))))))))))))))))),9,TRUE))</f>
        <v/>
      </c>
      <c r="K56" s="83"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10,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ERROR")))))))))))))))))))),10,TRUE))</f>
        <v/>
      </c>
      <c r="L56" s="48"/>
      <c r="M56" s="114"/>
      <c r="N56" s="83"/>
      <c r="O56" s="83"/>
      <c r="P56" s="69" t="str">
        <f>IF(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11,TRUE)=0,"",VLOOKUP($B56,IF($B56&lt;11,ADMIN0[],IF($B56&lt;21,ADMIN1[],IF($B56&lt;31,ADMIN2[],IF($B56&lt;41,ADMIN3[],IF($B56&lt;51,ADMIN4[],IF($B56&lt;61,ADMIN5[],IF($B56&lt;71,ADMIN6[],IF($B56&lt;81,ADMIN7[],IF($B56&lt;91,ADMIN8[],IF($B56&lt;101,ADMIN9[],IF($B56&lt;111,ADMIN10[],IF($B56&lt;121,ADMIN11[],IF($B56&lt;131,ADMIN12[],IF($B56&lt;141,ADMIN13[],IF($B56&lt;151,ADMIN14[],IF($B56&lt;161,ADMIN15[],IF($B56&lt;171,ADMIN16[],IF($B56&lt;181,ADMIN17[],IF($B56&lt;191,ADMIN18[],IF($B56&lt;201,ADMIN19[],"TABLE ERROR")))))))))))))))))))),11,TRUE))</f>
        <v/>
      </c>
    </row>
    <row r="57" spans="1:16" ht="15" customHeight="1" x14ac:dyDescent="0.25">
      <c r="A57" s="80">
        <v>7</v>
      </c>
      <c r="B57" s="70">
        <v>55</v>
      </c>
      <c r="C57" s="88" t="str">
        <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ERROR")))))))))))))))))))),2,TRUE)</f>
        <v>Administration</v>
      </c>
      <c r="D57" s="89"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3,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ERROR")))))))))))))))))))),3,TRUE))</f>
        <v/>
      </c>
      <c r="E57" s="89"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4,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ERROR")))))))))))))))))))),4,TRUE))</f>
        <v/>
      </c>
      <c r="F57" s="89"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5,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ERROR")))))))))))))))))))),5,TRUE))</f>
        <v/>
      </c>
      <c r="G57" s="88"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6,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ERROR")))))))))))))))))))),6,TRUE))</f>
        <v/>
      </c>
      <c r="H57" s="88"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7,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ERROR")))))))))))))))))))),7,TRUE))</f>
        <v/>
      </c>
      <c r="I57" s="83"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8,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ERROR")))))))))))))))))))),8,TRUE))</f>
        <v/>
      </c>
      <c r="J57" s="90"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9,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ERROR")))))))))))))))))))),9,TRUE))</f>
        <v/>
      </c>
      <c r="K57" s="83"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10,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ERROR")))))))))))))))))))),10,TRUE))</f>
        <v/>
      </c>
      <c r="L57" s="48"/>
      <c r="M57" s="114"/>
      <c r="N57" s="83"/>
      <c r="O57" s="83"/>
      <c r="P57" s="69" t="str">
        <f>IF(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11,TRUE)=0,"",VLOOKUP($B57,IF($B57&lt;11,ADMIN0[],IF($B57&lt;21,ADMIN1[],IF($B57&lt;31,ADMIN2[],IF($B57&lt;41,ADMIN3[],IF($B57&lt;51,ADMIN4[],IF($B57&lt;61,ADMIN5[],IF($B57&lt;71,ADMIN6[],IF($B57&lt;81,ADMIN7[],IF($B57&lt;91,ADMIN8[],IF($B57&lt;101,ADMIN9[],IF($B57&lt;111,ADMIN10[],IF($B57&lt;121,ADMIN11[],IF($B57&lt;131,ADMIN12[],IF($B57&lt;141,ADMIN13[],IF($B57&lt;151,ADMIN14[],IF($B57&lt;161,ADMIN15[],IF($B57&lt;171,ADMIN16[],IF($B57&lt;181,ADMIN17[],IF($B57&lt;191,ADMIN18[],IF($B57&lt;201,ADMIN19[],"TABLE ERROR")))))))))))))))))))),11,TRUE))</f>
        <v/>
      </c>
    </row>
    <row r="58" spans="1:16" ht="15" customHeight="1" x14ac:dyDescent="0.25">
      <c r="A58" s="80">
        <v>7</v>
      </c>
      <c r="B58" s="70">
        <v>56</v>
      </c>
      <c r="C58" s="88" t="str">
        <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ERROR")))))))))))))))))))),2,TRUE)</f>
        <v>Administration</v>
      </c>
      <c r="D58" s="89"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3,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ERROR")))))))))))))))))))),3,TRUE))</f>
        <v/>
      </c>
      <c r="E58" s="89"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4,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ERROR")))))))))))))))))))),4,TRUE))</f>
        <v/>
      </c>
      <c r="F58" s="89"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5,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ERROR")))))))))))))))))))),5,TRUE))</f>
        <v/>
      </c>
      <c r="G58" s="88"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6,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ERROR")))))))))))))))))))),6,TRUE))</f>
        <v/>
      </c>
      <c r="H58" s="88"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7,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ERROR")))))))))))))))))))),7,TRUE))</f>
        <v/>
      </c>
      <c r="I58" s="83"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8,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ERROR")))))))))))))))))))),8,TRUE))</f>
        <v/>
      </c>
      <c r="J58" s="90"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9,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ERROR")))))))))))))))))))),9,TRUE))</f>
        <v/>
      </c>
      <c r="K58" s="83"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10,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ERROR")))))))))))))))))))),10,TRUE))</f>
        <v/>
      </c>
      <c r="L58" s="48"/>
      <c r="M58" s="114"/>
      <c r="N58" s="83"/>
      <c r="O58" s="83"/>
      <c r="P58" s="69" t="str">
        <f>IF(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11,TRUE)=0,"",VLOOKUP($B58,IF($B58&lt;11,ADMIN0[],IF($B58&lt;21,ADMIN1[],IF($B58&lt;31,ADMIN2[],IF($B58&lt;41,ADMIN3[],IF($B58&lt;51,ADMIN4[],IF($B58&lt;61,ADMIN5[],IF($B58&lt;71,ADMIN6[],IF($B58&lt;81,ADMIN7[],IF($B58&lt;91,ADMIN8[],IF($B58&lt;101,ADMIN9[],IF($B58&lt;111,ADMIN10[],IF($B58&lt;121,ADMIN11[],IF($B58&lt;131,ADMIN12[],IF($B58&lt;141,ADMIN13[],IF($B58&lt;151,ADMIN14[],IF($B58&lt;161,ADMIN15[],IF($B58&lt;171,ADMIN16[],IF($B58&lt;181,ADMIN17[],IF($B58&lt;191,ADMIN18[],IF($B58&lt;201,ADMIN19[],"TABLE ERROR")))))))))))))))))))),11,TRUE))</f>
        <v/>
      </c>
    </row>
    <row r="59" spans="1:16" ht="15" customHeight="1" x14ac:dyDescent="0.25">
      <c r="A59" s="80">
        <v>7</v>
      </c>
      <c r="B59" s="70">
        <v>57</v>
      </c>
      <c r="C59" s="88" t="str">
        <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ERROR")))))))))))))))))))),2,TRUE)</f>
        <v>Administration</v>
      </c>
      <c r="D59" s="89"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3,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ERROR")))))))))))))))))))),3,TRUE))</f>
        <v/>
      </c>
      <c r="E59" s="89"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4,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ERROR")))))))))))))))))))),4,TRUE))</f>
        <v/>
      </c>
      <c r="F59" s="89"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5,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ERROR")))))))))))))))))))),5,TRUE))</f>
        <v/>
      </c>
      <c r="G59" s="88"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6,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ERROR")))))))))))))))))))),6,TRUE))</f>
        <v/>
      </c>
      <c r="H59" s="88"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7,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ERROR")))))))))))))))))))),7,TRUE))</f>
        <v/>
      </c>
      <c r="I59" s="83"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8,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ERROR")))))))))))))))))))),8,TRUE))</f>
        <v/>
      </c>
      <c r="J59" s="90"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9,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ERROR")))))))))))))))))))),9,TRUE))</f>
        <v/>
      </c>
      <c r="K59" s="83"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10,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ERROR")))))))))))))))))))),10,TRUE))</f>
        <v/>
      </c>
      <c r="L59" s="48"/>
      <c r="M59" s="114"/>
      <c r="N59" s="83"/>
      <c r="O59" s="83"/>
      <c r="P59" s="69" t="str">
        <f>IF(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11,TRUE)=0,"",VLOOKUP($B59,IF($B59&lt;11,ADMIN0[],IF($B59&lt;21,ADMIN1[],IF($B59&lt;31,ADMIN2[],IF($B59&lt;41,ADMIN3[],IF($B59&lt;51,ADMIN4[],IF($B59&lt;61,ADMIN5[],IF($B59&lt;71,ADMIN6[],IF($B59&lt;81,ADMIN7[],IF($B59&lt;91,ADMIN8[],IF($B59&lt;101,ADMIN9[],IF($B59&lt;111,ADMIN10[],IF($B59&lt;121,ADMIN11[],IF($B59&lt;131,ADMIN12[],IF($B59&lt;141,ADMIN13[],IF($B59&lt;151,ADMIN14[],IF($B59&lt;161,ADMIN15[],IF($B59&lt;171,ADMIN16[],IF($B59&lt;181,ADMIN17[],IF($B59&lt;191,ADMIN18[],IF($B59&lt;201,ADMIN19[],"TABLE ERROR")))))))))))))))))))),11,TRUE))</f>
        <v/>
      </c>
    </row>
    <row r="60" spans="1:16" ht="15" customHeight="1" x14ac:dyDescent="0.25">
      <c r="A60" s="80">
        <v>7</v>
      </c>
      <c r="B60" s="70">
        <v>58</v>
      </c>
      <c r="C60" s="88" t="str">
        <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ERROR")))))))))))))))))))),2,TRUE)</f>
        <v>Administration</v>
      </c>
      <c r="D60" s="89"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3,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ERROR")))))))))))))))))))),3,TRUE))</f>
        <v/>
      </c>
      <c r="E60" s="89"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4,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ERROR")))))))))))))))))))),4,TRUE))</f>
        <v/>
      </c>
      <c r="F60" s="89"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5,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ERROR")))))))))))))))))))),5,TRUE))</f>
        <v/>
      </c>
      <c r="G60" s="88"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6,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ERROR")))))))))))))))))))),6,TRUE))</f>
        <v/>
      </c>
      <c r="H60" s="88"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7,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ERROR")))))))))))))))))))),7,TRUE))</f>
        <v/>
      </c>
      <c r="I60" s="83"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8,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ERROR")))))))))))))))))))),8,TRUE))</f>
        <v/>
      </c>
      <c r="J60" s="90"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9,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ERROR")))))))))))))))))))),9,TRUE))</f>
        <v/>
      </c>
      <c r="K60" s="83"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10,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ERROR")))))))))))))))))))),10,TRUE))</f>
        <v/>
      </c>
      <c r="L60" s="48"/>
      <c r="M60" s="114"/>
      <c r="N60" s="83"/>
      <c r="O60" s="83"/>
      <c r="P60" s="69" t="str">
        <f>IF(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11,TRUE)=0,"",VLOOKUP($B60,IF($B60&lt;11,ADMIN0[],IF($B60&lt;21,ADMIN1[],IF($B60&lt;31,ADMIN2[],IF($B60&lt;41,ADMIN3[],IF($B60&lt;51,ADMIN4[],IF($B60&lt;61,ADMIN5[],IF($B60&lt;71,ADMIN6[],IF($B60&lt;81,ADMIN7[],IF($B60&lt;91,ADMIN8[],IF($B60&lt;101,ADMIN9[],IF($B60&lt;111,ADMIN10[],IF($B60&lt;121,ADMIN11[],IF($B60&lt;131,ADMIN12[],IF($B60&lt;141,ADMIN13[],IF($B60&lt;151,ADMIN14[],IF($B60&lt;161,ADMIN15[],IF($B60&lt;171,ADMIN16[],IF($B60&lt;181,ADMIN17[],IF($B60&lt;191,ADMIN18[],IF($B60&lt;201,ADMIN19[],"TABLE ERROR")))))))))))))))))))),11,TRUE))</f>
        <v/>
      </c>
    </row>
    <row r="61" spans="1:16" ht="15" customHeight="1" x14ac:dyDescent="0.25">
      <c r="A61" s="80">
        <v>7</v>
      </c>
      <c r="B61" s="70">
        <v>59</v>
      </c>
      <c r="C61" s="88" t="str">
        <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ERROR")))))))))))))))))))),2,TRUE)</f>
        <v>Administration</v>
      </c>
      <c r="D61" s="89"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3,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ERROR")))))))))))))))))))),3,TRUE))</f>
        <v/>
      </c>
      <c r="E61" s="89"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4,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ERROR")))))))))))))))))))),4,TRUE))</f>
        <v/>
      </c>
      <c r="F61" s="89"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5,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ERROR")))))))))))))))))))),5,TRUE))</f>
        <v/>
      </c>
      <c r="G61" s="88"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6,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ERROR")))))))))))))))))))),6,TRUE))</f>
        <v/>
      </c>
      <c r="H61" s="88"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7,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ERROR")))))))))))))))))))),7,TRUE))</f>
        <v/>
      </c>
      <c r="I61" s="83"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8,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ERROR")))))))))))))))))))),8,TRUE))</f>
        <v/>
      </c>
      <c r="J61" s="90"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9,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ERROR")))))))))))))))))))),9,TRUE))</f>
        <v/>
      </c>
      <c r="K61" s="83"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10,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ERROR")))))))))))))))))))),10,TRUE))</f>
        <v/>
      </c>
      <c r="L61" s="48"/>
      <c r="M61" s="114"/>
      <c r="N61" s="83"/>
      <c r="O61" s="83"/>
      <c r="P61" s="69" t="str">
        <f>IF(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11,TRUE)=0,"",VLOOKUP($B61,IF($B61&lt;11,ADMIN0[],IF($B61&lt;21,ADMIN1[],IF($B61&lt;31,ADMIN2[],IF($B61&lt;41,ADMIN3[],IF($B61&lt;51,ADMIN4[],IF($B61&lt;61,ADMIN5[],IF($B61&lt;71,ADMIN6[],IF($B61&lt;81,ADMIN7[],IF($B61&lt;91,ADMIN8[],IF($B61&lt;101,ADMIN9[],IF($B61&lt;111,ADMIN10[],IF($B61&lt;121,ADMIN11[],IF($B61&lt;131,ADMIN12[],IF($B61&lt;141,ADMIN13[],IF($B61&lt;151,ADMIN14[],IF($B61&lt;161,ADMIN15[],IF($B61&lt;171,ADMIN16[],IF($B61&lt;181,ADMIN17[],IF($B61&lt;191,ADMIN18[],IF($B61&lt;201,ADMIN19[],"TABLE ERROR")))))))))))))))))))),11,TRUE))</f>
        <v/>
      </c>
    </row>
    <row r="62" spans="1:16" ht="15.75" customHeight="1" x14ac:dyDescent="0.25">
      <c r="A62" s="80">
        <v>7</v>
      </c>
      <c r="B62" s="70">
        <v>60</v>
      </c>
      <c r="C62" s="88" t="str">
        <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ERROR")))))))))))))))))))),2,TRUE)</f>
        <v>Administration</v>
      </c>
      <c r="D62" s="89"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3,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ERROR")))))))))))))))))))),3,TRUE))</f>
        <v/>
      </c>
      <c r="E62" s="89"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4,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ERROR")))))))))))))))))))),4,TRUE))</f>
        <v/>
      </c>
      <c r="F62" s="89"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5,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ERROR")))))))))))))))))))),5,TRUE))</f>
        <v/>
      </c>
      <c r="G62" s="88"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6,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ERROR")))))))))))))))))))),6,TRUE))</f>
        <v/>
      </c>
      <c r="H62" s="88"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7,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ERROR")))))))))))))))))))),7,TRUE))</f>
        <v/>
      </c>
      <c r="I62" s="83"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8,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ERROR")))))))))))))))))))),8,TRUE))</f>
        <v/>
      </c>
      <c r="J62" s="90"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9,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ERROR")))))))))))))))))))),9,TRUE))</f>
        <v/>
      </c>
      <c r="K62" s="83"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10,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ERROR")))))))))))))))))))),10,TRUE))</f>
        <v/>
      </c>
      <c r="L62" s="48"/>
      <c r="M62" s="114"/>
      <c r="N62" s="83"/>
      <c r="O62" s="83"/>
      <c r="P62" s="69" t="str">
        <f>IF(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11,TRUE)=0,"",VLOOKUP($B62,IF($B62&lt;11,ADMIN0[],IF($B62&lt;21,ADMIN1[],IF($B62&lt;31,ADMIN2[],IF($B62&lt;41,ADMIN3[],IF($B62&lt;51,ADMIN4[],IF($B62&lt;61,ADMIN5[],IF($B62&lt;71,ADMIN6[],IF($B62&lt;81,ADMIN7[],IF($B62&lt;91,ADMIN8[],IF($B62&lt;101,ADMIN9[],IF($B62&lt;111,ADMIN10[],IF($B62&lt;121,ADMIN11[],IF($B62&lt;131,ADMIN12[],IF($B62&lt;141,ADMIN13[],IF($B62&lt;151,ADMIN14[],IF($B62&lt;161,ADMIN15[],IF($B62&lt;171,ADMIN16[],IF($B62&lt;181,ADMIN17[],IF($B62&lt;191,ADMIN18[],IF($B62&lt;201,ADMIN19[],"TABLE ERROR")))))))))))))))))))),11,TRUE))</f>
        <v/>
      </c>
    </row>
    <row r="63" spans="1:16" ht="15" customHeight="1" x14ac:dyDescent="0.25">
      <c r="A63" s="80">
        <v>8</v>
      </c>
      <c r="B63" s="70">
        <v>61</v>
      </c>
      <c r="C63" s="88" t="str">
        <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ERROR")))))))))))))))))))),2,TRUE)</f>
        <v>Administration</v>
      </c>
      <c r="D63" s="89"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3,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ERROR")))))))))))))))))))),3,TRUE))</f>
        <v/>
      </c>
      <c r="E63" s="89"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4,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ERROR")))))))))))))))))))),4,TRUE))</f>
        <v/>
      </c>
      <c r="F63" s="89"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5,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ERROR")))))))))))))))))))),5,TRUE))</f>
        <v/>
      </c>
      <c r="G63" s="88"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6,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ERROR")))))))))))))))))))),6,TRUE))</f>
        <v/>
      </c>
      <c r="H63" s="88"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7,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ERROR")))))))))))))))))))),7,TRUE))</f>
        <v/>
      </c>
      <c r="I63" s="83"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8,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ERROR")))))))))))))))))))),8,TRUE))</f>
        <v/>
      </c>
      <c r="J63" s="90"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9,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ERROR")))))))))))))))))))),9,TRUE))</f>
        <v/>
      </c>
      <c r="K63" s="83"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10,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ERROR")))))))))))))))))))),10,TRUE))</f>
        <v/>
      </c>
      <c r="L63" s="48"/>
      <c r="M63" s="114"/>
      <c r="N63" s="83"/>
      <c r="O63" s="83"/>
      <c r="P63" s="69" t="str">
        <f>IF(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11,TRUE)=0,"",VLOOKUP($B63,IF($B63&lt;11,ADMIN0[],IF($B63&lt;21,ADMIN1[],IF($B63&lt;31,ADMIN2[],IF($B63&lt;41,ADMIN3[],IF($B63&lt;51,ADMIN4[],IF($B63&lt;61,ADMIN5[],IF($B63&lt;71,ADMIN6[],IF($B63&lt;81,ADMIN7[],IF($B63&lt;91,ADMIN8[],IF($B63&lt;101,ADMIN9[],IF($B63&lt;111,ADMIN10[],IF($B63&lt;121,ADMIN11[],IF($B63&lt;131,ADMIN12[],IF($B63&lt;141,ADMIN13[],IF($B63&lt;151,ADMIN14[],IF($B63&lt;161,ADMIN15[],IF($B63&lt;171,ADMIN16[],IF($B63&lt;181,ADMIN17[],IF($B63&lt;191,ADMIN18[],IF($B63&lt;201,ADMIN19[],"TABLE ERROR")))))))))))))))))))),11,TRUE))</f>
        <v/>
      </c>
    </row>
    <row r="64" spans="1:16" ht="15" customHeight="1" x14ac:dyDescent="0.25">
      <c r="A64" s="80">
        <v>8</v>
      </c>
      <c r="B64" s="70">
        <v>62</v>
      </c>
      <c r="C64" s="88" t="str">
        <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ERROR")))))))))))))))))))),2,TRUE)</f>
        <v>Administration</v>
      </c>
      <c r="D64" s="89"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3,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ERROR")))))))))))))))))))),3,TRUE))</f>
        <v/>
      </c>
      <c r="E64" s="89"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4,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ERROR")))))))))))))))))))),4,TRUE))</f>
        <v/>
      </c>
      <c r="F64" s="89"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5,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ERROR")))))))))))))))))))),5,TRUE))</f>
        <v/>
      </c>
      <c r="G64" s="88"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6,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ERROR")))))))))))))))))))),6,TRUE))</f>
        <v/>
      </c>
      <c r="H64" s="88"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7,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ERROR")))))))))))))))))))),7,TRUE))</f>
        <v/>
      </c>
      <c r="I64" s="83"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8,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ERROR")))))))))))))))))))),8,TRUE))</f>
        <v/>
      </c>
      <c r="J64" s="90"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9,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ERROR")))))))))))))))))))),9,TRUE))</f>
        <v/>
      </c>
      <c r="K64" s="83"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10,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ERROR")))))))))))))))))))),10,TRUE))</f>
        <v/>
      </c>
      <c r="L64" s="48"/>
      <c r="M64" s="114"/>
      <c r="N64" s="83"/>
      <c r="O64" s="83"/>
      <c r="P64" s="69" t="str">
        <f>IF(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11,TRUE)=0,"",VLOOKUP($B64,IF($B64&lt;11,ADMIN0[],IF($B64&lt;21,ADMIN1[],IF($B64&lt;31,ADMIN2[],IF($B64&lt;41,ADMIN3[],IF($B64&lt;51,ADMIN4[],IF($B64&lt;61,ADMIN5[],IF($B64&lt;71,ADMIN6[],IF($B64&lt;81,ADMIN7[],IF($B64&lt;91,ADMIN8[],IF($B64&lt;101,ADMIN9[],IF($B64&lt;111,ADMIN10[],IF($B64&lt;121,ADMIN11[],IF($B64&lt;131,ADMIN12[],IF($B64&lt;141,ADMIN13[],IF($B64&lt;151,ADMIN14[],IF($B64&lt;161,ADMIN15[],IF($B64&lt;171,ADMIN16[],IF($B64&lt;181,ADMIN17[],IF($B64&lt;191,ADMIN18[],IF($B64&lt;201,ADMIN19[],"TABLE ERROR")))))))))))))))))))),11,TRUE))</f>
        <v/>
      </c>
    </row>
    <row r="65" spans="1:16" ht="15" customHeight="1" x14ac:dyDescent="0.25">
      <c r="A65" s="80">
        <v>8</v>
      </c>
      <c r="B65" s="70">
        <v>63</v>
      </c>
      <c r="C65" s="88" t="str">
        <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ERROR")))))))))))))))))))),2,TRUE)</f>
        <v>Administration</v>
      </c>
      <c r="D65" s="89"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3,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ERROR")))))))))))))))))))),3,TRUE))</f>
        <v/>
      </c>
      <c r="E65" s="89"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4,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ERROR")))))))))))))))))))),4,TRUE))</f>
        <v/>
      </c>
      <c r="F65" s="89"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5,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ERROR")))))))))))))))))))),5,TRUE))</f>
        <v/>
      </c>
      <c r="G65" s="88"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6,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ERROR")))))))))))))))))))),6,TRUE))</f>
        <v/>
      </c>
      <c r="H65" s="88"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7,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ERROR")))))))))))))))))))),7,TRUE))</f>
        <v/>
      </c>
      <c r="I65" s="83"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8,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ERROR")))))))))))))))))))),8,TRUE))</f>
        <v/>
      </c>
      <c r="J65" s="90"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9,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ERROR")))))))))))))))))))),9,TRUE))</f>
        <v/>
      </c>
      <c r="K65" s="83"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10,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ERROR")))))))))))))))))))),10,TRUE))</f>
        <v/>
      </c>
      <c r="L65" s="48"/>
      <c r="M65" s="114"/>
      <c r="N65" s="83"/>
      <c r="O65" s="83"/>
      <c r="P65" s="69" t="str">
        <f>IF(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11,TRUE)=0,"",VLOOKUP($B65,IF($B65&lt;11,ADMIN0[],IF($B65&lt;21,ADMIN1[],IF($B65&lt;31,ADMIN2[],IF($B65&lt;41,ADMIN3[],IF($B65&lt;51,ADMIN4[],IF($B65&lt;61,ADMIN5[],IF($B65&lt;71,ADMIN6[],IF($B65&lt;81,ADMIN7[],IF($B65&lt;91,ADMIN8[],IF($B65&lt;101,ADMIN9[],IF($B65&lt;111,ADMIN10[],IF($B65&lt;121,ADMIN11[],IF($B65&lt;131,ADMIN12[],IF($B65&lt;141,ADMIN13[],IF($B65&lt;151,ADMIN14[],IF($B65&lt;161,ADMIN15[],IF($B65&lt;171,ADMIN16[],IF($B65&lt;181,ADMIN17[],IF($B65&lt;191,ADMIN18[],IF($B65&lt;201,ADMIN19[],"TABLE ERROR")))))))))))))))))))),11,TRUE))</f>
        <v/>
      </c>
    </row>
    <row r="66" spans="1:16" ht="15" customHeight="1" x14ac:dyDescent="0.25">
      <c r="A66" s="80">
        <v>8</v>
      </c>
      <c r="B66" s="70">
        <v>64</v>
      </c>
      <c r="C66" s="88" t="str">
        <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ERROR")))))))))))))))))))),2,TRUE)</f>
        <v>Administration</v>
      </c>
      <c r="D66" s="89"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3,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ERROR")))))))))))))))))))),3,TRUE))</f>
        <v/>
      </c>
      <c r="E66" s="89"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4,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ERROR")))))))))))))))))))),4,TRUE))</f>
        <v/>
      </c>
      <c r="F66" s="89"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5,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ERROR")))))))))))))))))))),5,TRUE))</f>
        <v/>
      </c>
      <c r="G66" s="88"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6,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ERROR")))))))))))))))))))),6,TRUE))</f>
        <v/>
      </c>
      <c r="H66" s="88"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7,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ERROR")))))))))))))))))))),7,TRUE))</f>
        <v/>
      </c>
      <c r="I66" s="83"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8,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ERROR")))))))))))))))))))),8,TRUE))</f>
        <v/>
      </c>
      <c r="J66" s="90"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9,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ERROR")))))))))))))))))))),9,TRUE))</f>
        <v/>
      </c>
      <c r="K66" s="83"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10,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ERROR")))))))))))))))))))),10,TRUE))</f>
        <v/>
      </c>
      <c r="L66" s="48"/>
      <c r="M66" s="114"/>
      <c r="N66" s="83"/>
      <c r="O66" s="83"/>
      <c r="P66" s="69" t="str">
        <f>IF(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11,TRUE)=0,"",VLOOKUP($B66,IF($B66&lt;11,ADMIN0[],IF($B66&lt;21,ADMIN1[],IF($B66&lt;31,ADMIN2[],IF($B66&lt;41,ADMIN3[],IF($B66&lt;51,ADMIN4[],IF($B66&lt;61,ADMIN5[],IF($B66&lt;71,ADMIN6[],IF($B66&lt;81,ADMIN7[],IF($B66&lt;91,ADMIN8[],IF($B66&lt;101,ADMIN9[],IF($B66&lt;111,ADMIN10[],IF($B66&lt;121,ADMIN11[],IF($B66&lt;131,ADMIN12[],IF($B66&lt;141,ADMIN13[],IF($B66&lt;151,ADMIN14[],IF($B66&lt;161,ADMIN15[],IF($B66&lt;171,ADMIN16[],IF($B66&lt;181,ADMIN17[],IF($B66&lt;191,ADMIN18[],IF($B66&lt;201,ADMIN19[],"TABLE ERROR")))))))))))))))))))),11,TRUE))</f>
        <v/>
      </c>
    </row>
    <row r="67" spans="1:16" ht="15" customHeight="1" x14ac:dyDescent="0.25">
      <c r="A67" s="80">
        <v>8</v>
      </c>
      <c r="B67" s="70">
        <v>65</v>
      </c>
      <c r="C67" s="88" t="str">
        <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ERROR")))))))))))))))))))),2,TRUE)</f>
        <v>Administration</v>
      </c>
      <c r="D67" s="89"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3,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ERROR")))))))))))))))))))),3,TRUE))</f>
        <v/>
      </c>
      <c r="E67" s="89"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4,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ERROR")))))))))))))))))))),4,TRUE))</f>
        <v/>
      </c>
      <c r="F67" s="89"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5,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ERROR")))))))))))))))))))),5,TRUE))</f>
        <v/>
      </c>
      <c r="G67" s="88"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6,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ERROR")))))))))))))))))))),6,TRUE))</f>
        <v/>
      </c>
      <c r="H67" s="88"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7,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ERROR")))))))))))))))))))),7,TRUE))</f>
        <v/>
      </c>
      <c r="I67" s="83"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8,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ERROR")))))))))))))))))))),8,TRUE))</f>
        <v/>
      </c>
      <c r="J67" s="90"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9,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ERROR")))))))))))))))))))),9,TRUE))</f>
        <v/>
      </c>
      <c r="K67" s="83"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10,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ERROR")))))))))))))))))))),10,TRUE))</f>
        <v/>
      </c>
      <c r="L67" s="48"/>
      <c r="M67" s="114"/>
      <c r="N67" s="83"/>
      <c r="O67" s="83"/>
      <c r="P67" s="69" t="str">
        <f>IF(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11,TRUE)=0,"",VLOOKUP($B67,IF($B67&lt;11,ADMIN0[],IF($B67&lt;21,ADMIN1[],IF($B67&lt;31,ADMIN2[],IF($B67&lt;41,ADMIN3[],IF($B67&lt;51,ADMIN4[],IF($B67&lt;61,ADMIN5[],IF($B67&lt;71,ADMIN6[],IF($B67&lt;81,ADMIN7[],IF($B67&lt;91,ADMIN8[],IF($B67&lt;101,ADMIN9[],IF($B67&lt;111,ADMIN10[],IF($B67&lt;121,ADMIN11[],IF($B67&lt;131,ADMIN12[],IF($B67&lt;141,ADMIN13[],IF($B67&lt;151,ADMIN14[],IF($B67&lt;161,ADMIN15[],IF($B67&lt;171,ADMIN16[],IF($B67&lt;181,ADMIN17[],IF($B67&lt;191,ADMIN18[],IF($B67&lt;201,ADMIN19[],"TABLE ERROR")))))))))))))))))))),11,TRUE))</f>
        <v/>
      </c>
    </row>
    <row r="68" spans="1:16" ht="15" customHeight="1" x14ac:dyDescent="0.25">
      <c r="A68" s="80">
        <v>8</v>
      </c>
      <c r="B68" s="70">
        <v>66</v>
      </c>
      <c r="C68" s="88" t="str">
        <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ERROR")))))))))))))))))))),2,TRUE)</f>
        <v>Administration</v>
      </c>
      <c r="D68" s="89"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3,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ERROR")))))))))))))))))))),3,TRUE))</f>
        <v/>
      </c>
      <c r="E68" s="89"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4,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ERROR")))))))))))))))))))),4,TRUE))</f>
        <v/>
      </c>
      <c r="F68" s="89"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5,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ERROR")))))))))))))))))))),5,TRUE))</f>
        <v/>
      </c>
      <c r="G68" s="88"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6,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ERROR")))))))))))))))))))),6,TRUE))</f>
        <v/>
      </c>
      <c r="H68" s="88"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7,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ERROR")))))))))))))))))))),7,TRUE))</f>
        <v/>
      </c>
      <c r="I68" s="83"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8,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ERROR")))))))))))))))))))),8,TRUE))</f>
        <v/>
      </c>
      <c r="J68" s="90"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9,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ERROR")))))))))))))))))))),9,TRUE))</f>
        <v/>
      </c>
      <c r="K68" s="83"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10,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ERROR")))))))))))))))))))),10,TRUE))</f>
        <v/>
      </c>
      <c r="L68" s="48"/>
      <c r="M68" s="114"/>
      <c r="N68" s="83"/>
      <c r="O68" s="83"/>
      <c r="P68" s="69" t="str">
        <f>IF(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11,TRUE)=0,"",VLOOKUP($B68,IF($B68&lt;11,ADMIN0[],IF($B68&lt;21,ADMIN1[],IF($B68&lt;31,ADMIN2[],IF($B68&lt;41,ADMIN3[],IF($B68&lt;51,ADMIN4[],IF($B68&lt;61,ADMIN5[],IF($B68&lt;71,ADMIN6[],IF($B68&lt;81,ADMIN7[],IF($B68&lt;91,ADMIN8[],IF($B68&lt;101,ADMIN9[],IF($B68&lt;111,ADMIN10[],IF($B68&lt;121,ADMIN11[],IF($B68&lt;131,ADMIN12[],IF($B68&lt;141,ADMIN13[],IF($B68&lt;151,ADMIN14[],IF($B68&lt;161,ADMIN15[],IF($B68&lt;171,ADMIN16[],IF($B68&lt;181,ADMIN17[],IF($B68&lt;191,ADMIN18[],IF($B68&lt;201,ADMIN19[],"TABLE ERROR")))))))))))))))))))),11,TRUE))</f>
        <v/>
      </c>
    </row>
    <row r="69" spans="1:16" ht="15" customHeight="1" x14ac:dyDescent="0.25">
      <c r="A69" s="80">
        <v>8</v>
      </c>
      <c r="B69" s="70">
        <v>67</v>
      </c>
      <c r="C69" s="88" t="str">
        <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ERROR")))))))))))))))))))),2,TRUE)</f>
        <v>Administration</v>
      </c>
      <c r="D69" s="89"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3,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ERROR")))))))))))))))))))),3,TRUE))</f>
        <v/>
      </c>
      <c r="E69" s="89"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4,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ERROR")))))))))))))))))))),4,TRUE))</f>
        <v/>
      </c>
      <c r="F69" s="89"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5,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ERROR")))))))))))))))))))),5,TRUE))</f>
        <v/>
      </c>
      <c r="G69" s="88"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6,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ERROR")))))))))))))))))))),6,TRUE))</f>
        <v/>
      </c>
      <c r="H69" s="88"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7,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ERROR")))))))))))))))))))),7,TRUE))</f>
        <v/>
      </c>
      <c r="I69" s="83"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8,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ERROR")))))))))))))))))))),8,TRUE))</f>
        <v/>
      </c>
      <c r="J69" s="90"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9,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ERROR")))))))))))))))))))),9,TRUE))</f>
        <v/>
      </c>
      <c r="K69" s="83"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10,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ERROR")))))))))))))))))))),10,TRUE))</f>
        <v/>
      </c>
      <c r="L69" s="48"/>
      <c r="M69" s="114"/>
      <c r="N69" s="83"/>
      <c r="O69" s="83"/>
      <c r="P69" s="69" t="str">
        <f>IF(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11,TRUE)=0,"",VLOOKUP($B69,IF($B69&lt;11,ADMIN0[],IF($B69&lt;21,ADMIN1[],IF($B69&lt;31,ADMIN2[],IF($B69&lt;41,ADMIN3[],IF($B69&lt;51,ADMIN4[],IF($B69&lt;61,ADMIN5[],IF($B69&lt;71,ADMIN6[],IF($B69&lt;81,ADMIN7[],IF($B69&lt;91,ADMIN8[],IF($B69&lt;101,ADMIN9[],IF($B69&lt;111,ADMIN10[],IF($B69&lt;121,ADMIN11[],IF($B69&lt;131,ADMIN12[],IF($B69&lt;141,ADMIN13[],IF($B69&lt;151,ADMIN14[],IF($B69&lt;161,ADMIN15[],IF($B69&lt;171,ADMIN16[],IF($B69&lt;181,ADMIN17[],IF($B69&lt;191,ADMIN18[],IF($B69&lt;201,ADMIN19[],"TABLE ERROR")))))))))))))))))))),11,TRUE))</f>
        <v/>
      </c>
    </row>
    <row r="70" spans="1:16" ht="15" customHeight="1" x14ac:dyDescent="0.25">
      <c r="A70" s="80">
        <v>8</v>
      </c>
      <c r="B70" s="70">
        <v>68</v>
      </c>
      <c r="C70" s="88" t="str">
        <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ERROR")))))))))))))))))))),2,TRUE)</f>
        <v>Administration</v>
      </c>
      <c r="D70" s="89"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3,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ERROR")))))))))))))))))))),3,TRUE))</f>
        <v/>
      </c>
      <c r="E70" s="89"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4,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ERROR")))))))))))))))))))),4,TRUE))</f>
        <v/>
      </c>
      <c r="F70" s="89"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5,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ERROR")))))))))))))))))))),5,TRUE))</f>
        <v/>
      </c>
      <c r="G70" s="88"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6,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ERROR")))))))))))))))))))),6,TRUE))</f>
        <v/>
      </c>
      <c r="H70" s="88"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7,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ERROR")))))))))))))))))))),7,TRUE))</f>
        <v/>
      </c>
      <c r="I70" s="83"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8,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ERROR")))))))))))))))))))),8,TRUE))</f>
        <v/>
      </c>
      <c r="J70" s="90"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9,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ERROR")))))))))))))))))))),9,TRUE))</f>
        <v/>
      </c>
      <c r="K70" s="83"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10,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ERROR")))))))))))))))))))),10,TRUE))</f>
        <v/>
      </c>
      <c r="L70" s="48"/>
      <c r="M70" s="114"/>
      <c r="N70" s="83"/>
      <c r="O70" s="83"/>
      <c r="P70" s="69" t="str">
        <f>IF(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11,TRUE)=0,"",VLOOKUP($B70,IF($B70&lt;11,ADMIN0[],IF($B70&lt;21,ADMIN1[],IF($B70&lt;31,ADMIN2[],IF($B70&lt;41,ADMIN3[],IF($B70&lt;51,ADMIN4[],IF($B70&lt;61,ADMIN5[],IF($B70&lt;71,ADMIN6[],IF($B70&lt;81,ADMIN7[],IF($B70&lt;91,ADMIN8[],IF($B70&lt;101,ADMIN9[],IF($B70&lt;111,ADMIN10[],IF($B70&lt;121,ADMIN11[],IF($B70&lt;131,ADMIN12[],IF($B70&lt;141,ADMIN13[],IF($B70&lt;151,ADMIN14[],IF($B70&lt;161,ADMIN15[],IF($B70&lt;171,ADMIN16[],IF($B70&lt;181,ADMIN17[],IF($B70&lt;191,ADMIN18[],IF($B70&lt;201,ADMIN19[],"TABLE ERROR")))))))))))))))))))),11,TRUE))</f>
        <v/>
      </c>
    </row>
    <row r="71" spans="1:16" ht="15" customHeight="1" x14ac:dyDescent="0.25">
      <c r="A71" s="80">
        <v>8</v>
      </c>
      <c r="B71" s="70">
        <v>69</v>
      </c>
      <c r="C71" s="88" t="str">
        <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ERROR")))))))))))))))))))),2,TRUE)</f>
        <v>Administration</v>
      </c>
      <c r="D71" s="89"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3,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ERROR")))))))))))))))))))),3,TRUE))</f>
        <v/>
      </c>
      <c r="E71" s="89"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4,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ERROR")))))))))))))))))))),4,TRUE))</f>
        <v/>
      </c>
      <c r="F71" s="89"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5,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ERROR")))))))))))))))))))),5,TRUE))</f>
        <v/>
      </c>
      <c r="G71" s="88"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6,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ERROR")))))))))))))))))))),6,TRUE))</f>
        <v/>
      </c>
      <c r="H71" s="88"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7,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ERROR")))))))))))))))))))),7,TRUE))</f>
        <v/>
      </c>
      <c r="I71" s="83"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8,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ERROR")))))))))))))))))))),8,TRUE))</f>
        <v/>
      </c>
      <c r="J71" s="90"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9,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ERROR")))))))))))))))))))),9,TRUE))</f>
        <v/>
      </c>
      <c r="K71" s="83"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10,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ERROR")))))))))))))))))))),10,TRUE))</f>
        <v/>
      </c>
      <c r="L71" s="48"/>
      <c r="M71" s="114"/>
      <c r="N71" s="83"/>
      <c r="O71" s="83"/>
      <c r="P71" s="69" t="str">
        <f>IF(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11,TRUE)=0,"",VLOOKUP($B71,IF($B71&lt;11,ADMIN0[],IF($B71&lt;21,ADMIN1[],IF($B71&lt;31,ADMIN2[],IF($B71&lt;41,ADMIN3[],IF($B71&lt;51,ADMIN4[],IF($B71&lt;61,ADMIN5[],IF($B71&lt;71,ADMIN6[],IF($B71&lt;81,ADMIN7[],IF($B71&lt;91,ADMIN8[],IF($B71&lt;101,ADMIN9[],IF($B71&lt;111,ADMIN10[],IF($B71&lt;121,ADMIN11[],IF($B71&lt;131,ADMIN12[],IF($B71&lt;141,ADMIN13[],IF($B71&lt;151,ADMIN14[],IF($B71&lt;161,ADMIN15[],IF($B71&lt;171,ADMIN16[],IF($B71&lt;181,ADMIN17[],IF($B71&lt;191,ADMIN18[],IF($B71&lt;201,ADMIN19[],"TABLE ERROR")))))))))))))))))))),11,TRUE))</f>
        <v/>
      </c>
    </row>
    <row r="72" spans="1:16" ht="15.75" customHeight="1" x14ac:dyDescent="0.25">
      <c r="A72" s="80">
        <v>8</v>
      </c>
      <c r="B72" s="70">
        <v>70</v>
      </c>
      <c r="C72" s="88" t="str">
        <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ERROR")))))))))))))))))))),2,TRUE)</f>
        <v>Administration</v>
      </c>
      <c r="D72" s="89"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3,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ERROR")))))))))))))))))))),3,TRUE))</f>
        <v/>
      </c>
      <c r="E72" s="89"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4,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ERROR")))))))))))))))))))),4,TRUE))</f>
        <v/>
      </c>
      <c r="F72" s="89"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5,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ERROR")))))))))))))))))))),5,TRUE))</f>
        <v/>
      </c>
      <c r="G72" s="88"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6,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ERROR")))))))))))))))))))),6,TRUE))</f>
        <v/>
      </c>
      <c r="H72" s="88"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7,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ERROR")))))))))))))))))))),7,TRUE))</f>
        <v/>
      </c>
      <c r="I72" s="83"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8,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ERROR")))))))))))))))))))),8,TRUE))</f>
        <v/>
      </c>
      <c r="J72" s="90"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9,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ERROR")))))))))))))))))))),9,TRUE))</f>
        <v/>
      </c>
      <c r="K72" s="83"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10,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ERROR")))))))))))))))))))),10,TRUE))</f>
        <v/>
      </c>
      <c r="L72" s="48"/>
      <c r="M72" s="114"/>
      <c r="N72" s="83"/>
      <c r="O72" s="83"/>
      <c r="P72" s="69" t="str">
        <f>IF(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11,TRUE)=0,"",VLOOKUP($B72,IF($B72&lt;11,ADMIN0[],IF($B72&lt;21,ADMIN1[],IF($B72&lt;31,ADMIN2[],IF($B72&lt;41,ADMIN3[],IF($B72&lt;51,ADMIN4[],IF($B72&lt;61,ADMIN5[],IF($B72&lt;71,ADMIN6[],IF($B72&lt;81,ADMIN7[],IF($B72&lt;91,ADMIN8[],IF($B72&lt;101,ADMIN9[],IF($B72&lt;111,ADMIN10[],IF($B72&lt;121,ADMIN11[],IF($B72&lt;131,ADMIN12[],IF($B72&lt;141,ADMIN13[],IF($B72&lt;151,ADMIN14[],IF($B72&lt;161,ADMIN15[],IF($B72&lt;171,ADMIN16[],IF($B72&lt;181,ADMIN17[],IF($B72&lt;191,ADMIN18[],IF($B72&lt;201,ADMIN19[],"TABLE ERROR")))))))))))))))))))),11,TRUE))</f>
        <v/>
      </c>
    </row>
    <row r="73" spans="1:16" ht="15" customHeight="1" x14ac:dyDescent="0.25">
      <c r="A73" s="80">
        <v>9</v>
      </c>
      <c r="B73" s="70">
        <v>71</v>
      </c>
      <c r="C73" s="88" t="str">
        <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ERROR")))))))))))))))))))),2,TRUE)</f>
        <v>Administration</v>
      </c>
      <c r="D73" s="89"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3,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ERROR")))))))))))))))))))),3,TRUE))</f>
        <v/>
      </c>
      <c r="E73" s="89"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4,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ERROR")))))))))))))))))))),4,TRUE))</f>
        <v/>
      </c>
      <c r="F73" s="89"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5,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ERROR")))))))))))))))))))),5,TRUE))</f>
        <v/>
      </c>
      <c r="G73" s="88"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6,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ERROR")))))))))))))))))))),6,TRUE))</f>
        <v/>
      </c>
      <c r="H73" s="88"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7,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ERROR")))))))))))))))))))),7,TRUE))</f>
        <v/>
      </c>
      <c r="I73" s="83"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8,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ERROR")))))))))))))))))))),8,TRUE))</f>
        <v/>
      </c>
      <c r="J73" s="90"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9,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ERROR")))))))))))))))))))),9,TRUE))</f>
        <v/>
      </c>
      <c r="K73" s="83"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10,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ERROR")))))))))))))))))))),10,TRUE))</f>
        <v/>
      </c>
      <c r="L73" s="48"/>
      <c r="M73" s="114"/>
      <c r="N73" s="83"/>
      <c r="O73" s="83"/>
      <c r="P73" s="69" t="str">
        <f>IF(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11,TRUE)=0,"",VLOOKUP($B73,IF($B73&lt;11,ADMIN0[],IF($B73&lt;21,ADMIN1[],IF($B73&lt;31,ADMIN2[],IF($B73&lt;41,ADMIN3[],IF($B73&lt;51,ADMIN4[],IF($B73&lt;61,ADMIN5[],IF($B73&lt;71,ADMIN6[],IF($B73&lt;81,ADMIN7[],IF($B73&lt;91,ADMIN8[],IF($B73&lt;101,ADMIN9[],IF($B73&lt;111,ADMIN10[],IF($B73&lt;121,ADMIN11[],IF($B73&lt;131,ADMIN12[],IF($B73&lt;141,ADMIN13[],IF($B73&lt;151,ADMIN14[],IF($B73&lt;161,ADMIN15[],IF($B73&lt;171,ADMIN16[],IF($B73&lt;181,ADMIN17[],IF($B73&lt;191,ADMIN18[],IF($B73&lt;201,ADMIN19[],"TABLE ERROR")))))))))))))))))))),11,TRUE))</f>
        <v/>
      </c>
    </row>
    <row r="74" spans="1:16" ht="15" customHeight="1" x14ac:dyDescent="0.25">
      <c r="A74" s="80">
        <v>9</v>
      </c>
      <c r="B74" s="70">
        <v>72</v>
      </c>
      <c r="C74" s="88" t="str">
        <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ERROR")))))))))))))))))))),2,TRUE)</f>
        <v>Administration</v>
      </c>
      <c r="D74" s="89"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3,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ERROR")))))))))))))))))))),3,TRUE))</f>
        <v/>
      </c>
      <c r="E74" s="89"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4,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ERROR")))))))))))))))))))),4,TRUE))</f>
        <v/>
      </c>
      <c r="F74" s="89"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5,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ERROR")))))))))))))))))))),5,TRUE))</f>
        <v/>
      </c>
      <c r="G74" s="88"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6,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ERROR")))))))))))))))))))),6,TRUE))</f>
        <v/>
      </c>
      <c r="H74" s="88"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7,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ERROR")))))))))))))))))))),7,TRUE))</f>
        <v/>
      </c>
      <c r="I74" s="83"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8,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ERROR")))))))))))))))))))),8,TRUE))</f>
        <v/>
      </c>
      <c r="J74" s="90"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9,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ERROR")))))))))))))))))))),9,TRUE))</f>
        <v/>
      </c>
      <c r="K74" s="83"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10,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ERROR")))))))))))))))))))),10,TRUE))</f>
        <v/>
      </c>
      <c r="L74" s="48"/>
      <c r="M74" s="114"/>
      <c r="N74" s="83"/>
      <c r="O74" s="83"/>
      <c r="P74" s="69" t="str">
        <f>IF(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11,TRUE)=0,"",VLOOKUP($B74,IF($B74&lt;11,ADMIN0[],IF($B74&lt;21,ADMIN1[],IF($B74&lt;31,ADMIN2[],IF($B74&lt;41,ADMIN3[],IF($B74&lt;51,ADMIN4[],IF($B74&lt;61,ADMIN5[],IF($B74&lt;71,ADMIN6[],IF($B74&lt;81,ADMIN7[],IF($B74&lt;91,ADMIN8[],IF($B74&lt;101,ADMIN9[],IF($B74&lt;111,ADMIN10[],IF($B74&lt;121,ADMIN11[],IF($B74&lt;131,ADMIN12[],IF($B74&lt;141,ADMIN13[],IF($B74&lt;151,ADMIN14[],IF($B74&lt;161,ADMIN15[],IF($B74&lt;171,ADMIN16[],IF($B74&lt;181,ADMIN17[],IF($B74&lt;191,ADMIN18[],IF($B74&lt;201,ADMIN19[],"TABLE ERROR")))))))))))))))))))),11,TRUE))</f>
        <v/>
      </c>
    </row>
    <row r="75" spans="1:16" ht="15" customHeight="1" x14ac:dyDescent="0.25">
      <c r="A75" s="80">
        <v>9</v>
      </c>
      <c r="B75" s="70">
        <v>73</v>
      </c>
      <c r="C75" s="88" t="str">
        <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ERROR")))))))))))))))))))),2,TRUE)</f>
        <v>Administration</v>
      </c>
      <c r="D75" s="89"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3,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ERROR")))))))))))))))))))),3,TRUE))</f>
        <v/>
      </c>
      <c r="E75" s="89"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4,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ERROR")))))))))))))))))))),4,TRUE))</f>
        <v/>
      </c>
      <c r="F75" s="89"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5,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ERROR")))))))))))))))))))),5,TRUE))</f>
        <v/>
      </c>
      <c r="G75" s="88"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6,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ERROR")))))))))))))))))))),6,TRUE))</f>
        <v/>
      </c>
      <c r="H75" s="88"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7,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ERROR")))))))))))))))))))),7,TRUE))</f>
        <v/>
      </c>
      <c r="I75" s="83"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8,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ERROR")))))))))))))))))))),8,TRUE))</f>
        <v/>
      </c>
      <c r="J75" s="90"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9,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ERROR")))))))))))))))))))),9,TRUE))</f>
        <v/>
      </c>
      <c r="K75" s="83"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10,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ERROR")))))))))))))))))))),10,TRUE))</f>
        <v/>
      </c>
      <c r="L75" s="48"/>
      <c r="M75" s="114"/>
      <c r="N75" s="83"/>
      <c r="O75" s="83"/>
      <c r="P75" s="69" t="str">
        <f>IF(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11,TRUE)=0,"",VLOOKUP($B75,IF($B75&lt;11,ADMIN0[],IF($B75&lt;21,ADMIN1[],IF($B75&lt;31,ADMIN2[],IF($B75&lt;41,ADMIN3[],IF($B75&lt;51,ADMIN4[],IF($B75&lt;61,ADMIN5[],IF($B75&lt;71,ADMIN6[],IF($B75&lt;81,ADMIN7[],IF($B75&lt;91,ADMIN8[],IF($B75&lt;101,ADMIN9[],IF($B75&lt;111,ADMIN10[],IF($B75&lt;121,ADMIN11[],IF($B75&lt;131,ADMIN12[],IF($B75&lt;141,ADMIN13[],IF($B75&lt;151,ADMIN14[],IF($B75&lt;161,ADMIN15[],IF($B75&lt;171,ADMIN16[],IF($B75&lt;181,ADMIN17[],IF($B75&lt;191,ADMIN18[],IF($B75&lt;201,ADMIN19[],"TABLE ERROR")))))))))))))))))))),11,TRUE))</f>
        <v/>
      </c>
    </row>
    <row r="76" spans="1:16" ht="15" customHeight="1" x14ac:dyDescent="0.25">
      <c r="A76" s="80">
        <v>9</v>
      </c>
      <c r="B76" s="70">
        <v>74</v>
      </c>
      <c r="C76" s="88" t="str">
        <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ERROR")))))))))))))))))))),2,TRUE)</f>
        <v>Administration</v>
      </c>
      <c r="D76" s="89"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3,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ERROR")))))))))))))))))))),3,TRUE))</f>
        <v/>
      </c>
      <c r="E76" s="89"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4,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ERROR")))))))))))))))))))),4,TRUE))</f>
        <v/>
      </c>
      <c r="F76" s="89"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5,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ERROR")))))))))))))))))))),5,TRUE))</f>
        <v/>
      </c>
      <c r="G76" s="88"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6,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ERROR")))))))))))))))))))),6,TRUE))</f>
        <v/>
      </c>
      <c r="H76" s="88"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7,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ERROR")))))))))))))))))))),7,TRUE))</f>
        <v/>
      </c>
      <c r="I76" s="83"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8,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ERROR")))))))))))))))))))),8,TRUE))</f>
        <v/>
      </c>
      <c r="J76" s="90"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9,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ERROR")))))))))))))))))))),9,TRUE))</f>
        <v/>
      </c>
      <c r="K76" s="83"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10,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ERROR")))))))))))))))))))),10,TRUE))</f>
        <v/>
      </c>
      <c r="L76" s="48"/>
      <c r="M76" s="114"/>
      <c r="N76" s="83"/>
      <c r="O76" s="83"/>
      <c r="P76" s="69" t="str">
        <f>IF(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11,TRUE)=0,"",VLOOKUP($B76,IF($B76&lt;11,ADMIN0[],IF($B76&lt;21,ADMIN1[],IF($B76&lt;31,ADMIN2[],IF($B76&lt;41,ADMIN3[],IF($B76&lt;51,ADMIN4[],IF($B76&lt;61,ADMIN5[],IF($B76&lt;71,ADMIN6[],IF($B76&lt;81,ADMIN7[],IF($B76&lt;91,ADMIN8[],IF($B76&lt;101,ADMIN9[],IF($B76&lt;111,ADMIN10[],IF($B76&lt;121,ADMIN11[],IF($B76&lt;131,ADMIN12[],IF($B76&lt;141,ADMIN13[],IF($B76&lt;151,ADMIN14[],IF($B76&lt;161,ADMIN15[],IF($B76&lt;171,ADMIN16[],IF($B76&lt;181,ADMIN17[],IF($B76&lt;191,ADMIN18[],IF($B76&lt;201,ADMIN19[],"TABLE ERROR")))))))))))))))))))),11,TRUE))</f>
        <v/>
      </c>
    </row>
    <row r="77" spans="1:16" ht="15" customHeight="1" x14ac:dyDescent="0.25">
      <c r="A77" s="80">
        <v>9</v>
      </c>
      <c r="B77" s="70">
        <v>75</v>
      </c>
      <c r="C77" s="88" t="str">
        <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ERROR")))))))))))))))))))),2,TRUE)</f>
        <v>Administration</v>
      </c>
      <c r="D77" s="89"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3,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ERROR")))))))))))))))))))),3,TRUE))</f>
        <v/>
      </c>
      <c r="E77" s="89"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4,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ERROR")))))))))))))))))))),4,TRUE))</f>
        <v/>
      </c>
      <c r="F77" s="89"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5,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ERROR")))))))))))))))))))),5,TRUE))</f>
        <v/>
      </c>
      <c r="G77" s="88"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6,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ERROR")))))))))))))))))))),6,TRUE))</f>
        <v/>
      </c>
      <c r="H77" s="88"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7,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ERROR")))))))))))))))))))),7,TRUE))</f>
        <v/>
      </c>
      <c r="I77" s="83"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8,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ERROR")))))))))))))))))))),8,TRUE))</f>
        <v/>
      </c>
      <c r="J77" s="90"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9,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ERROR")))))))))))))))))))),9,TRUE))</f>
        <v/>
      </c>
      <c r="K77" s="83"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10,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ERROR")))))))))))))))))))),10,TRUE))</f>
        <v/>
      </c>
      <c r="L77" s="48"/>
      <c r="M77" s="114"/>
      <c r="N77" s="83"/>
      <c r="O77" s="83"/>
      <c r="P77" s="69" t="str">
        <f>IF(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11,TRUE)=0,"",VLOOKUP($B77,IF($B77&lt;11,ADMIN0[],IF($B77&lt;21,ADMIN1[],IF($B77&lt;31,ADMIN2[],IF($B77&lt;41,ADMIN3[],IF($B77&lt;51,ADMIN4[],IF($B77&lt;61,ADMIN5[],IF($B77&lt;71,ADMIN6[],IF($B77&lt;81,ADMIN7[],IF($B77&lt;91,ADMIN8[],IF($B77&lt;101,ADMIN9[],IF($B77&lt;111,ADMIN10[],IF($B77&lt;121,ADMIN11[],IF($B77&lt;131,ADMIN12[],IF($B77&lt;141,ADMIN13[],IF($B77&lt;151,ADMIN14[],IF($B77&lt;161,ADMIN15[],IF($B77&lt;171,ADMIN16[],IF($B77&lt;181,ADMIN17[],IF($B77&lt;191,ADMIN18[],IF($B77&lt;201,ADMIN19[],"TABLE ERROR")))))))))))))))))))),11,TRUE))</f>
        <v/>
      </c>
    </row>
    <row r="78" spans="1:16" ht="15" customHeight="1" x14ac:dyDescent="0.25">
      <c r="A78" s="80">
        <v>9</v>
      </c>
      <c r="B78" s="70">
        <v>76</v>
      </c>
      <c r="C78" s="88" t="str">
        <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ERROR")))))))))))))))))))),2,TRUE)</f>
        <v>Administration</v>
      </c>
      <c r="D78" s="89"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3,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ERROR")))))))))))))))))))),3,TRUE))</f>
        <v/>
      </c>
      <c r="E78" s="89"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4,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ERROR")))))))))))))))))))),4,TRUE))</f>
        <v/>
      </c>
      <c r="F78" s="89"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5,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ERROR")))))))))))))))))))),5,TRUE))</f>
        <v/>
      </c>
      <c r="G78" s="88"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6,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ERROR")))))))))))))))))))),6,TRUE))</f>
        <v/>
      </c>
      <c r="H78" s="88"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7,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ERROR")))))))))))))))))))),7,TRUE))</f>
        <v/>
      </c>
      <c r="I78" s="83"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8,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ERROR")))))))))))))))))))),8,TRUE))</f>
        <v/>
      </c>
      <c r="J78" s="90"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9,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ERROR")))))))))))))))))))),9,TRUE))</f>
        <v/>
      </c>
      <c r="K78" s="83"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10,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ERROR")))))))))))))))))))),10,TRUE))</f>
        <v/>
      </c>
      <c r="L78" s="48"/>
      <c r="M78" s="114"/>
      <c r="N78" s="83"/>
      <c r="O78" s="83"/>
      <c r="P78" s="69" t="str">
        <f>IF(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11,TRUE)=0,"",VLOOKUP($B78,IF($B78&lt;11,ADMIN0[],IF($B78&lt;21,ADMIN1[],IF($B78&lt;31,ADMIN2[],IF($B78&lt;41,ADMIN3[],IF($B78&lt;51,ADMIN4[],IF($B78&lt;61,ADMIN5[],IF($B78&lt;71,ADMIN6[],IF($B78&lt;81,ADMIN7[],IF($B78&lt;91,ADMIN8[],IF($B78&lt;101,ADMIN9[],IF($B78&lt;111,ADMIN10[],IF($B78&lt;121,ADMIN11[],IF($B78&lt;131,ADMIN12[],IF($B78&lt;141,ADMIN13[],IF($B78&lt;151,ADMIN14[],IF($B78&lt;161,ADMIN15[],IF($B78&lt;171,ADMIN16[],IF($B78&lt;181,ADMIN17[],IF($B78&lt;191,ADMIN18[],IF($B78&lt;201,ADMIN19[],"TABLE ERROR")))))))))))))))))))),11,TRUE))</f>
        <v/>
      </c>
    </row>
    <row r="79" spans="1:16" ht="15" customHeight="1" x14ac:dyDescent="0.25">
      <c r="A79" s="80">
        <v>9</v>
      </c>
      <c r="B79" s="70">
        <v>77</v>
      </c>
      <c r="C79" s="88" t="str">
        <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ERROR")))))))))))))))))))),2,TRUE)</f>
        <v>Administration</v>
      </c>
      <c r="D79" s="89"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3,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ERROR")))))))))))))))))))),3,TRUE))</f>
        <v/>
      </c>
      <c r="E79" s="89"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4,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ERROR")))))))))))))))))))),4,TRUE))</f>
        <v/>
      </c>
      <c r="F79" s="89"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5,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ERROR")))))))))))))))))))),5,TRUE))</f>
        <v/>
      </c>
      <c r="G79" s="88"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6,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ERROR")))))))))))))))))))),6,TRUE))</f>
        <v/>
      </c>
      <c r="H79" s="88"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7,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ERROR")))))))))))))))))))),7,TRUE))</f>
        <v/>
      </c>
      <c r="I79" s="83"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8,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ERROR")))))))))))))))))))),8,TRUE))</f>
        <v/>
      </c>
      <c r="J79" s="90"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9,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ERROR")))))))))))))))))))),9,TRUE))</f>
        <v/>
      </c>
      <c r="K79" s="83"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10,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ERROR")))))))))))))))))))),10,TRUE))</f>
        <v/>
      </c>
      <c r="L79" s="48"/>
      <c r="M79" s="114"/>
      <c r="N79" s="83"/>
      <c r="O79" s="83"/>
      <c r="P79" s="69" t="str">
        <f>IF(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11,TRUE)=0,"",VLOOKUP($B79,IF($B79&lt;11,ADMIN0[],IF($B79&lt;21,ADMIN1[],IF($B79&lt;31,ADMIN2[],IF($B79&lt;41,ADMIN3[],IF($B79&lt;51,ADMIN4[],IF($B79&lt;61,ADMIN5[],IF($B79&lt;71,ADMIN6[],IF($B79&lt;81,ADMIN7[],IF($B79&lt;91,ADMIN8[],IF($B79&lt;101,ADMIN9[],IF($B79&lt;111,ADMIN10[],IF($B79&lt;121,ADMIN11[],IF($B79&lt;131,ADMIN12[],IF($B79&lt;141,ADMIN13[],IF($B79&lt;151,ADMIN14[],IF($B79&lt;161,ADMIN15[],IF($B79&lt;171,ADMIN16[],IF($B79&lt;181,ADMIN17[],IF($B79&lt;191,ADMIN18[],IF($B79&lt;201,ADMIN19[],"TABLE ERROR")))))))))))))))))))),11,TRUE))</f>
        <v/>
      </c>
    </row>
    <row r="80" spans="1:16" ht="15" customHeight="1" x14ac:dyDescent="0.25">
      <c r="A80" s="80">
        <v>9</v>
      </c>
      <c r="B80" s="70">
        <v>78</v>
      </c>
      <c r="C80" s="88" t="str">
        <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ERROR")))))))))))))))))))),2,TRUE)</f>
        <v>Administration</v>
      </c>
      <c r="D80" s="89"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3,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ERROR")))))))))))))))))))),3,TRUE))</f>
        <v/>
      </c>
      <c r="E80" s="89"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4,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ERROR")))))))))))))))))))),4,TRUE))</f>
        <v/>
      </c>
      <c r="F80" s="89"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5,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ERROR")))))))))))))))))))),5,TRUE))</f>
        <v/>
      </c>
      <c r="G80" s="88"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6,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ERROR")))))))))))))))))))),6,TRUE))</f>
        <v/>
      </c>
      <c r="H80" s="88"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7,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ERROR")))))))))))))))))))),7,TRUE))</f>
        <v/>
      </c>
      <c r="I80" s="83"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8,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ERROR")))))))))))))))))))),8,TRUE))</f>
        <v/>
      </c>
      <c r="J80" s="90"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9,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ERROR")))))))))))))))))))),9,TRUE))</f>
        <v/>
      </c>
      <c r="K80" s="83"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10,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ERROR")))))))))))))))))))),10,TRUE))</f>
        <v/>
      </c>
      <c r="L80" s="48"/>
      <c r="M80" s="114"/>
      <c r="N80" s="83"/>
      <c r="O80" s="83"/>
      <c r="P80" s="69" t="str">
        <f>IF(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11,TRUE)=0,"",VLOOKUP($B80,IF($B80&lt;11,ADMIN0[],IF($B80&lt;21,ADMIN1[],IF($B80&lt;31,ADMIN2[],IF($B80&lt;41,ADMIN3[],IF($B80&lt;51,ADMIN4[],IF($B80&lt;61,ADMIN5[],IF($B80&lt;71,ADMIN6[],IF($B80&lt;81,ADMIN7[],IF($B80&lt;91,ADMIN8[],IF($B80&lt;101,ADMIN9[],IF($B80&lt;111,ADMIN10[],IF($B80&lt;121,ADMIN11[],IF($B80&lt;131,ADMIN12[],IF($B80&lt;141,ADMIN13[],IF($B80&lt;151,ADMIN14[],IF($B80&lt;161,ADMIN15[],IF($B80&lt;171,ADMIN16[],IF($B80&lt;181,ADMIN17[],IF($B80&lt;191,ADMIN18[],IF($B80&lt;201,ADMIN19[],"TABLE ERROR")))))))))))))))))))),11,TRUE))</f>
        <v/>
      </c>
    </row>
    <row r="81" spans="1:16" ht="15" customHeight="1" x14ac:dyDescent="0.25">
      <c r="A81" s="80">
        <v>9</v>
      </c>
      <c r="B81" s="70">
        <v>79</v>
      </c>
      <c r="C81" s="88" t="str">
        <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ERROR")))))))))))))))))))),2,TRUE)</f>
        <v>Administration</v>
      </c>
      <c r="D81" s="89"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3,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ERROR")))))))))))))))))))),3,TRUE))</f>
        <v/>
      </c>
      <c r="E81" s="89"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4,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ERROR")))))))))))))))))))),4,TRUE))</f>
        <v/>
      </c>
      <c r="F81" s="89"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5,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ERROR")))))))))))))))))))),5,TRUE))</f>
        <v/>
      </c>
      <c r="G81" s="88"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6,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ERROR")))))))))))))))))))),6,TRUE))</f>
        <v/>
      </c>
      <c r="H81" s="88"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7,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ERROR")))))))))))))))))))),7,TRUE))</f>
        <v/>
      </c>
      <c r="I81" s="83"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8,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ERROR")))))))))))))))))))),8,TRUE))</f>
        <v/>
      </c>
      <c r="J81" s="90"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9,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ERROR")))))))))))))))))))),9,TRUE))</f>
        <v/>
      </c>
      <c r="K81" s="83"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10,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ERROR")))))))))))))))))))),10,TRUE))</f>
        <v/>
      </c>
      <c r="L81" s="48"/>
      <c r="M81" s="114"/>
      <c r="N81" s="83"/>
      <c r="O81" s="83"/>
      <c r="P81" s="69" t="str">
        <f>IF(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11,TRUE)=0,"",VLOOKUP($B81,IF($B81&lt;11,ADMIN0[],IF($B81&lt;21,ADMIN1[],IF($B81&lt;31,ADMIN2[],IF($B81&lt;41,ADMIN3[],IF($B81&lt;51,ADMIN4[],IF($B81&lt;61,ADMIN5[],IF($B81&lt;71,ADMIN6[],IF($B81&lt;81,ADMIN7[],IF($B81&lt;91,ADMIN8[],IF($B81&lt;101,ADMIN9[],IF($B81&lt;111,ADMIN10[],IF($B81&lt;121,ADMIN11[],IF($B81&lt;131,ADMIN12[],IF($B81&lt;141,ADMIN13[],IF($B81&lt;151,ADMIN14[],IF($B81&lt;161,ADMIN15[],IF($B81&lt;171,ADMIN16[],IF($B81&lt;181,ADMIN17[],IF($B81&lt;191,ADMIN18[],IF($B81&lt;201,ADMIN19[],"TABLE ERROR")))))))))))))))))))),11,TRUE))</f>
        <v/>
      </c>
    </row>
    <row r="82" spans="1:16" ht="15.75" customHeight="1" x14ac:dyDescent="0.25">
      <c r="A82" s="80">
        <v>9</v>
      </c>
      <c r="B82" s="70">
        <v>80</v>
      </c>
      <c r="C82" s="88" t="str">
        <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ERROR")))))))))))))))))))),2,TRUE)</f>
        <v>Administration</v>
      </c>
      <c r="D82" s="89"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3,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ERROR")))))))))))))))))))),3,TRUE))</f>
        <v/>
      </c>
      <c r="E82" s="89"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4,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ERROR")))))))))))))))))))),4,TRUE))</f>
        <v/>
      </c>
      <c r="F82" s="89"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5,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ERROR")))))))))))))))))))),5,TRUE))</f>
        <v/>
      </c>
      <c r="G82" s="88"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6,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ERROR")))))))))))))))))))),6,TRUE))</f>
        <v/>
      </c>
      <c r="H82" s="88"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7,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ERROR")))))))))))))))))))),7,TRUE))</f>
        <v/>
      </c>
      <c r="I82" s="83"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8,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ERROR")))))))))))))))))))),8,TRUE))</f>
        <v/>
      </c>
      <c r="J82" s="90"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9,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ERROR")))))))))))))))))))),9,TRUE))</f>
        <v/>
      </c>
      <c r="K82" s="83"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10,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ERROR")))))))))))))))))))),10,TRUE))</f>
        <v/>
      </c>
      <c r="L82" s="48"/>
      <c r="M82" s="114"/>
      <c r="N82" s="83"/>
      <c r="O82" s="83"/>
      <c r="P82" s="69" t="str">
        <f>IF(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11,TRUE)=0,"",VLOOKUP($B82,IF($B82&lt;11,ADMIN0[],IF($B82&lt;21,ADMIN1[],IF($B82&lt;31,ADMIN2[],IF($B82&lt;41,ADMIN3[],IF($B82&lt;51,ADMIN4[],IF($B82&lt;61,ADMIN5[],IF($B82&lt;71,ADMIN6[],IF($B82&lt;81,ADMIN7[],IF($B82&lt;91,ADMIN8[],IF($B82&lt;101,ADMIN9[],IF($B82&lt;111,ADMIN10[],IF($B82&lt;121,ADMIN11[],IF($B82&lt;131,ADMIN12[],IF($B82&lt;141,ADMIN13[],IF($B82&lt;151,ADMIN14[],IF($B82&lt;161,ADMIN15[],IF($B82&lt;171,ADMIN16[],IF($B82&lt;181,ADMIN17[],IF($B82&lt;191,ADMIN18[],IF($B82&lt;201,ADMIN19[],"TABLE ERROR")))))))))))))))))))),11,TRUE))</f>
        <v/>
      </c>
    </row>
    <row r="83" spans="1:16" ht="15" customHeight="1" x14ac:dyDescent="0.25">
      <c r="A83" s="80">
        <v>10</v>
      </c>
      <c r="B83" s="70">
        <v>81</v>
      </c>
      <c r="C83" s="88" t="str">
        <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ERROR")))))))))))))))))))),2,TRUE)</f>
        <v>Administration</v>
      </c>
      <c r="D83" s="89"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3,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ERROR")))))))))))))))))))),3,TRUE))</f>
        <v/>
      </c>
      <c r="E83" s="89"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4,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ERROR")))))))))))))))))))),4,TRUE))</f>
        <v/>
      </c>
      <c r="F83" s="89"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5,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ERROR")))))))))))))))))))),5,TRUE))</f>
        <v/>
      </c>
      <c r="G83" s="88"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6,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ERROR")))))))))))))))))))),6,TRUE))</f>
        <v/>
      </c>
      <c r="H83" s="88"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7,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ERROR")))))))))))))))))))),7,TRUE))</f>
        <v/>
      </c>
      <c r="I83" s="83"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8,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ERROR")))))))))))))))))))),8,TRUE))</f>
        <v/>
      </c>
      <c r="J83" s="90"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9,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ERROR")))))))))))))))))))),9,TRUE))</f>
        <v/>
      </c>
      <c r="K83" s="83"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10,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ERROR")))))))))))))))))))),10,TRUE))</f>
        <v/>
      </c>
      <c r="L83" s="48"/>
      <c r="M83" s="114"/>
      <c r="N83" s="83"/>
      <c r="O83" s="83"/>
      <c r="P83" s="69" t="str">
        <f>IF(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11,TRUE)=0,"",VLOOKUP($B83,IF($B83&lt;11,ADMIN0[],IF($B83&lt;21,ADMIN1[],IF($B83&lt;31,ADMIN2[],IF($B83&lt;41,ADMIN3[],IF($B83&lt;51,ADMIN4[],IF($B83&lt;61,ADMIN5[],IF($B83&lt;71,ADMIN6[],IF($B83&lt;81,ADMIN7[],IF($B83&lt;91,ADMIN8[],IF($B83&lt;101,ADMIN9[],IF($B83&lt;111,ADMIN10[],IF($B83&lt;121,ADMIN11[],IF($B83&lt;131,ADMIN12[],IF($B83&lt;141,ADMIN13[],IF($B83&lt;151,ADMIN14[],IF($B83&lt;161,ADMIN15[],IF($B83&lt;171,ADMIN16[],IF($B83&lt;181,ADMIN17[],IF($B83&lt;191,ADMIN18[],IF($B83&lt;201,ADMIN19[],"TABLE ERROR")))))))))))))))))))),11,TRUE))</f>
        <v/>
      </c>
    </row>
    <row r="84" spans="1:16" ht="15" customHeight="1" x14ac:dyDescent="0.25">
      <c r="A84" s="80">
        <v>10</v>
      </c>
      <c r="B84" s="70">
        <v>82</v>
      </c>
      <c r="C84" s="88" t="str">
        <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ERROR")))))))))))))))))))),2,TRUE)</f>
        <v>Administration</v>
      </c>
      <c r="D84" s="89"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3,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ERROR")))))))))))))))))))),3,TRUE))</f>
        <v/>
      </c>
      <c r="E84" s="89"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4,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ERROR")))))))))))))))))))),4,TRUE))</f>
        <v/>
      </c>
      <c r="F84" s="89"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5,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ERROR")))))))))))))))))))),5,TRUE))</f>
        <v/>
      </c>
      <c r="G84" s="88"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6,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ERROR")))))))))))))))))))),6,TRUE))</f>
        <v/>
      </c>
      <c r="H84" s="88"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7,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ERROR")))))))))))))))))))),7,TRUE))</f>
        <v/>
      </c>
      <c r="I84" s="83"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8,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ERROR")))))))))))))))))))),8,TRUE))</f>
        <v/>
      </c>
      <c r="J84" s="90"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9,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ERROR")))))))))))))))))))),9,TRUE))</f>
        <v/>
      </c>
      <c r="K84" s="83"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10,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ERROR")))))))))))))))))))),10,TRUE))</f>
        <v/>
      </c>
      <c r="L84" s="48"/>
      <c r="M84" s="114"/>
      <c r="N84" s="83"/>
      <c r="O84" s="83"/>
      <c r="P84" s="69" t="str">
        <f>IF(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11,TRUE)=0,"",VLOOKUP($B84,IF($B84&lt;11,ADMIN0[],IF($B84&lt;21,ADMIN1[],IF($B84&lt;31,ADMIN2[],IF($B84&lt;41,ADMIN3[],IF($B84&lt;51,ADMIN4[],IF($B84&lt;61,ADMIN5[],IF($B84&lt;71,ADMIN6[],IF($B84&lt;81,ADMIN7[],IF($B84&lt;91,ADMIN8[],IF($B84&lt;101,ADMIN9[],IF($B84&lt;111,ADMIN10[],IF($B84&lt;121,ADMIN11[],IF($B84&lt;131,ADMIN12[],IF($B84&lt;141,ADMIN13[],IF($B84&lt;151,ADMIN14[],IF($B84&lt;161,ADMIN15[],IF($B84&lt;171,ADMIN16[],IF($B84&lt;181,ADMIN17[],IF($B84&lt;191,ADMIN18[],IF($B84&lt;201,ADMIN19[],"TABLE ERROR")))))))))))))))))))),11,TRUE))</f>
        <v/>
      </c>
    </row>
    <row r="85" spans="1:16" ht="15" customHeight="1" x14ac:dyDescent="0.25">
      <c r="A85" s="80">
        <v>10</v>
      </c>
      <c r="B85" s="70">
        <v>83</v>
      </c>
      <c r="C85" s="88" t="str">
        <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ERROR")))))))))))))))))))),2,TRUE)</f>
        <v>Administration</v>
      </c>
      <c r="D85" s="89"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3,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ERROR")))))))))))))))))))),3,TRUE))</f>
        <v/>
      </c>
      <c r="E85" s="89"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4,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ERROR")))))))))))))))))))),4,TRUE))</f>
        <v/>
      </c>
      <c r="F85" s="89"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5,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ERROR")))))))))))))))))))),5,TRUE))</f>
        <v/>
      </c>
      <c r="G85" s="88"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6,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ERROR")))))))))))))))))))),6,TRUE))</f>
        <v/>
      </c>
      <c r="H85" s="88"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7,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ERROR")))))))))))))))))))),7,TRUE))</f>
        <v/>
      </c>
      <c r="I85" s="83"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8,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ERROR")))))))))))))))))))),8,TRUE))</f>
        <v/>
      </c>
      <c r="J85" s="90"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9,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ERROR")))))))))))))))))))),9,TRUE))</f>
        <v/>
      </c>
      <c r="K85" s="83"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10,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ERROR")))))))))))))))))))),10,TRUE))</f>
        <v/>
      </c>
      <c r="L85" s="48"/>
      <c r="M85" s="114"/>
      <c r="N85" s="83"/>
      <c r="O85" s="83"/>
      <c r="P85" s="69" t="str">
        <f>IF(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11,TRUE)=0,"",VLOOKUP($B85,IF($B85&lt;11,ADMIN0[],IF($B85&lt;21,ADMIN1[],IF($B85&lt;31,ADMIN2[],IF($B85&lt;41,ADMIN3[],IF($B85&lt;51,ADMIN4[],IF($B85&lt;61,ADMIN5[],IF($B85&lt;71,ADMIN6[],IF($B85&lt;81,ADMIN7[],IF($B85&lt;91,ADMIN8[],IF($B85&lt;101,ADMIN9[],IF($B85&lt;111,ADMIN10[],IF($B85&lt;121,ADMIN11[],IF($B85&lt;131,ADMIN12[],IF($B85&lt;141,ADMIN13[],IF($B85&lt;151,ADMIN14[],IF($B85&lt;161,ADMIN15[],IF($B85&lt;171,ADMIN16[],IF($B85&lt;181,ADMIN17[],IF($B85&lt;191,ADMIN18[],IF($B85&lt;201,ADMIN19[],"TABLE ERROR")))))))))))))))))))),11,TRUE))</f>
        <v/>
      </c>
    </row>
    <row r="86" spans="1:16" ht="15" customHeight="1" x14ac:dyDescent="0.25">
      <c r="A86" s="80">
        <v>10</v>
      </c>
      <c r="B86" s="70">
        <v>84</v>
      </c>
      <c r="C86" s="88" t="str">
        <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ERROR")))))))))))))))))))),2,TRUE)</f>
        <v>Administration</v>
      </c>
      <c r="D86" s="89"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3,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ERROR")))))))))))))))))))),3,TRUE))</f>
        <v/>
      </c>
      <c r="E86" s="89"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4,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ERROR")))))))))))))))))))),4,TRUE))</f>
        <v/>
      </c>
      <c r="F86" s="89"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5,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ERROR")))))))))))))))))))),5,TRUE))</f>
        <v/>
      </c>
      <c r="G86" s="88"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6,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ERROR")))))))))))))))))))),6,TRUE))</f>
        <v/>
      </c>
      <c r="H86" s="88"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7,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ERROR")))))))))))))))))))),7,TRUE))</f>
        <v/>
      </c>
      <c r="I86" s="83"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8,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ERROR")))))))))))))))))))),8,TRUE))</f>
        <v/>
      </c>
      <c r="J86" s="90"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9,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ERROR")))))))))))))))))))),9,TRUE))</f>
        <v/>
      </c>
      <c r="K86" s="83"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10,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ERROR")))))))))))))))))))),10,TRUE))</f>
        <v/>
      </c>
      <c r="L86" s="48"/>
      <c r="M86" s="114"/>
      <c r="N86" s="83"/>
      <c r="O86" s="83"/>
      <c r="P86" s="69" t="str">
        <f>IF(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11,TRUE)=0,"",VLOOKUP($B86,IF($B86&lt;11,ADMIN0[],IF($B86&lt;21,ADMIN1[],IF($B86&lt;31,ADMIN2[],IF($B86&lt;41,ADMIN3[],IF($B86&lt;51,ADMIN4[],IF($B86&lt;61,ADMIN5[],IF($B86&lt;71,ADMIN6[],IF($B86&lt;81,ADMIN7[],IF($B86&lt;91,ADMIN8[],IF($B86&lt;101,ADMIN9[],IF($B86&lt;111,ADMIN10[],IF($B86&lt;121,ADMIN11[],IF($B86&lt;131,ADMIN12[],IF($B86&lt;141,ADMIN13[],IF($B86&lt;151,ADMIN14[],IF($B86&lt;161,ADMIN15[],IF($B86&lt;171,ADMIN16[],IF($B86&lt;181,ADMIN17[],IF($B86&lt;191,ADMIN18[],IF($B86&lt;201,ADMIN19[],"TABLE ERROR")))))))))))))))))))),11,TRUE))</f>
        <v/>
      </c>
    </row>
    <row r="87" spans="1:16" ht="15" customHeight="1" x14ac:dyDescent="0.25">
      <c r="A87" s="80">
        <v>10</v>
      </c>
      <c r="B87" s="70">
        <v>85</v>
      </c>
      <c r="C87" s="88" t="str">
        <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ERROR")))))))))))))))))))),2,TRUE)</f>
        <v>Administration</v>
      </c>
      <c r="D87" s="89"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3,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ERROR")))))))))))))))))))),3,TRUE))</f>
        <v/>
      </c>
      <c r="E87" s="89"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4,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ERROR")))))))))))))))))))),4,TRUE))</f>
        <v/>
      </c>
      <c r="F87" s="89"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5,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ERROR")))))))))))))))))))),5,TRUE))</f>
        <v/>
      </c>
      <c r="G87" s="88"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6,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ERROR")))))))))))))))))))),6,TRUE))</f>
        <v/>
      </c>
      <c r="H87" s="88"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7,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ERROR")))))))))))))))))))),7,TRUE))</f>
        <v/>
      </c>
      <c r="I87" s="83"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8,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ERROR")))))))))))))))))))),8,TRUE))</f>
        <v/>
      </c>
      <c r="J87" s="90"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9,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ERROR")))))))))))))))))))),9,TRUE))</f>
        <v/>
      </c>
      <c r="K87" s="83"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10,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ERROR")))))))))))))))))))),10,TRUE))</f>
        <v/>
      </c>
      <c r="L87" s="48"/>
      <c r="M87" s="114"/>
      <c r="N87" s="83"/>
      <c r="O87" s="83"/>
      <c r="P87" s="69" t="str">
        <f>IF(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11,TRUE)=0,"",VLOOKUP($B87,IF($B87&lt;11,ADMIN0[],IF($B87&lt;21,ADMIN1[],IF($B87&lt;31,ADMIN2[],IF($B87&lt;41,ADMIN3[],IF($B87&lt;51,ADMIN4[],IF($B87&lt;61,ADMIN5[],IF($B87&lt;71,ADMIN6[],IF($B87&lt;81,ADMIN7[],IF($B87&lt;91,ADMIN8[],IF($B87&lt;101,ADMIN9[],IF($B87&lt;111,ADMIN10[],IF($B87&lt;121,ADMIN11[],IF($B87&lt;131,ADMIN12[],IF($B87&lt;141,ADMIN13[],IF($B87&lt;151,ADMIN14[],IF($B87&lt;161,ADMIN15[],IF($B87&lt;171,ADMIN16[],IF($B87&lt;181,ADMIN17[],IF($B87&lt;191,ADMIN18[],IF($B87&lt;201,ADMIN19[],"TABLE ERROR")))))))))))))))))))),11,TRUE))</f>
        <v/>
      </c>
    </row>
    <row r="88" spans="1:16" ht="15" customHeight="1" x14ac:dyDescent="0.25">
      <c r="A88" s="80">
        <v>10</v>
      </c>
      <c r="B88" s="70">
        <v>86</v>
      </c>
      <c r="C88" s="88" t="str">
        <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ERROR")))))))))))))))))))),2,TRUE)</f>
        <v>Administration</v>
      </c>
      <c r="D88" s="89"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3,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ERROR")))))))))))))))))))),3,TRUE))</f>
        <v/>
      </c>
      <c r="E88" s="89"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4,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ERROR")))))))))))))))))))),4,TRUE))</f>
        <v/>
      </c>
      <c r="F88" s="89"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5,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ERROR")))))))))))))))))))),5,TRUE))</f>
        <v/>
      </c>
      <c r="G88" s="88"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6,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ERROR")))))))))))))))))))),6,TRUE))</f>
        <v/>
      </c>
      <c r="H88" s="88"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7,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ERROR")))))))))))))))))))),7,TRUE))</f>
        <v/>
      </c>
      <c r="I88" s="83"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8,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ERROR")))))))))))))))))))),8,TRUE))</f>
        <v/>
      </c>
      <c r="J88" s="90"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9,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ERROR")))))))))))))))))))),9,TRUE))</f>
        <v/>
      </c>
      <c r="K88" s="83"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10,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ERROR")))))))))))))))))))),10,TRUE))</f>
        <v/>
      </c>
      <c r="L88" s="48"/>
      <c r="M88" s="114"/>
      <c r="N88" s="83"/>
      <c r="O88" s="83"/>
      <c r="P88" s="69" t="str">
        <f>IF(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11,TRUE)=0,"",VLOOKUP($B88,IF($B88&lt;11,ADMIN0[],IF($B88&lt;21,ADMIN1[],IF($B88&lt;31,ADMIN2[],IF($B88&lt;41,ADMIN3[],IF($B88&lt;51,ADMIN4[],IF($B88&lt;61,ADMIN5[],IF($B88&lt;71,ADMIN6[],IF($B88&lt;81,ADMIN7[],IF($B88&lt;91,ADMIN8[],IF($B88&lt;101,ADMIN9[],IF($B88&lt;111,ADMIN10[],IF($B88&lt;121,ADMIN11[],IF($B88&lt;131,ADMIN12[],IF($B88&lt;141,ADMIN13[],IF($B88&lt;151,ADMIN14[],IF($B88&lt;161,ADMIN15[],IF($B88&lt;171,ADMIN16[],IF($B88&lt;181,ADMIN17[],IF($B88&lt;191,ADMIN18[],IF($B88&lt;201,ADMIN19[],"TABLE ERROR")))))))))))))))))))),11,TRUE))</f>
        <v/>
      </c>
    </row>
    <row r="89" spans="1:16" ht="15" customHeight="1" x14ac:dyDescent="0.25">
      <c r="A89" s="80">
        <v>10</v>
      </c>
      <c r="B89" s="70">
        <v>87</v>
      </c>
      <c r="C89" s="88" t="str">
        <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ERROR")))))))))))))))))))),2,TRUE)</f>
        <v>Administration</v>
      </c>
      <c r="D89" s="89"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3,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ERROR")))))))))))))))))))),3,TRUE))</f>
        <v/>
      </c>
      <c r="E89" s="89"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4,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ERROR")))))))))))))))))))),4,TRUE))</f>
        <v/>
      </c>
      <c r="F89" s="89"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5,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ERROR")))))))))))))))))))),5,TRUE))</f>
        <v/>
      </c>
      <c r="G89" s="88"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6,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ERROR")))))))))))))))))))),6,TRUE))</f>
        <v/>
      </c>
      <c r="H89" s="88"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7,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ERROR")))))))))))))))))))),7,TRUE))</f>
        <v/>
      </c>
      <c r="I89" s="83"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8,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ERROR")))))))))))))))))))),8,TRUE))</f>
        <v/>
      </c>
      <c r="J89" s="90"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9,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ERROR")))))))))))))))))))),9,TRUE))</f>
        <v/>
      </c>
      <c r="K89" s="83"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10,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ERROR")))))))))))))))))))),10,TRUE))</f>
        <v/>
      </c>
      <c r="L89" s="48"/>
      <c r="M89" s="114"/>
      <c r="N89" s="83"/>
      <c r="O89" s="83"/>
      <c r="P89" s="69" t="str">
        <f>IF(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11,TRUE)=0,"",VLOOKUP($B89,IF($B89&lt;11,ADMIN0[],IF($B89&lt;21,ADMIN1[],IF($B89&lt;31,ADMIN2[],IF($B89&lt;41,ADMIN3[],IF($B89&lt;51,ADMIN4[],IF($B89&lt;61,ADMIN5[],IF($B89&lt;71,ADMIN6[],IF($B89&lt;81,ADMIN7[],IF($B89&lt;91,ADMIN8[],IF($B89&lt;101,ADMIN9[],IF($B89&lt;111,ADMIN10[],IF($B89&lt;121,ADMIN11[],IF($B89&lt;131,ADMIN12[],IF($B89&lt;141,ADMIN13[],IF($B89&lt;151,ADMIN14[],IF($B89&lt;161,ADMIN15[],IF($B89&lt;171,ADMIN16[],IF($B89&lt;181,ADMIN17[],IF($B89&lt;191,ADMIN18[],IF($B89&lt;201,ADMIN19[],"TABLE ERROR")))))))))))))))))))),11,TRUE))</f>
        <v/>
      </c>
    </row>
    <row r="90" spans="1:16" ht="15" customHeight="1" x14ac:dyDescent="0.25">
      <c r="A90" s="80">
        <v>10</v>
      </c>
      <c r="B90" s="70">
        <v>88</v>
      </c>
      <c r="C90" s="88" t="str">
        <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ERROR")))))))))))))))))))),2,TRUE)</f>
        <v>Administration</v>
      </c>
      <c r="D90" s="89"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3,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ERROR")))))))))))))))))))),3,TRUE))</f>
        <v/>
      </c>
      <c r="E90" s="89"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4,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ERROR")))))))))))))))))))),4,TRUE))</f>
        <v/>
      </c>
      <c r="F90" s="89"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5,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ERROR")))))))))))))))))))),5,TRUE))</f>
        <v/>
      </c>
      <c r="G90" s="88"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6,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ERROR")))))))))))))))))))),6,TRUE))</f>
        <v/>
      </c>
      <c r="H90" s="88"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7,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ERROR")))))))))))))))))))),7,TRUE))</f>
        <v/>
      </c>
      <c r="I90" s="83"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8,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ERROR")))))))))))))))))))),8,TRUE))</f>
        <v/>
      </c>
      <c r="J90" s="90"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9,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ERROR")))))))))))))))))))),9,TRUE))</f>
        <v/>
      </c>
      <c r="K90" s="83"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10,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ERROR")))))))))))))))))))),10,TRUE))</f>
        <v/>
      </c>
      <c r="L90" s="48"/>
      <c r="M90" s="114"/>
      <c r="N90" s="83"/>
      <c r="O90" s="83"/>
      <c r="P90" s="69" t="str">
        <f>IF(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11,TRUE)=0,"",VLOOKUP($B90,IF($B90&lt;11,ADMIN0[],IF($B90&lt;21,ADMIN1[],IF($B90&lt;31,ADMIN2[],IF($B90&lt;41,ADMIN3[],IF($B90&lt;51,ADMIN4[],IF($B90&lt;61,ADMIN5[],IF($B90&lt;71,ADMIN6[],IF($B90&lt;81,ADMIN7[],IF($B90&lt;91,ADMIN8[],IF($B90&lt;101,ADMIN9[],IF($B90&lt;111,ADMIN10[],IF($B90&lt;121,ADMIN11[],IF($B90&lt;131,ADMIN12[],IF($B90&lt;141,ADMIN13[],IF($B90&lt;151,ADMIN14[],IF($B90&lt;161,ADMIN15[],IF($B90&lt;171,ADMIN16[],IF($B90&lt;181,ADMIN17[],IF($B90&lt;191,ADMIN18[],IF($B90&lt;201,ADMIN19[],"TABLE ERROR")))))))))))))))))))),11,TRUE))</f>
        <v/>
      </c>
    </row>
    <row r="91" spans="1:16" ht="15" customHeight="1" x14ac:dyDescent="0.25">
      <c r="A91" s="80">
        <v>10</v>
      </c>
      <c r="B91" s="70">
        <v>89</v>
      </c>
      <c r="C91" s="88" t="str">
        <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ERROR")))))))))))))))))))),2,TRUE)</f>
        <v>Administration</v>
      </c>
      <c r="D91" s="89"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3,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ERROR")))))))))))))))))))),3,TRUE))</f>
        <v/>
      </c>
      <c r="E91" s="89"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4,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ERROR")))))))))))))))))))),4,TRUE))</f>
        <v/>
      </c>
      <c r="F91" s="89"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5,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ERROR")))))))))))))))))))),5,TRUE))</f>
        <v/>
      </c>
      <c r="G91" s="88"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6,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ERROR")))))))))))))))))))),6,TRUE))</f>
        <v/>
      </c>
      <c r="H91" s="88"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7,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ERROR")))))))))))))))))))),7,TRUE))</f>
        <v/>
      </c>
      <c r="I91" s="83"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8,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ERROR")))))))))))))))))))),8,TRUE))</f>
        <v/>
      </c>
      <c r="J91" s="90"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9,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ERROR")))))))))))))))))))),9,TRUE))</f>
        <v/>
      </c>
      <c r="K91" s="83"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10,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ERROR")))))))))))))))))))),10,TRUE))</f>
        <v/>
      </c>
      <c r="L91" s="48"/>
      <c r="M91" s="114"/>
      <c r="N91" s="83"/>
      <c r="O91" s="83"/>
      <c r="P91" s="69" t="str">
        <f>IF(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11,TRUE)=0,"",VLOOKUP($B91,IF($B91&lt;11,ADMIN0[],IF($B91&lt;21,ADMIN1[],IF($B91&lt;31,ADMIN2[],IF($B91&lt;41,ADMIN3[],IF($B91&lt;51,ADMIN4[],IF($B91&lt;61,ADMIN5[],IF($B91&lt;71,ADMIN6[],IF($B91&lt;81,ADMIN7[],IF($B91&lt;91,ADMIN8[],IF($B91&lt;101,ADMIN9[],IF($B91&lt;111,ADMIN10[],IF($B91&lt;121,ADMIN11[],IF($B91&lt;131,ADMIN12[],IF($B91&lt;141,ADMIN13[],IF($B91&lt;151,ADMIN14[],IF($B91&lt;161,ADMIN15[],IF($B91&lt;171,ADMIN16[],IF($B91&lt;181,ADMIN17[],IF($B91&lt;191,ADMIN18[],IF($B91&lt;201,ADMIN19[],"TABLE ERROR")))))))))))))))))))),11,TRUE))</f>
        <v/>
      </c>
    </row>
    <row r="92" spans="1:16" ht="15.75" customHeight="1" x14ac:dyDescent="0.25">
      <c r="A92" s="80">
        <v>10</v>
      </c>
      <c r="B92" s="70">
        <v>90</v>
      </c>
      <c r="C92" s="88" t="str">
        <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ERROR")))))))))))))))))))),2,TRUE)</f>
        <v>Administration</v>
      </c>
      <c r="D92" s="89"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3,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ERROR")))))))))))))))))))),3,TRUE))</f>
        <v/>
      </c>
      <c r="E92" s="89"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4,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ERROR")))))))))))))))))))),4,TRUE))</f>
        <v/>
      </c>
      <c r="F92" s="89"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5,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ERROR")))))))))))))))))))),5,TRUE))</f>
        <v/>
      </c>
      <c r="G92" s="88"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6,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ERROR")))))))))))))))))))),6,TRUE))</f>
        <v/>
      </c>
      <c r="H92" s="88"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7,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ERROR")))))))))))))))))))),7,TRUE))</f>
        <v/>
      </c>
      <c r="I92" s="83"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8,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ERROR")))))))))))))))))))),8,TRUE))</f>
        <v/>
      </c>
      <c r="J92" s="90"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9,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ERROR")))))))))))))))))))),9,TRUE))</f>
        <v/>
      </c>
      <c r="K92" s="83"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10,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ERROR")))))))))))))))))))),10,TRUE))</f>
        <v/>
      </c>
      <c r="L92" s="48"/>
      <c r="M92" s="114"/>
      <c r="N92" s="83"/>
      <c r="O92" s="83"/>
      <c r="P92" s="69" t="str">
        <f>IF(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11,TRUE)=0,"",VLOOKUP($B92,IF($B92&lt;11,ADMIN0[],IF($B92&lt;21,ADMIN1[],IF($B92&lt;31,ADMIN2[],IF($B92&lt;41,ADMIN3[],IF($B92&lt;51,ADMIN4[],IF($B92&lt;61,ADMIN5[],IF($B92&lt;71,ADMIN6[],IF($B92&lt;81,ADMIN7[],IF($B92&lt;91,ADMIN8[],IF($B92&lt;101,ADMIN9[],IF($B92&lt;111,ADMIN10[],IF($B92&lt;121,ADMIN11[],IF($B92&lt;131,ADMIN12[],IF($B92&lt;141,ADMIN13[],IF($B92&lt;151,ADMIN14[],IF($B92&lt;161,ADMIN15[],IF($B92&lt;171,ADMIN16[],IF($B92&lt;181,ADMIN17[],IF($B92&lt;191,ADMIN18[],IF($B92&lt;201,ADMIN19[],"TABLE ERROR")))))))))))))))))))),11,TRUE))</f>
        <v/>
      </c>
    </row>
    <row r="93" spans="1:16" ht="15" customHeight="1" x14ac:dyDescent="0.25">
      <c r="A93" s="80">
        <v>11</v>
      </c>
      <c r="B93" s="70">
        <v>91</v>
      </c>
      <c r="C93" s="88" t="str">
        <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ERROR")))))))))))))))))))),2,TRUE)</f>
        <v>Administration</v>
      </c>
      <c r="D93" s="89"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3,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ERROR")))))))))))))))))))),3,TRUE))</f>
        <v/>
      </c>
      <c r="E93" s="89"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4,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ERROR")))))))))))))))))))),4,TRUE))</f>
        <v/>
      </c>
      <c r="F93" s="89"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5,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ERROR")))))))))))))))))))),5,TRUE))</f>
        <v/>
      </c>
      <c r="G93" s="88"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6,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ERROR")))))))))))))))))))),6,TRUE))</f>
        <v/>
      </c>
      <c r="H93" s="88"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7,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ERROR")))))))))))))))))))),7,TRUE))</f>
        <v/>
      </c>
      <c r="I93" s="83"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8,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ERROR")))))))))))))))))))),8,TRUE))</f>
        <v/>
      </c>
      <c r="J93" s="90"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9,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ERROR")))))))))))))))))))),9,TRUE))</f>
        <v/>
      </c>
      <c r="K93" s="83"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10,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ERROR")))))))))))))))))))),10,TRUE))</f>
        <v/>
      </c>
      <c r="L93" s="48"/>
      <c r="M93" s="114"/>
      <c r="N93" s="83"/>
      <c r="O93" s="83"/>
      <c r="P93" s="69" t="str">
        <f>IF(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11,TRUE)=0,"",VLOOKUP($B93,IF($B93&lt;11,ADMIN0[],IF($B93&lt;21,ADMIN1[],IF($B93&lt;31,ADMIN2[],IF($B93&lt;41,ADMIN3[],IF($B93&lt;51,ADMIN4[],IF($B93&lt;61,ADMIN5[],IF($B93&lt;71,ADMIN6[],IF($B93&lt;81,ADMIN7[],IF($B93&lt;91,ADMIN8[],IF($B93&lt;101,ADMIN9[],IF($B93&lt;111,ADMIN10[],IF($B93&lt;121,ADMIN11[],IF($B93&lt;131,ADMIN12[],IF($B93&lt;141,ADMIN13[],IF($B93&lt;151,ADMIN14[],IF($B93&lt;161,ADMIN15[],IF($B93&lt;171,ADMIN16[],IF($B93&lt;181,ADMIN17[],IF($B93&lt;191,ADMIN18[],IF($B93&lt;201,ADMIN19[],"TABLE ERROR")))))))))))))))))))),11,TRUE))</f>
        <v/>
      </c>
    </row>
    <row r="94" spans="1:16" ht="15" customHeight="1" x14ac:dyDescent="0.25">
      <c r="A94" s="80">
        <v>11</v>
      </c>
      <c r="B94" s="70">
        <v>92</v>
      </c>
      <c r="C94" s="88" t="str">
        <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ERROR")))))))))))))))))))),2,TRUE)</f>
        <v>Administration</v>
      </c>
      <c r="D94" s="89"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3,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ERROR")))))))))))))))))))),3,TRUE))</f>
        <v/>
      </c>
      <c r="E94" s="89"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4,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ERROR")))))))))))))))))))),4,TRUE))</f>
        <v/>
      </c>
      <c r="F94" s="89"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5,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ERROR")))))))))))))))))))),5,TRUE))</f>
        <v/>
      </c>
      <c r="G94" s="88"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6,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ERROR")))))))))))))))))))),6,TRUE))</f>
        <v/>
      </c>
      <c r="H94" s="88"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7,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ERROR")))))))))))))))))))),7,TRUE))</f>
        <v/>
      </c>
      <c r="I94" s="83"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8,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ERROR")))))))))))))))))))),8,TRUE))</f>
        <v/>
      </c>
      <c r="J94" s="90"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9,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ERROR")))))))))))))))))))),9,TRUE))</f>
        <v/>
      </c>
      <c r="K94" s="83"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10,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ERROR")))))))))))))))))))),10,TRUE))</f>
        <v/>
      </c>
      <c r="L94" s="48"/>
      <c r="M94" s="114"/>
      <c r="N94" s="83"/>
      <c r="O94" s="83"/>
      <c r="P94" s="69" t="str">
        <f>IF(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11,TRUE)=0,"",VLOOKUP($B94,IF($B94&lt;11,ADMIN0[],IF($B94&lt;21,ADMIN1[],IF($B94&lt;31,ADMIN2[],IF($B94&lt;41,ADMIN3[],IF($B94&lt;51,ADMIN4[],IF($B94&lt;61,ADMIN5[],IF($B94&lt;71,ADMIN6[],IF($B94&lt;81,ADMIN7[],IF($B94&lt;91,ADMIN8[],IF($B94&lt;101,ADMIN9[],IF($B94&lt;111,ADMIN10[],IF($B94&lt;121,ADMIN11[],IF($B94&lt;131,ADMIN12[],IF($B94&lt;141,ADMIN13[],IF($B94&lt;151,ADMIN14[],IF($B94&lt;161,ADMIN15[],IF($B94&lt;171,ADMIN16[],IF($B94&lt;181,ADMIN17[],IF($B94&lt;191,ADMIN18[],IF($B94&lt;201,ADMIN19[],"TABLE ERROR")))))))))))))))))))),11,TRUE))</f>
        <v/>
      </c>
    </row>
    <row r="95" spans="1:16" ht="15" customHeight="1" x14ac:dyDescent="0.25">
      <c r="A95" s="80">
        <v>11</v>
      </c>
      <c r="B95" s="70">
        <v>93</v>
      </c>
      <c r="C95" s="88" t="str">
        <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ERROR")))))))))))))))))))),2,TRUE)</f>
        <v>Administration</v>
      </c>
      <c r="D95" s="89"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3,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ERROR")))))))))))))))))))),3,TRUE))</f>
        <v/>
      </c>
      <c r="E95" s="89"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4,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ERROR")))))))))))))))))))),4,TRUE))</f>
        <v/>
      </c>
      <c r="F95" s="89"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5,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ERROR")))))))))))))))))))),5,TRUE))</f>
        <v/>
      </c>
      <c r="G95" s="88"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6,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ERROR")))))))))))))))))))),6,TRUE))</f>
        <v/>
      </c>
      <c r="H95" s="88"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7,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ERROR")))))))))))))))))))),7,TRUE))</f>
        <v/>
      </c>
      <c r="I95" s="83"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8,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ERROR")))))))))))))))))))),8,TRUE))</f>
        <v/>
      </c>
      <c r="J95" s="90"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9,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ERROR")))))))))))))))))))),9,TRUE))</f>
        <v/>
      </c>
      <c r="K95" s="83"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10,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ERROR")))))))))))))))))))),10,TRUE))</f>
        <v/>
      </c>
      <c r="L95" s="48"/>
      <c r="M95" s="114"/>
      <c r="N95" s="83"/>
      <c r="O95" s="83"/>
      <c r="P95" s="69" t="str">
        <f>IF(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11,TRUE)=0,"",VLOOKUP($B95,IF($B95&lt;11,ADMIN0[],IF($B95&lt;21,ADMIN1[],IF($B95&lt;31,ADMIN2[],IF($B95&lt;41,ADMIN3[],IF($B95&lt;51,ADMIN4[],IF($B95&lt;61,ADMIN5[],IF($B95&lt;71,ADMIN6[],IF($B95&lt;81,ADMIN7[],IF($B95&lt;91,ADMIN8[],IF($B95&lt;101,ADMIN9[],IF($B95&lt;111,ADMIN10[],IF($B95&lt;121,ADMIN11[],IF($B95&lt;131,ADMIN12[],IF($B95&lt;141,ADMIN13[],IF($B95&lt;151,ADMIN14[],IF($B95&lt;161,ADMIN15[],IF($B95&lt;171,ADMIN16[],IF($B95&lt;181,ADMIN17[],IF($B95&lt;191,ADMIN18[],IF($B95&lt;201,ADMIN19[],"TABLE ERROR")))))))))))))))))))),11,TRUE))</f>
        <v/>
      </c>
    </row>
    <row r="96" spans="1:16" ht="15" customHeight="1" x14ac:dyDescent="0.25">
      <c r="A96" s="80">
        <v>11</v>
      </c>
      <c r="B96" s="70">
        <v>94</v>
      </c>
      <c r="C96" s="88" t="str">
        <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ERROR")))))))))))))))))))),2,TRUE)</f>
        <v>Administration</v>
      </c>
      <c r="D96" s="89"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3,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ERROR")))))))))))))))))))),3,TRUE))</f>
        <v/>
      </c>
      <c r="E96" s="89"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4,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ERROR")))))))))))))))))))),4,TRUE))</f>
        <v/>
      </c>
      <c r="F96" s="89"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5,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ERROR")))))))))))))))))))),5,TRUE))</f>
        <v/>
      </c>
      <c r="G96" s="88"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6,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ERROR")))))))))))))))))))),6,TRUE))</f>
        <v/>
      </c>
      <c r="H96" s="88"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7,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ERROR")))))))))))))))))))),7,TRUE))</f>
        <v/>
      </c>
      <c r="I96" s="83"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8,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ERROR")))))))))))))))))))),8,TRUE))</f>
        <v/>
      </c>
      <c r="J96" s="90"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9,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ERROR")))))))))))))))))))),9,TRUE))</f>
        <v/>
      </c>
      <c r="K96" s="83"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10,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ERROR")))))))))))))))))))),10,TRUE))</f>
        <v/>
      </c>
      <c r="L96" s="48"/>
      <c r="M96" s="114"/>
      <c r="N96" s="83"/>
      <c r="O96" s="83"/>
      <c r="P96" s="69" t="str">
        <f>IF(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11,TRUE)=0,"",VLOOKUP($B96,IF($B96&lt;11,ADMIN0[],IF($B96&lt;21,ADMIN1[],IF($B96&lt;31,ADMIN2[],IF($B96&lt;41,ADMIN3[],IF($B96&lt;51,ADMIN4[],IF($B96&lt;61,ADMIN5[],IF($B96&lt;71,ADMIN6[],IF($B96&lt;81,ADMIN7[],IF($B96&lt;91,ADMIN8[],IF($B96&lt;101,ADMIN9[],IF($B96&lt;111,ADMIN10[],IF($B96&lt;121,ADMIN11[],IF($B96&lt;131,ADMIN12[],IF($B96&lt;141,ADMIN13[],IF($B96&lt;151,ADMIN14[],IF($B96&lt;161,ADMIN15[],IF($B96&lt;171,ADMIN16[],IF($B96&lt;181,ADMIN17[],IF($B96&lt;191,ADMIN18[],IF($B96&lt;201,ADMIN19[],"TABLE ERROR")))))))))))))))))))),11,TRUE))</f>
        <v/>
      </c>
    </row>
    <row r="97" spans="1:16" ht="15" customHeight="1" x14ac:dyDescent="0.25">
      <c r="A97" s="80">
        <v>11</v>
      </c>
      <c r="B97" s="70">
        <v>95</v>
      </c>
      <c r="C97" s="88" t="str">
        <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ERROR")))))))))))))))))))),2,TRUE)</f>
        <v>Administration</v>
      </c>
      <c r="D97" s="89"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3,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ERROR")))))))))))))))))))),3,TRUE))</f>
        <v/>
      </c>
      <c r="E97" s="89"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4,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ERROR")))))))))))))))))))),4,TRUE))</f>
        <v/>
      </c>
      <c r="F97" s="89"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5,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ERROR")))))))))))))))))))),5,TRUE))</f>
        <v/>
      </c>
      <c r="G97" s="88"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6,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ERROR")))))))))))))))))))),6,TRUE))</f>
        <v/>
      </c>
      <c r="H97" s="88"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7,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ERROR")))))))))))))))))))),7,TRUE))</f>
        <v/>
      </c>
      <c r="I97" s="83"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8,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ERROR")))))))))))))))))))),8,TRUE))</f>
        <v/>
      </c>
      <c r="J97" s="90"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9,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ERROR")))))))))))))))))))),9,TRUE))</f>
        <v/>
      </c>
      <c r="K97" s="83"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10,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ERROR")))))))))))))))))))),10,TRUE))</f>
        <v/>
      </c>
      <c r="L97" s="48"/>
      <c r="M97" s="114"/>
      <c r="N97" s="83"/>
      <c r="O97" s="83"/>
      <c r="P97" s="69" t="str">
        <f>IF(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11,TRUE)=0,"",VLOOKUP($B97,IF($B97&lt;11,ADMIN0[],IF($B97&lt;21,ADMIN1[],IF($B97&lt;31,ADMIN2[],IF($B97&lt;41,ADMIN3[],IF($B97&lt;51,ADMIN4[],IF($B97&lt;61,ADMIN5[],IF($B97&lt;71,ADMIN6[],IF($B97&lt;81,ADMIN7[],IF($B97&lt;91,ADMIN8[],IF($B97&lt;101,ADMIN9[],IF($B97&lt;111,ADMIN10[],IF($B97&lt;121,ADMIN11[],IF($B97&lt;131,ADMIN12[],IF($B97&lt;141,ADMIN13[],IF($B97&lt;151,ADMIN14[],IF($B97&lt;161,ADMIN15[],IF($B97&lt;171,ADMIN16[],IF($B97&lt;181,ADMIN17[],IF($B97&lt;191,ADMIN18[],IF($B97&lt;201,ADMIN19[],"TABLE ERROR")))))))))))))))))))),11,TRUE))</f>
        <v/>
      </c>
    </row>
    <row r="98" spans="1:16" ht="15" customHeight="1" x14ac:dyDescent="0.25">
      <c r="A98" s="80">
        <v>11</v>
      </c>
      <c r="B98" s="70">
        <v>96</v>
      </c>
      <c r="C98" s="88" t="str">
        <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ERROR")))))))))))))))))))),2,TRUE)</f>
        <v>Administration</v>
      </c>
      <c r="D98" s="89"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3,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ERROR")))))))))))))))))))),3,TRUE))</f>
        <v/>
      </c>
      <c r="E98" s="89"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4,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ERROR")))))))))))))))))))),4,TRUE))</f>
        <v/>
      </c>
      <c r="F98" s="89"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5,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ERROR")))))))))))))))))))),5,TRUE))</f>
        <v/>
      </c>
      <c r="G98" s="88"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6,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ERROR")))))))))))))))))))),6,TRUE))</f>
        <v/>
      </c>
      <c r="H98" s="88"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7,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ERROR")))))))))))))))))))),7,TRUE))</f>
        <v/>
      </c>
      <c r="I98" s="83"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8,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ERROR")))))))))))))))))))),8,TRUE))</f>
        <v/>
      </c>
      <c r="J98" s="90"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9,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ERROR")))))))))))))))))))),9,TRUE))</f>
        <v/>
      </c>
      <c r="K98" s="83"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10,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ERROR")))))))))))))))))))),10,TRUE))</f>
        <v/>
      </c>
      <c r="L98" s="48"/>
      <c r="M98" s="114"/>
      <c r="N98" s="83"/>
      <c r="O98" s="83"/>
      <c r="P98" s="69" t="str">
        <f>IF(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11,TRUE)=0,"",VLOOKUP($B98,IF($B98&lt;11,ADMIN0[],IF($B98&lt;21,ADMIN1[],IF($B98&lt;31,ADMIN2[],IF($B98&lt;41,ADMIN3[],IF($B98&lt;51,ADMIN4[],IF($B98&lt;61,ADMIN5[],IF($B98&lt;71,ADMIN6[],IF($B98&lt;81,ADMIN7[],IF($B98&lt;91,ADMIN8[],IF($B98&lt;101,ADMIN9[],IF($B98&lt;111,ADMIN10[],IF($B98&lt;121,ADMIN11[],IF($B98&lt;131,ADMIN12[],IF($B98&lt;141,ADMIN13[],IF($B98&lt;151,ADMIN14[],IF($B98&lt;161,ADMIN15[],IF($B98&lt;171,ADMIN16[],IF($B98&lt;181,ADMIN17[],IF($B98&lt;191,ADMIN18[],IF($B98&lt;201,ADMIN19[],"TABLE ERROR")))))))))))))))))))),11,TRUE))</f>
        <v/>
      </c>
    </row>
    <row r="99" spans="1:16" ht="15" customHeight="1" x14ac:dyDescent="0.25">
      <c r="A99" s="80">
        <v>11</v>
      </c>
      <c r="B99" s="70">
        <v>97</v>
      </c>
      <c r="C99" s="88" t="str">
        <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ERROR")))))))))))))))))))),2,TRUE)</f>
        <v>Administration</v>
      </c>
      <c r="D99" s="89"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3,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ERROR")))))))))))))))))))),3,TRUE))</f>
        <v/>
      </c>
      <c r="E99" s="89"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4,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ERROR")))))))))))))))))))),4,TRUE))</f>
        <v/>
      </c>
      <c r="F99" s="89"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5,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ERROR")))))))))))))))))))),5,TRUE))</f>
        <v/>
      </c>
      <c r="G99" s="88"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6,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ERROR")))))))))))))))))))),6,TRUE))</f>
        <v/>
      </c>
      <c r="H99" s="88"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7,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ERROR")))))))))))))))))))),7,TRUE))</f>
        <v/>
      </c>
      <c r="I99" s="83"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8,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ERROR")))))))))))))))))))),8,TRUE))</f>
        <v/>
      </c>
      <c r="J99" s="90"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9,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ERROR")))))))))))))))))))),9,TRUE))</f>
        <v/>
      </c>
      <c r="K99" s="83"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10,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ERROR")))))))))))))))))))),10,TRUE))</f>
        <v/>
      </c>
      <c r="L99" s="48"/>
      <c r="M99" s="114"/>
      <c r="N99" s="83"/>
      <c r="O99" s="83"/>
      <c r="P99" s="69" t="str">
        <f>IF(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11,TRUE)=0,"",VLOOKUP($B99,IF($B99&lt;11,ADMIN0[],IF($B99&lt;21,ADMIN1[],IF($B99&lt;31,ADMIN2[],IF($B99&lt;41,ADMIN3[],IF($B99&lt;51,ADMIN4[],IF($B99&lt;61,ADMIN5[],IF($B99&lt;71,ADMIN6[],IF($B99&lt;81,ADMIN7[],IF($B99&lt;91,ADMIN8[],IF($B99&lt;101,ADMIN9[],IF($B99&lt;111,ADMIN10[],IF($B99&lt;121,ADMIN11[],IF($B99&lt;131,ADMIN12[],IF($B99&lt;141,ADMIN13[],IF($B99&lt;151,ADMIN14[],IF($B99&lt;161,ADMIN15[],IF($B99&lt;171,ADMIN16[],IF($B99&lt;181,ADMIN17[],IF($B99&lt;191,ADMIN18[],IF($B99&lt;201,ADMIN19[],"TABLE ERROR")))))))))))))))))))),11,TRUE))</f>
        <v/>
      </c>
    </row>
    <row r="100" spans="1:16" ht="15" customHeight="1" x14ac:dyDescent="0.25">
      <c r="A100" s="80">
        <v>11</v>
      </c>
      <c r="B100" s="70">
        <v>98</v>
      </c>
      <c r="C100" s="88" t="str">
        <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ERROR")))))))))))))))))))),2,TRUE)</f>
        <v>Administration</v>
      </c>
      <c r="D100" s="89"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3,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ERROR")))))))))))))))))))),3,TRUE))</f>
        <v/>
      </c>
      <c r="E100" s="89"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4,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ERROR")))))))))))))))))))),4,TRUE))</f>
        <v/>
      </c>
      <c r="F100" s="89"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5,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ERROR")))))))))))))))))))),5,TRUE))</f>
        <v/>
      </c>
      <c r="G100" s="88"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6,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ERROR")))))))))))))))))))),6,TRUE))</f>
        <v/>
      </c>
      <c r="H100" s="88"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7,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ERROR")))))))))))))))))))),7,TRUE))</f>
        <v/>
      </c>
      <c r="I100" s="83"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8,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ERROR")))))))))))))))))))),8,TRUE))</f>
        <v/>
      </c>
      <c r="J100" s="90"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9,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ERROR")))))))))))))))))))),9,TRUE))</f>
        <v/>
      </c>
      <c r="K100" s="83"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10,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ERROR")))))))))))))))))))),10,TRUE))</f>
        <v/>
      </c>
      <c r="L100" s="48"/>
      <c r="M100" s="114"/>
      <c r="N100" s="83"/>
      <c r="O100" s="83"/>
      <c r="P100" s="69" t="str">
        <f>IF(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11,TRUE)=0,"",VLOOKUP($B100,IF($B100&lt;11,ADMIN0[],IF($B100&lt;21,ADMIN1[],IF($B100&lt;31,ADMIN2[],IF($B100&lt;41,ADMIN3[],IF($B100&lt;51,ADMIN4[],IF($B100&lt;61,ADMIN5[],IF($B100&lt;71,ADMIN6[],IF($B100&lt;81,ADMIN7[],IF($B100&lt;91,ADMIN8[],IF($B100&lt;101,ADMIN9[],IF($B100&lt;111,ADMIN10[],IF($B100&lt;121,ADMIN11[],IF($B100&lt;131,ADMIN12[],IF($B100&lt;141,ADMIN13[],IF($B100&lt;151,ADMIN14[],IF($B100&lt;161,ADMIN15[],IF($B100&lt;171,ADMIN16[],IF($B100&lt;181,ADMIN17[],IF($B100&lt;191,ADMIN18[],IF($B100&lt;201,ADMIN19[],"TABLE ERROR")))))))))))))))))))),11,TRUE))</f>
        <v/>
      </c>
    </row>
    <row r="101" spans="1:16" ht="15" customHeight="1" x14ac:dyDescent="0.25">
      <c r="A101" s="80">
        <v>11</v>
      </c>
      <c r="B101" s="70">
        <v>99</v>
      </c>
      <c r="C101" s="88" t="str">
        <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ERROR")))))))))))))))))))),2,TRUE)</f>
        <v>Administration</v>
      </c>
      <c r="D101" s="89"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3,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ERROR")))))))))))))))))))),3,TRUE))</f>
        <v/>
      </c>
      <c r="E101" s="89"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4,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ERROR")))))))))))))))))))),4,TRUE))</f>
        <v/>
      </c>
      <c r="F101" s="89"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5,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ERROR")))))))))))))))))))),5,TRUE))</f>
        <v/>
      </c>
      <c r="G101" s="88"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6,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ERROR")))))))))))))))))))),6,TRUE))</f>
        <v/>
      </c>
      <c r="H101" s="88"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7,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ERROR")))))))))))))))))))),7,TRUE))</f>
        <v/>
      </c>
      <c r="I101" s="83"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8,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ERROR")))))))))))))))))))),8,TRUE))</f>
        <v/>
      </c>
      <c r="J101" s="90"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9,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ERROR")))))))))))))))))))),9,TRUE))</f>
        <v/>
      </c>
      <c r="K101" s="83"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10,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ERROR")))))))))))))))))))),10,TRUE))</f>
        <v/>
      </c>
      <c r="L101" s="48"/>
      <c r="M101" s="114"/>
      <c r="N101" s="83"/>
      <c r="O101" s="83"/>
      <c r="P101" s="69" t="str">
        <f>IF(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11,TRUE)=0,"",VLOOKUP($B101,IF($B101&lt;11,ADMIN0[],IF($B101&lt;21,ADMIN1[],IF($B101&lt;31,ADMIN2[],IF($B101&lt;41,ADMIN3[],IF($B101&lt;51,ADMIN4[],IF($B101&lt;61,ADMIN5[],IF($B101&lt;71,ADMIN6[],IF($B101&lt;81,ADMIN7[],IF($B101&lt;91,ADMIN8[],IF($B101&lt;101,ADMIN9[],IF($B101&lt;111,ADMIN10[],IF($B101&lt;121,ADMIN11[],IF($B101&lt;131,ADMIN12[],IF($B101&lt;141,ADMIN13[],IF($B101&lt;151,ADMIN14[],IF($B101&lt;161,ADMIN15[],IF($B101&lt;171,ADMIN16[],IF($B101&lt;181,ADMIN17[],IF($B101&lt;191,ADMIN18[],IF($B101&lt;201,ADMIN19[],"TABLE ERROR")))))))))))))))))))),11,TRUE))</f>
        <v/>
      </c>
    </row>
    <row r="102" spans="1:16" ht="15.75" customHeight="1" x14ac:dyDescent="0.25">
      <c r="A102" s="80">
        <v>11</v>
      </c>
      <c r="B102" s="70">
        <v>100</v>
      </c>
      <c r="C102" s="88" t="str">
        <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ERROR")))))))))))))))))))),2,TRUE)</f>
        <v>Administration</v>
      </c>
      <c r="D102" s="89"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3,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ERROR")))))))))))))))))))),3,TRUE))</f>
        <v/>
      </c>
      <c r="E102" s="89"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4,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ERROR")))))))))))))))))))),4,TRUE))</f>
        <v/>
      </c>
      <c r="F102" s="89"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5,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ERROR")))))))))))))))))))),5,TRUE))</f>
        <v/>
      </c>
      <c r="G102" s="88"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6,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ERROR")))))))))))))))))))),6,TRUE))</f>
        <v/>
      </c>
      <c r="H102" s="88"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7,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ERROR")))))))))))))))))))),7,TRUE))</f>
        <v/>
      </c>
      <c r="I102" s="83"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8,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ERROR")))))))))))))))))))),8,TRUE))</f>
        <v/>
      </c>
      <c r="J102" s="90"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9,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ERROR")))))))))))))))))))),9,TRUE))</f>
        <v/>
      </c>
      <c r="K102" s="83"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10,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ERROR")))))))))))))))))))),10,TRUE))</f>
        <v/>
      </c>
      <c r="L102" s="48"/>
      <c r="M102" s="114"/>
      <c r="N102" s="83"/>
      <c r="O102" s="83"/>
      <c r="P102" s="69" t="str">
        <f>IF(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11,TRUE)=0,"",VLOOKUP($B102,IF($B102&lt;11,ADMIN0[],IF($B102&lt;21,ADMIN1[],IF($B102&lt;31,ADMIN2[],IF($B102&lt;41,ADMIN3[],IF($B102&lt;51,ADMIN4[],IF($B102&lt;61,ADMIN5[],IF($B102&lt;71,ADMIN6[],IF($B102&lt;81,ADMIN7[],IF($B102&lt;91,ADMIN8[],IF($B102&lt;101,ADMIN9[],IF($B102&lt;111,ADMIN10[],IF($B102&lt;121,ADMIN11[],IF($B102&lt;131,ADMIN12[],IF($B102&lt;141,ADMIN13[],IF($B102&lt;151,ADMIN14[],IF($B102&lt;161,ADMIN15[],IF($B102&lt;171,ADMIN16[],IF($B102&lt;181,ADMIN17[],IF($B102&lt;191,ADMIN18[],IF($B102&lt;201,ADMIN19[],"TABLE ERROR")))))))))))))))))))),11,TRUE))</f>
        <v/>
      </c>
    </row>
    <row r="103" spans="1:16" ht="15" customHeight="1" x14ac:dyDescent="0.25">
      <c r="A103" s="80">
        <v>12</v>
      </c>
      <c r="B103" s="70">
        <v>101</v>
      </c>
      <c r="C103" s="88" t="str">
        <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ERROR")))))))))))))))))))),2,TRUE)</f>
        <v>Administration</v>
      </c>
      <c r="D103" s="89"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3,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ERROR")))))))))))))))))))),3,TRUE))</f>
        <v/>
      </c>
      <c r="E103" s="89"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4,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ERROR")))))))))))))))))))),4,TRUE))</f>
        <v/>
      </c>
      <c r="F103" s="89"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5,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ERROR")))))))))))))))))))),5,TRUE))</f>
        <v/>
      </c>
      <c r="G103" s="88"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6,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ERROR")))))))))))))))))))),6,TRUE))</f>
        <v/>
      </c>
      <c r="H103" s="88"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7,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ERROR")))))))))))))))))))),7,TRUE))</f>
        <v/>
      </c>
      <c r="I103" s="83"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8,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ERROR")))))))))))))))))))),8,TRUE))</f>
        <v/>
      </c>
      <c r="J103" s="90"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9,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ERROR")))))))))))))))))))),9,TRUE))</f>
        <v/>
      </c>
      <c r="K103" s="83"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10,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ERROR")))))))))))))))))))),10,TRUE))</f>
        <v/>
      </c>
      <c r="L103" s="48"/>
      <c r="M103" s="114"/>
      <c r="N103" s="83"/>
      <c r="O103" s="83"/>
      <c r="P103" s="69" t="str">
        <f>IF(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11,TRUE)=0,"",VLOOKUP($B103,IF($B103&lt;11,ADMIN0[],IF($B103&lt;21,ADMIN1[],IF($B103&lt;31,ADMIN2[],IF($B103&lt;41,ADMIN3[],IF($B103&lt;51,ADMIN4[],IF($B103&lt;61,ADMIN5[],IF($B103&lt;71,ADMIN6[],IF($B103&lt;81,ADMIN7[],IF($B103&lt;91,ADMIN8[],IF($B103&lt;101,ADMIN9[],IF($B103&lt;111,ADMIN10[],IF($B103&lt;121,ADMIN11[],IF($B103&lt;131,ADMIN12[],IF($B103&lt;141,ADMIN13[],IF($B103&lt;151,ADMIN14[],IF($B103&lt;161,ADMIN15[],IF($B103&lt;171,ADMIN16[],IF($B103&lt;181,ADMIN17[],IF($B103&lt;191,ADMIN18[],IF($B103&lt;201,ADMIN19[],"TABLE ERROR")))))))))))))))))))),11,TRUE))</f>
        <v/>
      </c>
    </row>
    <row r="104" spans="1:16" ht="15" customHeight="1" x14ac:dyDescent="0.25">
      <c r="A104" s="80">
        <v>12</v>
      </c>
      <c r="B104" s="70">
        <v>102</v>
      </c>
      <c r="C104" s="88" t="str">
        <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ERROR")))))))))))))))))))),2,TRUE)</f>
        <v>Administration</v>
      </c>
      <c r="D104" s="89"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3,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ERROR")))))))))))))))))))),3,TRUE))</f>
        <v/>
      </c>
      <c r="E104" s="89"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4,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ERROR")))))))))))))))))))),4,TRUE))</f>
        <v/>
      </c>
      <c r="F104" s="89"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5,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ERROR")))))))))))))))))))),5,TRUE))</f>
        <v/>
      </c>
      <c r="G104" s="88"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6,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ERROR")))))))))))))))))))),6,TRUE))</f>
        <v/>
      </c>
      <c r="H104" s="88"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7,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ERROR")))))))))))))))))))),7,TRUE))</f>
        <v/>
      </c>
      <c r="I104" s="83"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8,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ERROR")))))))))))))))))))),8,TRUE))</f>
        <v/>
      </c>
      <c r="J104" s="90"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9,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ERROR")))))))))))))))))))),9,TRUE))</f>
        <v/>
      </c>
      <c r="K104" s="83"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10,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ERROR")))))))))))))))))))),10,TRUE))</f>
        <v/>
      </c>
      <c r="L104" s="48"/>
      <c r="M104" s="114"/>
      <c r="N104" s="83"/>
      <c r="O104" s="83"/>
      <c r="P104" s="69" t="str">
        <f>IF(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11,TRUE)=0,"",VLOOKUP($B104,IF($B104&lt;11,ADMIN0[],IF($B104&lt;21,ADMIN1[],IF($B104&lt;31,ADMIN2[],IF($B104&lt;41,ADMIN3[],IF($B104&lt;51,ADMIN4[],IF($B104&lt;61,ADMIN5[],IF($B104&lt;71,ADMIN6[],IF($B104&lt;81,ADMIN7[],IF($B104&lt;91,ADMIN8[],IF($B104&lt;101,ADMIN9[],IF($B104&lt;111,ADMIN10[],IF($B104&lt;121,ADMIN11[],IF($B104&lt;131,ADMIN12[],IF($B104&lt;141,ADMIN13[],IF($B104&lt;151,ADMIN14[],IF($B104&lt;161,ADMIN15[],IF($B104&lt;171,ADMIN16[],IF($B104&lt;181,ADMIN17[],IF($B104&lt;191,ADMIN18[],IF($B104&lt;201,ADMIN19[],"TABLE ERROR")))))))))))))))))))),11,TRUE))</f>
        <v/>
      </c>
    </row>
    <row r="105" spans="1:16" ht="15" customHeight="1" x14ac:dyDescent="0.25">
      <c r="A105" s="80">
        <v>12</v>
      </c>
      <c r="B105" s="70">
        <v>103</v>
      </c>
      <c r="C105" s="88" t="str">
        <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ERROR")))))))))))))))))))),2,TRUE)</f>
        <v>Administration</v>
      </c>
      <c r="D105" s="89"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3,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ERROR")))))))))))))))))))),3,TRUE))</f>
        <v/>
      </c>
      <c r="E105" s="89"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4,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ERROR")))))))))))))))))))),4,TRUE))</f>
        <v/>
      </c>
      <c r="F105" s="89"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5,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ERROR")))))))))))))))))))),5,TRUE))</f>
        <v/>
      </c>
      <c r="G105" s="88"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6,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ERROR")))))))))))))))))))),6,TRUE))</f>
        <v/>
      </c>
      <c r="H105" s="88"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7,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ERROR")))))))))))))))))))),7,TRUE))</f>
        <v/>
      </c>
      <c r="I105" s="83"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8,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ERROR")))))))))))))))))))),8,TRUE))</f>
        <v/>
      </c>
      <c r="J105" s="90"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9,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ERROR")))))))))))))))))))),9,TRUE))</f>
        <v/>
      </c>
      <c r="K105" s="83"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10,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ERROR")))))))))))))))))))),10,TRUE))</f>
        <v/>
      </c>
      <c r="L105" s="48"/>
      <c r="M105" s="114"/>
      <c r="N105" s="83"/>
      <c r="O105" s="83"/>
      <c r="P105" s="69" t="str">
        <f>IF(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11,TRUE)=0,"",VLOOKUP($B105,IF($B105&lt;11,ADMIN0[],IF($B105&lt;21,ADMIN1[],IF($B105&lt;31,ADMIN2[],IF($B105&lt;41,ADMIN3[],IF($B105&lt;51,ADMIN4[],IF($B105&lt;61,ADMIN5[],IF($B105&lt;71,ADMIN6[],IF($B105&lt;81,ADMIN7[],IF($B105&lt;91,ADMIN8[],IF($B105&lt;101,ADMIN9[],IF($B105&lt;111,ADMIN10[],IF($B105&lt;121,ADMIN11[],IF($B105&lt;131,ADMIN12[],IF($B105&lt;141,ADMIN13[],IF($B105&lt;151,ADMIN14[],IF($B105&lt;161,ADMIN15[],IF($B105&lt;171,ADMIN16[],IF($B105&lt;181,ADMIN17[],IF($B105&lt;191,ADMIN18[],IF($B105&lt;201,ADMIN19[],"TABLE ERROR")))))))))))))))))))),11,TRUE))</f>
        <v/>
      </c>
    </row>
    <row r="106" spans="1:16" ht="15" customHeight="1" x14ac:dyDescent="0.25">
      <c r="A106" s="80">
        <v>12</v>
      </c>
      <c r="B106" s="70">
        <v>104</v>
      </c>
      <c r="C106" s="88" t="str">
        <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ERROR")))))))))))))))))))),2,TRUE)</f>
        <v>Administration</v>
      </c>
      <c r="D106" s="89"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3,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ERROR")))))))))))))))))))),3,TRUE))</f>
        <v/>
      </c>
      <c r="E106" s="89"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4,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ERROR")))))))))))))))))))),4,TRUE))</f>
        <v/>
      </c>
      <c r="F106" s="89"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5,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ERROR")))))))))))))))))))),5,TRUE))</f>
        <v/>
      </c>
      <c r="G106" s="88"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6,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ERROR")))))))))))))))))))),6,TRUE))</f>
        <v/>
      </c>
      <c r="H106" s="88"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7,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ERROR")))))))))))))))))))),7,TRUE))</f>
        <v/>
      </c>
      <c r="I106" s="83"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8,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ERROR")))))))))))))))))))),8,TRUE))</f>
        <v/>
      </c>
      <c r="J106" s="90"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9,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ERROR")))))))))))))))))))),9,TRUE))</f>
        <v/>
      </c>
      <c r="K106" s="83"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10,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ERROR")))))))))))))))))))),10,TRUE))</f>
        <v/>
      </c>
      <c r="L106" s="48"/>
      <c r="M106" s="114"/>
      <c r="N106" s="83"/>
      <c r="O106" s="83"/>
      <c r="P106" s="69" t="str">
        <f>IF(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11,TRUE)=0,"",VLOOKUP($B106,IF($B106&lt;11,ADMIN0[],IF($B106&lt;21,ADMIN1[],IF($B106&lt;31,ADMIN2[],IF($B106&lt;41,ADMIN3[],IF($B106&lt;51,ADMIN4[],IF($B106&lt;61,ADMIN5[],IF($B106&lt;71,ADMIN6[],IF($B106&lt;81,ADMIN7[],IF($B106&lt;91,ADMIN8[],IF($B106&lt;101,ADMIN9[],IF($B106&lt;111,ADMIN10[],IF($B106&lt;121,ADMIN11[],IF($B106&lt;131,ADMIN12[],IF($B106&lt;141,ADMIN13[],IF($B106&lt;151,ADMIN14[],IF($B106&lt;161,ADMIN15[],IF($B106&lt;171,ADMIN16[],IF($B106&lt;181,ADMIN17[],IF($B106&lt;191,ADMIN18[],IF($B106&lt;201,ADMIN19[],"TABLE ERROR")))))))))))))))))))),11,TRUE))</f>
        <v/>
      </c>
    </row>
    <row r="107" spans="1:16" ht="15" customHeight="1" x14ac:dyDescent="0.25">
      <c r="A107" s="80">
        <v>12</v>
      </c>
      <c r="B107" s="70">
        <v>105</v>
      </c>
      <c r="C107" s="88" t="str">
        <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ERROR")))))))))))))))))))),2,TRUE)</f>
        <v>Administration</v>
      </c>
      <c r="D107" s="89"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3,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ERROR")))))))))))))))))))),3,TRUE))</f>
        <v/>
      </c>
      <c r="E107" s="89"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4,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ERROR")))))))))))))))))))),4,TRUE))</f>
        <v/>
      </c>
      <c r="F107" s="89"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5,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ERROR")))))))))))))))))))),5,TRUE))</f>
        <v/>
      </c>
      <c r="G107" s="88"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6,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ERROR")))))))))))))))))))),6,TRUE))</f>
        <v/>
      </c>
      <c r="H107" s="88"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7,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ERROR")))))))))))))))))))),7,TRUE))</f>
        <v/>
      </c>
      <c r="I107" s="83"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8,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ERROR")))))))))))))))))))),8,TRUE))</f>
        <v/>
      </c>
      <c r="J107" s="90"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9,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ERROR")))))))))))))))))))),9,TRUE))</f>
        <v/>
      </c>
      <c r="K107" s="83"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10,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ERROR")))))))))))))))))))),10,TRUE))</f>
        <v/>
      </c>
      <c r="L107" s="48"/>
      <c r="M107" s="114"/>
      <c r="N107" s="83"/>
      <c r="O107" s="83"/>
      <c r="P107" s="69" t="str">
        <f>IF(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11,TRUE)=0,"",VLOOKUP($B107,IF($B107&lt;11,ADMIN0[],IF($B107&lt;21,ADMIN1[],IF($B107&lt;31,ADMIN2[],IF($B107&lt;41,ADMIN3[],IF($B107&lt;51,ADMIN4[],IF($B107&lt;61,ADMIN5[],IF($B107&lt;71,ADMIN6[],IF($B107&lt;81,ADMIN7[],IF($B107&lt;91,ADMIN8[],IF($B107&lt;101,ADMIN9[],IF($B107&lt;111,ADMIN10[],IF($B107&lt;121,ADMIN11[],IF($B107&lt;131,ADMIN12[],IF($B107&lt;141,ADMIN13[],IF($B107&lt;151,ADMIN14[],IF($B107&lt;161,ADMIN15[],IF($B107&lt;171,ADMIN16[],IF($B107&lt;181,ADMIN17[],IF($B107&lt;191,ADMIN18[],IF($B107&lt;201,ADMIN19[],"TABLE ERROR")))))))))))))))))))),11,TRUE))</f>
        <v/>
      </c>
    </row>
    <row r="108" spans="1:16" ht="15" customHeight="1" x14ac:dyDescent="0.25">
      <c r="A108" s="80">
        <v>12</v>
      </c>
      <c r="B108" s="70">
        <v>106</v>
      </c>
      <c r="C108" s="88" t="str">
        <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ERROR")))))))))))))))))))),2,TRUE)</f>
        <v>Administration</v>
      </c>
      <c r="D108" s="89"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3,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ERROR")))))))))))))))))))),3,TRUE))</f>
        <v/>
      </c>
      <c r="E108" s="89"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4,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ERROR")))))))))))))))))))),4,TRUE))</f>
        <v/>
      </c>
      <c r="F108" s="89"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5,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ERROR")))))))))))))))))))),5,TRUE))</f>
        <v/>
      </c>
      <c r="G108" s="88"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6,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ERROR")))))))))))))))))))),6,TRUE))</f>
        <v/>
      </c>
      <c r="H108" s="88"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7,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ERROR")))))))))))))))))))),7,TRUE))</f>
        <v/>
      </c>
      <c r="I108" s="83"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8,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ERROR")))))))))))))))))))),8,TRUE))</f>
        <v/>
      </c>
      <c r="J108" s="90"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9,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ERROR")))))))))))))))))))),9,TRUE))</f>
        <v/>
      </c>
      <c r="K108" s="83"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10,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ERROR")))))))))))))))))))),10,TRUE))</f>
        <v/>
      </c>
      <c r="L108" s="48"/>
      <c r="M108" s="114"/>
      <c r="N108" s="83"/>
      <c r="O108" s="83"/>
      <c r="P108" s="69" t="str">
        <f>IF(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11,TRUE)=0,"",VLOOKUP($B108,IF($B108&lt;11,ADMIN0[],IF($B108&lt;21,ADMIN1[],IF($B108&lt;31,ADMIN2[],IF($B108&lt;41,ADMIN3[],IF($B108&lt;51,ADMIN4[],IF($B108&lt;61,ADMIN5[],IF($B108&lt;71,ADMIN6[],IF($B108&lt;81,ADMIN7[],IF($B108&lt;91,ADMIN8[],IF($B108&lt;101,ADMIN9[],IF($B108&lt;111,ADMIN10[],IF($B108&lt;121,ADMIN11[],IF($B108&lt;131,ADMIN12[],IF($B108&lt;141,ADMIN13[],IF($B108&lt;151,ADMIN14[],IF($B108&lt;161,ADMIN15[],IF($B108&lt;171,ADMIN16[],IF($B108&lt;181,ADMIN17[],IF($B108&lt;191,ADMIN18[],IF($B108&lt;201,ADMIN19[],"TABLE ERROR")))))))))))))))))))),11,TRUE))</f>
        <v/>
      </c>
    </row>
    <row r="109" spans="1:16" ht="15" customHeight="1" x14ac:dyDescent="0.25">
      <c r="A109" s="80">
        <v>12</v>
      </c>
      <c r="B109" s="70">
        <v>107</v>
      </c>
      <c r="C109" s="88" t="str">
        <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ERROR")))))))))))))))))))),2,TRUE)</f>
        <v>Administration</v>
      </c>
      <c r="D109" s="89"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3,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ERROR")))))))))))))))))))),3,TRUE))</f>
        <v/>
      </c>
      <c r="E109" s="89"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4,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ERROR")))))))))))))))))))),4,TRUE))</f>
        <v/>
      </c>
      <c r="F109" s="89"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5,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ERROR")))))))))))))))))))),5,TRUE))</f>
        <v/>
      </c>
      <c r="G109" s="88"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6,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ERROR")))))))))))))))))))),6,TRUE))</f>
        <v/>
      </c>
      <c r="H109" s="88"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7,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ERROR")))))))))))))))))))),7,TRUE))</f>
        <v/>
      </c>
      <c r="I109" s="83"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8,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ERROR")))))))))))))))))))),8,TRUE))</f>
        <v/>
      </c>
      <c r="J109" s="90"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9,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ERROR")))))))))))))))))))),9,TRUE))</f>
        <v/>
      </c>
      <c r="K109" s="83"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10,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ERROR")))))))))))))))))))),10,TRUE))</f>
        <v/>
      </c>
      <c r="L109" s="48"/>
      <c r="M109" s="114"/>
      <c r="N109" s="83"/>
      <c r="O109" s="83"/>
      <c r="P109" s="69" t="str">
        <f>IF(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11,TRUE)=0,"",VLOOKUP($B109,IF($B109&lt;11,ADMIN0[],IF($B109&lt;21,ADMIN1[],IF($B109&lt;31,ADMIN2[],IF($B109&lt;41,ADMIN3[],IF($B109&lt;51,ADMIN4[],IF($B109&lt;61,ADMIN5[],IF($B109&lt;71,ADMIN6[],IF($B109&lt;81,ADMIN7[],IF($B109&lt;91,ADMIN8[],IF($B109&lt;101,ADMIN9[],IF($B109&lt;111,ADMIN10[],IF($B109&lt;121,ADMIN11[],IF($B109&lt;131,ADMIN12[],IF($B109&lt;141,ADMIN13[],IF($B109&lt;151,ADMIN14[],IF($B109&lt;161,ADMIN15[],IF($B109&lt;171,ADMIN16[],IF($B109&lt;181,ADMIN17[],IF($B109&lt;191,ADMIN18[],IF($B109&lt;201,ADMIN19[],"TABLE ERROR")))))))))))))))))))),11,TRUE))</f>
        <v/>
      </c>
    </row>
    <row r="110" spans="1:16" ht="15" customHeight="1" x14ac:dyDescent="0.25">
      <c r="A110" s="80">
        <v>12</v>
      </c>
      <c r="B110" s="70">
        <v>108</v>
      </c>
      <c r="C110" s="88" t="str">
        <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ERROR")))))))))))))))))))),2,TRUE)</f>
        <v>Administration</v>
      </c>
      <c r="D110" s="89"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3,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ERROR")))))))))))))))))))),3,TRUE))</f>
        <v/>
      </c>
      <c r="E110" s="89"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4,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ERROR")))))))))))))))))))),4,TRUE))</f>
        <v/>
      </c>
      <c r="F110" s="89"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5,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ERROR")))))))))))))))))))),5,TRUE))</f>
        <v/>
      </c>
      <c r="G110" s="88"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6,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ERROR")))))))))))))))))))),6,TRUE))</f>
        <v/>
      </c>
      <c r="H110" s="88"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7,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ERROR")))))))))))))))))))),7,TRUE))</f>
        <v/>
      </c>
      <c r="I110" s="83"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8,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ERROR")))))))))))))))))))),8,TRUE))</f>
        <v/>
      </c>
      <c r="J110" s="90"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9,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ERROR")))))))))))))))))))),9,TRUE))</f>
        <v/>
      </c>
      <c r="K110" s="83"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10,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ERROR")))))))))))))))))))),10,TRUE))</f>
        <v/>
      </c>
      <c r="L110" s="48"/>
      <c r="M110" s="114"/>
      <c r="N110" s="83"/>
      <c r="O110" s="83"/>
      <c r="P110" s="69" t="str">
        <f>IF(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11,TRUE)=0,"",VLOOKUP($B110,IF($B110&lt;11,ADMIN0[],IF($B110&lt;21,ADMIN1[],IF($B110&lt;31,ADMIN2[],IF($B110&lt;41,ADMIN3[],IF($B110&lt;51,ADMIN4[],IF($B110&lt;61,ADMIN5[],IF($B110&lt;71,ADMIN6[],IF($B110&lt;81,ADMIN7[],IF($B110&lt;91,ADMIN8[],IF($B110&lt;101,ADMIN9[],IF($B110&lt;111,ADMIN10[],IF($B110&lt;121,ADMIN11[],IF($B110&lt;131,ADMIN12[],IF($B110&lt;141,ADMIN13[],IF($B110&lt;151,ADMIN14[],IF($B110&lt;161,ADMIN15[],IF($B110&lt;171,ADMIN16[],IF($B110&lt;181,ADMIN17[],IF($B110&lt;191,ADMIN18[],IF($B110&lt;201,ADMIN19[],"TABLE ERROR")))))))))))))))))))),11,TRUE))</f>
        <v/>
      </c>
    </row>
    <row r="111" spans="1:16" ht="15" customHeight="1" x14ac:dyDescent="0.25">
      <c r="A111" s="80">
        <v>12</v>
      </c>
      <c r="B111" s="70">
        <v>109</v>
      </c>
      <c r="C111" s="88" t="str">
        <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ERROR")))))))))))))))))))),2,TRUE)</f>
        <v>Administration</v>
      </c>
      <c r="D111" s="89"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3,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ERROR")))))))))))))))))))),3,TRUE))</f>
        <v/>
      </c>
      <c r="E111" s="89"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4,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ERROR")))))))))))))))))))),4,TRUE))</f>
        <v/>
      </c>
      <c r="F111" s="89"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5,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ERROR")))))))))))))))))))),5,TRUE))</f>
        <v/>
      </c>
      <c r="G111" s="88"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6,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ERROR")))))))))))))))))))),6,TRUE))</f>
        <v/>
      </c>
      <c r="H111" s="88"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7,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ERROR")))))))))))))))))))),7,TRUE))</f>
        <v/>
      </c>
      <c r="I111" s="83"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8,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ERROR")))))))))))))))))))),8,TRUE))</f>
        <v/>
      </c>
      <c r="J111" s="90"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9,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ERROR")))))))))))))))))))),9,TRUE))</f>
        <v/>
      </c>
      <c r="K111" s="83"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10,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ERROR")))))))))))))))))))),10,TRUE))</f>
        <v/>
      </c>
      <c r="L111" s="48"/>
      <c r="M111" s="114"/>
      <c r="N111" s="83"/>
      <c r="O111" s="83"/>
      <c r="P111" s="69" t="str">
        <f>IF(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11,TRUE)=0,"",VLOOKUP($B111,IF($B111&lt;11,ADMIN0[],IF($B111&lt;21,ADMIN1[],IF($B111&lt;31,ADMIN2[],IF($B111&lt;41,ADMIN3[],IF($B111&lt;51,ADMIN4[],IF($B111&lt;61,ADMIN5[],IF($B111&lt;71,ADMIN6[],IF($B111&lt;81,ADMIN7[],IF($B111&lt;91,ADMIN8[],IF($B111&lt;101,ADMIN9[],IF($B111&lt;111,ADMIN10[],IF($B111&lt;121,ADMIN11[],IF($B111&lt;131,ADMIN12[],IF($B111&lt;141,ADMIN13[],IF($B111&lt;151,ADMIN14[],IF($B111&lt;161,ADMIN15[],IF($B111&lt;171,ADMIN16[],IF($B111&lt;181,ADMIN17[],IF($B111&lt;191,ADMIN18[],IF($B111&lt;201,ADMIN19[],"TABLE ERROR")))))))))))))))))))),11,TRUE))</f>
        <v/>
      </c>
    </row>
    <row r="112" spans="1:16" ht="15.75" customHeight="1" x14ac:dyDescent="0.25">
      <c r="A112" s="80">
        <v>12</v>
      </c>
      <c r="B112" s="70">
        <v>110</v>
      </c>
      <c r="C112" s="88" t="str">
        <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ERROR")))))))))))))))))))),2,TRUE)</f>
        <v>Administration</v>
      </c>
      <c r="D112" s="89"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3,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ERROR")))))))))))))))))))),3,TRUE))</f>
        <v/>
      </c>
      <c r="E112" s="89"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4,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ERROR")))))))))))))))))))),4,TRUE))</f>
        <v/>
      </c>
      <c r="F112" s="89"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5,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ERROR")))))))))))))))))))),5,TRUE))</f>
        <v/>
      </c>
      <c r="G112" s="88"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6,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ERROR")))))))))))))))))))),6,TRUE))</f>
        <v/>
      </c>
      <c r="H112" s="88"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7,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ERROR")))))))))))))))))))),7,TRUE))</f>
        <v/>
      </c>
      <c r="I112" s="83"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8,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ERROR")))))))))))))))))))),8,TRUE))</f>
        <v/>
      </c>
      <c r="J112" s="90"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9,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ERROR")))))))))))))))))))),9,TRUE))</f>
        <v/>
      </c>
      <c r="K112" s="83"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10,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ERROR")))))))))))))))))))),10,TRUE))</f>
        <v/>
      </c>
      <c r="L112" s="48"/>
      <c r="M112" s="114"/>
      <c r="N112" s="83"/>
      <c r="O112" s="83"/>
      <c r="P112" s="69" t="str">
        <f>IF(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11,TRUE)=0,"",VLOOKUP($B112,IF($B112&lt;11,ADMIN0[],IF($B112&lt;21,ADMIN1[],IF($B112&lt;31,ADMIN2[],IF($B112&lt;41,ADMIN3[],IF($B112&lt;51,ADMIN4[],IF($B112&lt;61,ADMIN5[],IF($B112&lt;71,ADMIN6[],IF($B112&lt;81,ADMIN7[],IF($B112&lt;91,ADMIN8[],IF($B112&lt;101,ADMIN9[],IF($B112&lt;111,ADMIN10[],IF($B112&lt;121,ADMIN11[],IF($B112&lt;131,ADMIN12[],IF($B112&lt;141,ADMIN13[],IF($B112&lt;151,ADMIN14[],IF($B112&lt;161,ADMIN15[],IF($B112&lt;171,ADMIN16[],IF($B112&lt;181,ADMIN17[],IF($B112&lt;191,ADMIN18[],IF($B112&lt;201,ADMIN19[],"TABLE ERROR")))))))))))))))))))),11,TRUE))</f>
        <v/>
      </c>
    </row>
    <row r="113" spans="1:16" ht="15" customHeight="1" x14ac:dyDescent="0.25">
      <c r="A113" s="80">
        <v>13</v>
      </c>
      <c r="B113" s="70">
        <v>111</v>
      </c>
      <c r="C113" s="88" t="str">
        <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ERROR")))))))))))))))))))),2,TRUE)</f>
        <v>Administration</v>
      </c>
      <c r="D113" s="89"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3,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ERROR")))))))))))))))))))),3,TRUE))</f>
        <v/>
      </c>
      <c r="E113" s="89"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4,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ERROR")))))))))))))))))))),4,TRUE))</f>
        <v/>
      </c>
      <c r="F113" s="89"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5,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ERROR")))))))))))))))))))),5,TRUE))</f>
        <v/>
      </c>
      <c r="G113" s="88"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6,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ERROR")))))))))))))))))))),6,TRUE))</f>
        <v/>
      </c>
      <c r="H113" s="88"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7,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ERROR")))))))))))))))))))),7,TRUE))</f>
        <v/>
      </c>
      <c r="I113" s="83"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8,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ERROR")))))))))))))))))))),8,TRUE))</f>
        <v/>
      </c>
      <c r="J113" s="90"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9,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ERROR")))))))))))))))))))),9,TRUE))</f>
        <v/>
      </c>
      <c r="K113" s="83"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10,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ERROR")))))))))))))))))))),10,TRUE))</f>
        <v/>
      </c>
      <c r="L113" s="48"/>
      <c r="M113" s="114"/>
      <c r="N113" s="83"/>
      <c r="O113" s="83"/>
      <c r="P113" s="69" t="str">
        <f>IF(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11,TRUE)=0,"",VLOOKUP($B113,IF($B113&lt;11,ADMIN0[],IF($B113&lt;21,ADMIN1[],IF($B113&lt;31,ADMIN2[],IF($B113&lt;41,ADMIN3[],IF($B113&lt;51,ADMIN4[],IF($B113&lt;61,ADMIN5[],IF($B113&lt;71,ADMIN6[],IF($B113&lt;81,ADMIN7[],IF($B113&lt;91,ADMIN8[],IF($B113&lt;101,ADMIN9[],IF($B113&lt;111,ADMIN10[],IF($B113&lt;121,ADMIN11[],IF($B113&lt;131,ADMIN12[],IF($B113&lt;141,ADMIN13[],IF($B113&lt;151,ADMIN14[],IF($B113&lt;161,ADMIN15[],IF($B113&lt;171,ADMIN16[],IF($B113&lt;181,ADMIN17[],IF($B113&lt;191,ADMIN18[],IF($B113&lt;201,ADMIN19[],"TABLE ERROR")))))))))))))))))))),11,TRUE))</f>
        <v/>
      </c>
    </row>
    <row r="114" spans="1:16" ht="15" customHeight="1" x14ac:dyDescent="0.25">
      <c r="A114" s="80">
        <v>13</v>
      </c>
      <c r="B114" s="70">
        <v>112</v>
      </c>
      <c r="C114" s="88" t="str">
        <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ERROR")))))))))))))))))))),2,TRUE)</f>
        <v>Administration</v>
      </c>
      <c r="D114" s="89"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3,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ERROR")))))))))))))))))))),3,TRUE))</f>
        <v/>
      </c>
      <c r="E114" s="89"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4,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ERROR")))))))))))))))))))),4,TRUE))</f>
        <v/>
      </c>
      <c r="F114" s="89"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5,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ERROR")))))))))))))))))))),5,TRUE))</f>
        <v/>
      </c>
      <c r="G114" s="88"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6,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ERROR")))))))))))))))))))),6,TRUE))</f>
        <v/>
      </c>
      <c r="H114" s="88"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7,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ERROR")))))))))))))))))))),7,TRUE))</f>
        <v/>
      </c>
      <c r="I114" s="83"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8,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ERROR")))))))))))))))))))),8,TRUE))</f>
        <v/>
      </c>
      <c r="J114" s="90"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9,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ERROR")))))))))))))))))))),9,TRUE))</f>
        <v/>
      </c>
      <c r="K114" s="83"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10,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ERROR")))))))))))))))))))),10,TRUE))</f>
        <v/>
      </c>
      <c r="L114" s="48"/>
      <c r="M114" s="114"/>
      <c r="N114" s="83"/>
      <c r="O114" s="83"/>
      <c r="P114" s="69" t="str">
        <f>IF(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11,TRUE)=0,"",VLOOKUP($B114,IF($B114&lt;11,ADMIN0[],IF($B114&lt;21,ADMIN1[],IF($B114&lt;31,ADMIN2[],IF($B114&lt;41,ADMIN3[],IF($B114&lt;51,ADMIN4[],IF($B114&lt;61,ADMIN5[],IF($B114&lt;71,ADMIN6[],IF($B114&lt;81,ADMIN7[],IF($B114&lt;91,ADMIN8[],IF($B114&lt;101,ADMIN9[],IF($B114&lt;111,ADMIN10[],IF($B114&lt;121,ADMIN11[],IF($B114&lt;131,ADMIN12[],IF($B114&lt;141,ADMIN13[],IF($B114&lt;151,ADMIN14[],IF($B114&lt;161,ADMIN15[],IF($B114&lt;171,ADMIN16[],IF($B114&lt;181,ADMIN17[],IF($B114&lt;191,ADMIN18[],IF($B114&lt;201,ADMIN19[],"TABLE ERROR")))))))))))))))))))),11,TRUE))</f>
        <v/>
      </c>
    </row>
    <row r="115" spans="1:16" ht="15" customHeight="1" x14ac:dyDescent="0.25">
      <c r="A115" s="80">
        <v>13</v>
      </c>
      <c r="B115" s="70">
        <v>113</v>
      </c>
      <c r="C115" s="88" t="str">
        <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ERROR")))))))))))))))))))),2,TRUE)</f>
        <v>Administration</v>
      </c>
      <c r="D115" s="89"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3,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ERROR")))))))))))))))))))),3,TRUE))</f>
        <v/>
      </c>
      <c r="E115" s="89"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4,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ERROR")))))))))))))))))))),4,TRUE))</f>
        <v/>
      </c>
      <c r="F115" s="89"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5,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ERROR")))))))))))))))))))),5,TRUE))</f>
        <v/>
      </c>
      <c r="G115" s="88"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6,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ERROR")))))))))))))))))))),6,TRUE))</f>
        <v/>
      </c>
      <c r="H115" s="88"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7,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ERROR")))))))))))))))))))),7,TRUE))</f>
        <v/>
      </c>
      <c r="I115" s="83"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8,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ERROR")))))))))))))))))))),8,TRUE))</f>
        <v/>
      </c>
      <c r="J115" s="90"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9,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ERROR")))))))))))))))))))),9,TRUE))</f>
        <v/>
      </c>
      <c r="K115" s="83"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10,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ERROR")))))))))))))))))))),10,TRUE))</f>
        <v/>
      </c>
      <c r="L115" s="48"/>
      <c r="M115" s="114"/>
      <c r="N115" s="83"/>
      <c r="O115" s="83"/>
      <c r="P115" s="69" t="str">
        <f>IF(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11,TRUE)=0,"",VLOOKUP($B115,IF($B115&lt;11,ADMIN0[],IF($B115&lt;21,ADMIN1[],IF($B115&lt;31,ADMIN2[],IF($B115&lt;41,ADMIN3[],IF($B115&lt;51,ADMIN4[],IF($B115&lt;61,ADMIN5[],IF($B115&lt;71,ADMIN6[],IF($B115&lt;81,ADMIN7[],IF($B115&lt;91,ADMIN8[],IF($B115&lt;101,ADMIN9[],IF($B115&lt;111,ADMIN10[],IF($B115&lt;121,ADMIN11[],IF($B115&lt;131,ADMIN12[],IF($B115&lt;141,ADMIN13[],IF($B115&lt;151,ADMIN14[],IF($B115&lt;161,ADMIN15[],IF($B115&lt;171,ADMIN16[],IF($B115&lt;181,ADMIN17[],IF($B115&lt;191,ADMIN18[],IF($B115&lt;201,ADMIN19[],"TABLE ERROR")))))))))))))))))))),11,TRUE))</f>
        <v/>
      </c>
    </row>
    <row r="116" spans="1:16" ht="15" customHeight="1" x14ac:dyDescent="0.25">
      <c r="A116" s="80">
        <v>13</v>
      </c>
      <c r="B116" s="70">
        <v>114</v>
      </c>
      <c r="C116" s="88" t="str">
        <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ERROR")))))))))))))))))))),2,TRUE)</f>
        <v>Administration</v>
      </c>
      <c r="D116" s="89"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3,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ERROR")))))))))))))))))))),3,TRUE))</f>
        <v/>
      </c>
      <c r="E116" s="89"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4,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ERROR")))))))))))))))))))),4,TRUE))</f>
        <v/>
      </c>
      <c r="F116" s="89"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5,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ERROR")))))))))))))))))))),5,TRUE))</f>
        <v/>
      </c>
      <c r="G116" s="88"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6,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ERROR")))))))))))))))))))),6,TRUE))</f>
        <v/>
      </c>
      <c r="H116" s="88"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7,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ERROR")))))))))))))))))))),7,TRUE))</f>
        <v/>
      </c>
      <c r="I116" s="83"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8,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ERROR")))))))))))))))))))),8,TRUE))</f>
        <v/>
      </c>
      <c r="J116" s="90"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9,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ERROR")))))))))))))))))))),9,TRUE))</f>
        <v/>
      </c>
      <c r="K116" s="83"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10,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ERROR")))))))))))))))))))),10,TRUE))</f>
        <v/>
      </c>
      <c r="L116" s="48"/>
      <c r="M116" s="114"/>
      <c r="N116" s="83"/>
      <c r="O116" s="83"/>
      <c r="P116" s="69" t="str">
        <f>IF(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11,TRUE)=0,"",VLOOKUP($B116,IF($B116&lt;11,ADMIN0[],IF($B116&lt;21,ADMIN1[],IF($B116&lt;31,ADMIN2[],IF($B116&lt;41,ADMIN3[],IF($B116&lt;51,ADMIN4[],IF($B116&lt;61,ADMIN5[],IF($B116&lt;71,ADMIN6[],IF($B116&lt;81,ADMIN7[],IF($B116&lt;91,ADMIN8[],IF($B116&lt;101,ADMIN9[],IF($B116&lt;111,ADMIN10[],IF($B116&lt;121,ADMIN11[],IF($B116&lt;131,ADMIN12[],IF($B116&lt;141,ADMIN13[],IF($B116&lt;151,ADMIN14[],IF($B116&lt;161,ADMIN15[],IF($B116&lt;171,ADMIN16[],IF($B116&lt;181,ADMIN17[],IF($B116&lt;191,ADMIN18[],IF($B116&lt;201,ADMIN19[],"TABLE ERROR")))))))))))))))))))),11,TRUE))</f>
        <v/>
      </c>
    </row>
    <row r="117" spans="1:16" ht="15" customHeight="1" x14ac:dyDescent="0.25">
      <c r="A117" s="80">
        <v>13</v>
      </c>
      <c r="B117" s="70">
        <v>115</v>
      </c>
      <c r="C117" s="88" t="str">
        <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ERROR")))))))))))))))))))),2,TRUE)</f>
        <v>Administration</v>
      </c>
      <c r="D117" s="89"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3,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ERROR")))))))))))))))))))),3,TRUE))</f>
        <v/>
      </c>
      <c r="E117" s="89"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4,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ERROR")))))))))))))))))))),4,TRUE))</f>
        <v/>
      </c>
      <c r="F117" s="89"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5,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ERROR")))))))))))))))))))),5,TRUE))</f>
        <v/>
      </c>
      <c r="G117" s="88"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6,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ERROR")))))))))))))))))))),6,TRUE))</f>
        <v/>
      </c>
      <c r="H117" s="88"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7,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ERROR")))))))))))))))))))),7,TRUE))</f>
        <v/>
      </c>
      <c r="I117" s="83"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8,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ERROR")))))))))))))))))))),8,TRUE))</f>
        <v/>
      </c>
      <c r="J117" s="90"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9,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ERROR")))))))))))))))))))),9,TRUE))</f>
        <v/>
      </c>
      <c r="K117" s="83"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10,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ERROR")))))))))))))))))))),10,TRUE))</f>
        <v/>
      </c>
      <c r="L117" s="48"/>
      <c r="M117" s="114"/>
      <c r="N117" s="83"/>
      <c r="O117" s="83"/>
      <c r="P117" s="69" t="str">
        <f>IF(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11,TRUE)=0,"",VLOOKUP($B117,IF($B117&lt;11,ADMIN0[],IF($B117&lt;21,ADMIN1[],IF($B117&lt;31,ADMIN2[],IF($B117&lt;41,ADMIN3[],IF($B117&lt;51,ADMIN4[],IF($B117&lt;61,ADMIN5[],IF($B117&lt;71,ADMIN6[],IF($B117&lt;81,ADMIN7[],IF($B117&lt;91,ADMIN8[],IF($B117&lt;101,ADMIN9[],IF($B117&lt;111,ADMIN10[],IF($B117&lt;121,ADMIN11[],IF($B117&lt;131,ADMIN12[],IF($B117&lt;141,ADMIN13[],IF($B117&lt;151,ADMIN14[],IF($B117&lt;161,ADMIN15[],IF($B117&lt;171,ADMIN16[],IF($B117&lt;181,ADMIN17[],IF($B117&lt;191,ADMIN18[],IF($B117&lt;201,ADMIN19[],"TABLE ERROR")))))))))))))))))))),11,TRUE))</f>
        <v/>
      </c>
    </row>
    <row r="118" spans="1:16" ht="15" customHeight="1" x14ac:dyDescent="0.25">
      <c r="A118" s="80">
        <v>13</v>
      </c>
      <c r="B118" s="70">
        <v>116</v>
      </c>
      <c r="C118" s="88" t="str">
        <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ERROR")))))))))))))))))))),2,TRUE)</f>
        <v>Administration</v>
      </c>
      <c r="D118" s="89"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3,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ERROR")))))))))))))))))))),3,TRUE))</f>
        <v/>
      </c>
      <c r="E118" s="89"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4,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ERROR")))))))))))))))))))),4,TRUE))</f>
        <v/>
      </c>
      <c r="F118" s="89"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5,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ERROR")))))))))))))))))))),5,TRUE))</f>
        <v/>
      </c>
      <c r="G118" s="88"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6,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ERROR")))))))))))))))))))),6,TRUE))</f>
        <v/>
      </c>
      <c r="H118" s="88"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7,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ERROR")))))))))))))))))))),7,TRUE))</f>
        <v/>
      </c>
      <c r="I118" s="83"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8,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ERROR")))))))))))))))))))),8,TRUE))</f>
        <v/>
      </c>
      <c r="J118" s="90"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9,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ERROR")))))))))))))))))))),9,TRUE))</f>
        <v/>
      </c>
      <c r="K118" s="83"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10,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ERROR")))))))))))))))))))),10,TRUE))</f>
        <v/>
      </c>
      <c r="L118" s="48"/>
      <c r="M118" s="114"/>
      <c r="N118" s="83"/>
      <c r="O118" s="83"/>
      <c r="P118" s="69" t="str">
        <f>IF(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11,TRUE)=0,"",VLOOKUP($B118,IF($B118&lt;11,ADMIN0[],IF($B118&lt;21,ADMIN1[],IF($B118&lt;31,ADMIN2[],IF($B118&lt;41,ADMIN3[],IF($B118&lt;51,ADMIN4[],IF($B118&lt;61,ADMIN5[],IF($B118&lt;71,ADMIN6[],IF($B118&lt;81,ADMIN7[],IF($B118&lt;91,ADMIN8[],IF($B118&lt;101,ADMIN9[],IF($B118&lt;111,ADMIN10[],IF($B118&lt;121,ADMIN11[],IF($B118&lt;131,ADMIN12[],IF($B118&lt;141,ADMIN13[],IF($B118&lt;151,ADMIN14[],IF($B118&lt;161,ADMIN15[],IF($B118&lt;171,ADMIN16[],IF($B118&lt;181,ADMIN17[],IF($B118&lt;191,ADMIN18[],IF($B118&lt;201,ADMIN19[],"TABLE ERROR")))))))))))))))))))),11,TRUE))</f>
        <v/>
      </c>
    </row>
    <row r="119" spans="1:16" ht="15" customHeight="1" x14ac:dyDescent="0.25">
      <c r="A119" s="80">
        <v>13</v>
      </c>
      <c r="B119" s="70">
        <v>117</v>
      </c>
      <c r="C119" s="88" t="str">
        <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ERROR")))))))))))))))))))),2,TRUE)</f>
        <v>Administration</v>
      </c>
      <c r="D119" s="89"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3,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ERROR")))))))))))))))))))),3,TRUE))</f>
        <v/>
      </c>
      <c r="E119" s="89"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4,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ERROR")))))))))))))))))))),4,TRUE))</f>
        <v/>
      </c>
      <c r="F119" s="89"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5,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ERROR")))))))))))))))))))),5,TRUE))</f>
        <v/>
      </c>
      <c r="G119" s="88"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6,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ERROR")))))))))))))))))))),6,TRUE))</f>
        <v/>
      </c>
      <c r="H119" s="88"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7,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ERROR")))))))))))))))))))),7,TRUE))</f>
        <v/>
      </c>
      <c r="I119" s="83"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8,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ERROR")))))))))))))))))))),8,TRUE))</f>
        <v/>
      </c>
      <c r="J119" s="90"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9,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ERROR")))))))))))))))))))),9,TRUE))</f>
        <v/>
      </c>
      <c r="K119" s="83"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10,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ERROR")))))))))))))))))))),10,TRUE))</f>
        <v/>
      </c>
      <c r="L119" s="48"/>
      <c r="M119" s="114"/>
      <c r="N119" s="83"/>
      <c r="O119" s="83"/>
      <c r="P119" s="69" t="str">
        <f>IF(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11,TRUE)=0,"",VLOOKUP($B119,IF($B119&lt;11,ADMIN0[],IF($B119&lt;21,ADMIN1[],IF($B119&lt;31,ADMIN2[],IF($B119&lt;41,ADMIN3[],IF($B119&lt;51,ADMIN4[],IF($B119&lt;61,ADMIN5[],IF($B119&lt;71,ADMIN6[],IF($B119&lt;81,ADMIN7[],IF($B119&lt;91,ADMIN8[],IF($B119&lt;101,ADMIN9[],IF($B119&lt;111,ADMIN10[],IF($B119&lt;121,ADMIN11[],IF($B119&lt;131,ADMIN12[],IF($B119&lt;141,ADMIN13[],IF($B119&lt;151,ADMIN14[],IF($B119&lt;161,ADMIN15[],IF($B119&lt;171,ADMIN16[],IF($B119&lt;181,ADMIN17[],IF($B119&lt;191,ADMIN18[],IF($B119&lt;201,ADMIN19[],"TABLE ERROR")))))))))))))))))))),11,TRUE))</f>
        <v/>
      </c>
    </row>
    <row r="120" spans="1:16" ht="15" customHeight="1" x14ac:dyDescent="0.25">
      <c r="A120" s="80">
        <v>13</v>
      </c>
      <c r="B120" s="70">
        <v>118</v>
      </c>
      <c r="C120" s="88" t="str">
        <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ERROR")))))))))))))))))))),2,TRUE)</f>
        <v>Administration</v>
      </c>
      <c r="D120" s="89"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3,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ERROR")))))))))))))))))))),3,TRUE))</f>
        <v/>
      </c>
      <c r="E120" s="89"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4,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ERROR")))))))))))))))))))),4,TRUE))</f>
        <v/>
      </c>
      <c r="F120" s="89"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5,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ERROR")))))))))))))))))))),5,TRUE))</f>
        <v/>
      </c>
      <c r="G120" s="88"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6,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ERROR")))))))))))))))))))),6,TRUE))</f>
        <v/>
      </c>
      <c r="H120" s="88"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7,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ERROR")))))))))))))))))))),7,TRUE))</f>
        <v/>
      </c>
      <c r="I120" s="83"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8,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ERROR")))))))))))))))))))),8,TRUE))</f>
        <v/>
      </c>
      <c r="J120" s="90"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9,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ERROR")))))))))))))))))))),9,TRUE))</f>
        <v/>
      </c>
      <c r="K120" s="83"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10,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ERROR")))))))))))))))))))),10,TRUE))</f>
        <v/>
      </c>
      <c r="L120" s="48"/>
      <c r="M120" s="114"/>
      <c r="N120" s="83"/>
      <c r="O120" s="83"/>
      <c r="P120" s="69" t="str">
        <f>IF(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11,TRUE)=0,"",VLOOKUP($B120,IF($B120&lt;11,ADMIN0[],IF($B120&lt;21,ADMIN1[],IF($B120&lt;31,ADMIN2[],IF($B120&lt;41,ADMIN3[],IF($B120&lt;51,ADMIN4[],IF($B120&lt;61,ADMIN5[],IF($B120&lt;71,ADMIN6[],IF($B120&lt;81,ADMIN7[],IF($B120&lt;91,ADMIN8[],IF($B120&lt;101,ADMIN9[],IF($B120&lt;111,ADMIN10[],IF($B120&lt;121,ADMIN11[],IF($B120&lt;131,ADMIN12[],IF($B120&lt;141,ADMIN13[],IF($B120&lt;151,ADMIN14[],IF($B120&lt;161,ADMIN15[],IF($B120&lt;171,ADMIN16[],IF($B120&lt;181,ADMIN17[],IF($B120&lt;191,ADMIN18[],IF($B120&lt;201,ADMIN19[],"TABLE ERROR")))))))))))))))))))),11,TRUE))</f>
        <v/>
      </c>
    </row>
    <row r="121" spans="1:16" ht="15" customHeight="1" x14ac:dyDescent="0.25">
      <c r="A121" s="80">
        <v>13</v>
      </c>
      <c r="B121" s="70">
        <v>119</v>
      </c>
      <c r="C121" s="88" t="str">
        <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ERROR")))))))))))))))))))),2,TRUE)</f>
        <v>Administration</v>
      </c>
      <c r="D121" s="89"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3,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ERROR")))))))))))))))))))),3,TRUE))</f>
        <v/>
      </c>
      <c r="E121" s="89"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4,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ERROR")))))))))))))))))))),4,TRUE))</f>
        <v/>
      </c>
      <c r="F121" s="89"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5,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ERROR")))))))))))))))))))),5,TRUE))</f>
        <v/>
      </c>
      <c r="G121" s="88"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6,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ERROR")))))))))))))))))))),6,TRUE))</f>
        <v/>
      </c>
      <c r="H121" s="88"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7,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ERROR")))))))))))))))))))),7,TRUE))</f>
        <v/>
      </c>
      <c r="I121" s="83"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8,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ERROR")))))))))))))))))))),8,TRUE))</f>
        <v/>
      </c>
      <c r="J121" s="90"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9,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ERROR")))))))))))))))))))),9,TRUE))</f>
        <v/>
      </c>
      <c r="K121" s="83"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10,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ERROR")))))))))))))))))))),10,TRUE))</f>
        <v/>
      </c>
      <c r="L121" s="48"/>
      <c r="M121" s="114"/>
      <c r="N121" s="83"/>
      <c r="O121" s="83"/>
      <c r="P121" s="69" t="str">
        <f>IF(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11,TRUE)=0,"",VLOOKUP($B121,IF($B121&lt;11,ADMIN0[],IF($B121&lt;21,ADMIN1[],IF($B121&lt;31,ADMIN2[],IF($B121&lt;41,ADMIN3[],IF($B121&lt;51,ADMIN4[],IF($B121&lt;61,ADMIN5[],IF($B121&lt;71,ADMIN6[],IF($B121&lt;81,ADMIN7[],IF($B121&lt;91,ADMIN8[],IF($B121&lt;101,ADMIN9[],IF($B121&lt;111,ADMIN10[],IF($B121&lt;121,ADMIN11[],IF($B121&lt;131,ADMIN12[],IF($B121&lt;141,ADMIN13[],IF($B121&lt;151,ADMIN14[],IF($B121&lt;161,ADMIN15[],IF($B121&lt;171,ADMIN16[],IF($B121&lt;181,ADMIN17[],IF($B121&lt;191,ADMIN18[],IF($B121&lt;201,ADMIN19[],"TABLE ERROR")))))))))))))))))))),11,TRUE))</f>
        <v/>
      </c>
    </row>
    <row r="122" spans="1:16" ht="15.75" customHeight="1" x14ac:dyDescent="0.25">
      <c r="A122" s="80">
        <v>13</v>
      </c>
      <c r="B122" s="70">
        <v>120</v>
      </c>
      <c r="C122" s="88" t="str">
        <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ERROR")))))))))))))))))))),2,TRUE)</f>
        <v>Administration</v>
      </c>
      <c r="D122" s="89"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3,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ERROR")))))))))))))))))))),3,TRUE))</f>
        <v/>
      </c>
      <c r="E122" s="89"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4,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ERROR")))))))))))))))))))),4,TRUE))</f>
        <v/>
      </c>
      <c r="F122" s="89"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5,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ERROR")))))))))))))))))))),5,TRUE))</f>
        <v/>
      </c>
      <c r="G122" s="88"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6,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ERROR")))))))))))))))))))),6,TRUE))</f>
        <v/>
      </c>
      <c r="H122" s="88"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7,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ERROR")))))))))))))))))))),7,TRUE))</f>
        <v/>
      </c>
      <c r="I122" s="83"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8,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ERROR")))))))))))))))))))),8,TRUE))</f>
        <v/>
      </c>
      <c r="J122" s="90"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9,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ERROR")))))))))))))))))))),9,TRUE))</f>
        <v/>
      </c>
      <c r="K122" s="83"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10,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ERROR")))))))))))))))))))),10,TRUE))</f>
        <v/>
      </c>
      <c r="L122" s="48"/>
      <c r="M122" s="114"/>
      <c r="N122" s="83"/>
      <c r="O122" s="83"/>
      <c r="P122" s="69" t="str">
        <f>IF(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11,TRUE)=0,"",VLOOKUP($B122,IF($B122&lt;11,ADMIN0[],IF($B122&lt;21,ADMIN1[],IF($B122&lt;31,ADMIN2[],IF($B122&lt;41,ADMIN3[],IF($B122&lt;51,ADMIN4[],IF($B122&lt;61,ADMIN5[],IF($B122&lt;71,ADMIN6[],IF($B122&lt;81,ADMIN7[],IF($B122&lt;91,ADMIN8[],IF($B122&lt;101,ADMIN9[],IF($B122&lt;111,ADMIN10[],IF($B122&lt;121,ADMIN11[],IF($B122&lt;131,ADMIN12[],IF($B122&lt;141,ADMIN13[],IF($B122&lt;151,ADMIN14[],IF($B122&lt;161,ADMIN15[],IF($B122&lt;171,ADMIN16[],IF($B122&lt;181,ADMIN17[],IF($B122&lt;191,ADMIN18[],IF($B122&lt;201,ADMIN19[],"TABLE ERROR")))))))))))))))))))),11,TRUE))</f>
        <v/>
      </c>
    </row>
    <row r="123" spans="1:16" ht="15" customHeight="1" x14ac:dyDescent="0.25">
      <c r="A123" s="80">
        <v>14</v>
      </c>
      <c r="B123" s="70">
        <v>121</v>
      </c>
      <c r="C123" s="88" t="str">
        <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ERROR")))))))))))))))))))),2,TRUE)</f>
        <v>Administration</v>
      </c>
      <c r="D123" s="89"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3,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ERROR")))))))))))))))))))),3,TRUE))</f>
        <v/>
      </c>
      <c r="E123" s="89"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4,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ERROR")))))))))))))))))))),4,TRUE))</f>
        <v/>
      </c>
      <c r="F123" s="89"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5,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ERROR")))))))))))))))))))),5,TRUE))</f>
        <v/>
      </c>
      <c r="G123" s="88"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6,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ERROR")))))))))))))))))))),6,TRUE))</f>
        <v/>
      </c>
      <c r="H123" s="88"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7,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ERROR")))))))))))))))))))),7,TRUE))</f>
        <v/>
      </c>
      <c r="I123" s="83"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8,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ERROR")))))))))))))))))))),8,TRUE))</f>
        <v/>
      </c>
      <c r="J123" s="90"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9,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ERROR")))))))))))))))))))),9,TRUE))</f>
        <v/>
      </c>
      <c r="K123" s="83"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10,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ERROR")))))))))))))))))))),10,TRUE))</f>
        <v/>
      </c>
      <c r="L123" s="48"/>
      <c r="M123" s="114"/>
      <c r="N123" s="83"/>
      <c r="O123" s="83"/>
      <c r="P123" s="69" t="str">
        <f>IF(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11,TRUE)=0,"",VLOOKUP($B123,IF($B123&lt;11,ADMIN0[],IF($B123&lt;21,ADMIN1[],IF($B123&lt;31,ADMIN2[],IF($B123&lt;41,ADMIN3[],IF($B123&lt;51,ADMIN4[],IF($B123&lt;61,ADMIN5[],IF($B123&lt;71,ADMIN6[],IF($B123&lt;81,ADMIN7[],IF($B123&lt;91,ADMIN8[],IF($B123&lt;101,ADMIN9[],IF($B123&lt;111,ADMIN10[],IF($B123&lt;121,ADMIN11[],IF($B123&lt;131,ADMIN12[],IF($B123&lt;141,ADMIN13[],IF($B123&lt;151,ADMIN14[],IF($B123&lt;161,ADMIN15[],IF($B123&lt;171,ADMIN16[],IF($B123&lt;181,ADMIN17[],IF($B123&lt;191,ADMIN18[],IF($B123&lt;201,ADMIN19[],"TABLE ERROR")))))))))))))))))))),11,TRUE))</f>
        <v/>
      </c>
    </row>
    <row r="124" spans="1:16" ht="15" customHeight="1" x14ac:dyDescent="0.25">
      <c r="A124" s="80">
        <v>14</v>
      </c>
      <c r="B124" s="70">
        <v>122</v>
      </c>
      <c r="C124" s="88" t="str">
        <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ERROR")))))))))))))))))))),2,TRUE)</f>
        <v>Administration</v>
      </c>
      <c r="D124" s="89"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3,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ERROR")))))))))))))))))))),3,TRUE))</f>
        <v/>
      </c>
      <c r="E124" s="89"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4,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ERROR")))))))))))))))))))),4,TRUE))</f>
        <v/>
      </c>
      <c r="F124" s="89"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5,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ERROR")))))))))))))))))))),5,TRUE))</f>
        <v/>
      </c>
      <c r="G124" s="88"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6,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ERROR")))))))))))))))))))),6,TRUE))</f>
        <v/>
      </c>
      <c r="H124" s="88"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7,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ERROR")))))))))))))))))))),7,TRUE))</f>
        <v/>
      </c>
      <c r="I124" s="83"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8,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ERROR")))))))))))))))))))),8,TRUE))</f>
        <v/>
      </c>
      <c r="J124" s="90"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9,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ERROR")))))))))))))))))))),9,TRUE))</f>
        <v/>
      </c>
      <c r="K124" s="83"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10,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ERROR")))))))))))))))))))),10,TRUE))</f>
        <v/>
      </c>
      <c r="L124" s="48"/>
      <c r="M124" s="114"/>
      <c r="N124" s="83"/>
      <c r="O124" s="83"/>
      <c r="P124" s="69" t="str">
        <f>IF(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11,TRUE)=0,"",VLOOKUP($B124,IF($B124&lt;11,ADMIN0[],IF($B124&lt;21,ADMIN1[],IF($B124&lt;31,ADMIN2[],IF($B124&lt;41,ADMIN3[],IF($B124&lt;51,ADMIN4[],IF($B124&lt;61,ADMIN5[],IF($B124&lt;71,ADMIN6[],IF($B124&lt;81,ADMIN7[],IF($B124&lt;91,ADMIN8[],IF($B124&lt;101,ADMIN9[],IF($B124&lt;111,ADMIN10[],IF($B124&lt;121,ADMIN11[],IF($B124&lt;131,ADMIN12[],IF($B124&lt;141,ADMIN13[],IF($B124&lt;151,ADMIN14[],IF($B124&lt;161,ADMIN15[],IF($B124&lt;171,ADMIN16[],IF($B124&lt;181,ADMIN17[],IF($B124&lt;191,ADMIN18[],IF($B124&lt;201,ADMIN19[],"TABLE ERROR")))))))))))))))))))),11,TRUE))</f>
        <v/>
      </c>
    </row>
    <row r="125" spans="1:16" ht="15" customHeight="1" x14ac:dyDescent="0.25">
      <c r="A125" s="80">
        <v>14</v>
      </c>
      <c r="B125" s="70">
        <v>123</v>
      </c>
      <c r="C125" s="88" t="str">
        <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ERROR")))))))))))))))))))),2,TRUE)</f>
        <v>Administration</v>
      </c>
      <c r="D125" s="89"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3,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ERROR")))))))))))))))))))),3,TRUE))</f>
        <v/>
      </c>
      <c r="E125" s="89"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4,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ERROR")))))))))))))))))))),4,TRUE))</f>
        <v/>
      </c>
      <c r="F125" s="89"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5,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ERROR")))))))))))))))))))),5,TRUE))</f>
        <v/>
      </c>
      <c r="G125" s="88"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6,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ERROR")))))))))))))))))))),6,TRUE))</f>
        <v/>
      </c>
      <c r="H125" s="88"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7,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ERROR")))))))))))))))))))),7,TRUE))</f>
        <v/>
      </c>
      <c r="I125" s="83"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8,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ERROR")))))))))))))))))))),8,TRUE))</f>
        <v/>
      </c>
      <c r="J125" s="90"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9,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ERROR")))))))))))))))))))),9,TRUE))</f>
        <v/>
      </c>
      <c r="K125" s="83"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10,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ERROR")))))))))))))))))))),10,TRUE))</f>
        <v/>
      </c>
      <c r="L125" s="48"/>
      <c r="M125" s="114"/>
      <c r="N125" s="83"/>
      <c r="O125" s="83"/>
      <c r="P125" s="69" t="str">
        <f>IF(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11,TRUE)=0,"",VLOOKUP($B125,IF($B125&lt;11,ADMIN0[],IF($B125&lt;21,ADMIN1[],IF($B125&lt;31,ADMIN2[],IF($B125&lt;41,ADMIN3[],IF($B125&lt;51,ADMIN4[],IF($B125&lt;61,ADMIN5[],IF($B125&lt;71,ADMIN6[],IF($B125&lt;81,ADMIN7[],IF($B125&lt;91,ADMIN8[],IF($B125&lt;101,ADMIN9[],IF($B125&lt;111,ADMIN10[],IF($B125&lt;121,ADMIN11[],IF($B125&lt;131,ADMIN12[],IF($B125&lt;141,ADMIN13[],IF($B125&lt;151,ADMIN14[],IF($B125&lt;161,ADMIN15[],IF($B125&lt;171,ADMIN16[],IF($B125&lt;181,ADMIN17[],IF($B125&lt;191,ADMIN18[],IF($B125&lt;201,ADMIN19[],"TABLE ERROR")))))))))))))))))))),11,TRUE))</f>
        <v/>
      </c>
    </row>
    <row r="126" spans="1:16" ht="15" customHeight="1" x14ac:dyDescent="0.25">
      <c r="A126" s="80">
        <v>14</v>
      </c>
      <c r="B126" s="70">
        <v>124</v>
      </c>
      <c r="C126" s="88" t="str">
        <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ERROR")))))))))))))))))))),2,TRUE)</f>
        <v>Administration</v>
      </c>
      <c r="D126" s="89"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3,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ERROR")))))))))))))))))))),3,TRUE))</f>
        <v/>
      </c>
      <c r="E126" s="89"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4,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ERROR")))))))))))))))))))),4,TRUE))</f>
        <v/>
      </c>
      <c r="F126" s="89"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5,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ERROR")))))))))))))))))))),5,TRUE))</f>
        <v/>
      </c>
      <c r="G126" s="88"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6,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ERROR")))))))))))))))))))),6,TRUE))</f>
        <v/>
      </c>
      <c r="H126" s="88"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7,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ERROR")))))))))))))))))))),7,TRUE))</f>
        <v/>
      </c>
      <c r="I126" s="83"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8,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ERROR")))))))))))))))))))),8,TRUE))</f>
        <v/>
      </c>
      <c r="J126" s="90"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9,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ERROR")))))))))))))))))))),9,TRUE))</f>
        <v/>
      </c>
      <c r="K126" s="83"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10,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ERROR")))))))))))))))))))),10,TRUE))</f>
        <v/>
      </c>
      <c r="L126" s="48"/>
      <c r="M126" s="114"/>
      <c r="N126" s="83"/>
      <c r="O126" s="83"/>
      <c r="P126" s="69" t="str">
        <f>IF(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11,TRUE)=0,"",VLOOKUP($B126,IF($B126&lt;11,ADMIN0[],IF($B126&lt;21,ADMIN1[],IF($B126&lt;31,ADMIN2[],IF($B126&lt;41,ADMIN3[],IF($B126&lt;51,ADMIN4[],IF($B126&lt;61,ADMIN5[],IF($B126&lt;71,ADMIN6[],IF($B126&lt;81,ADMIN7[],IF($B126&lt;91,ADMIN8[],IF($B126&lt;101,ADMIN9[],IF($B126&lt;111,ADMIN10[],IF($B126&lt;121,ADMIN11[],IF($B126&lt;131,ADMIN12[],IF($B126&lt;141,ADMIN13[],IF($B126&lt;151,ADMIN14[],IF($B126&lt;161,ADMIN15[],IF($B126&lt;171,ADMIN16[],IF($B126&lt;181,ADMIN17[],IF($B126&lt;191,ADMIN18[],IF($B126&lt;201,ADMIN19[],"TABLE ERROR")))))))))))))))))))),11,TRUE))</f>
        <v/>
      </c>
    </row>
    <row r="127" spans="1:16" ht="15" customHeight="1" x14ac:dyDescent="0.25">
      <c r="A127" s="80">
        <v>14</v>
      </c>
      <c r="B127" s="70">
        <v>125</v>
      </c>
      <c r="C127" s="88" t="str">
        <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ERROR")))))))))))))))))))),2,TRUE)</f>
        <v>Administration</v>
      </c>
      <c r="D127" s="89"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3,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ERROR")))))))))))))))))))),3,TRUE))</f>
        <v/>
      </c>
      <c r="E127" s="89"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4,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ERROR")))))))))))))))))))),4,TRUE))</f>
        <v/>
      </c>
      <c r="F127" s="89"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5,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ERROR")))))))))))))))))))),5,TRUE))</f>
        <v/>
      </c>
      <c r="G127" s="88"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6,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ERROR")))))))))))))))))))),6,TRUE))</f>
        <v/>
      </c>
      <c r="H127" s="88"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7,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ERROR")))))))))))))))))))),7,TRUE))</f>
        <v/>
      </c>
      <c r="I127" s="83"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8,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ERROR")))))))))))))))))))),8,TRUE))</f>
        <v/>
      </c>
      <c r="J127" s="90"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9,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ERROR")))))))))))))))))))),9,TRUE))</f>
        <v/>
      </c>
      <c r="K127" s="83"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10,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ERROR")))))))))))))))))))),10,TRUE))</f>
        <v/>
      </c>
      <c r="L127" s="48"/>
      <c r="M127" s="114"/>
      <c r="N127" s="83"/>
      <c r="O127" s="83"/>
      <c r="P127" s="69" t="str">
        <f>IF(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11,TRUE)=0,"",VLOOKUP($B127,IF($B127&lt;11,ADMIN0[],IF($B127&lt;21,ADMIN1[],IF($B127&lt;31,ADMIN2[],IF($B127&lt;41,ADMIN3[],IF($B127&lt;51,ADMIN4[],IF($B127&lt;61,ADMIN5[],IF($B127&lt;71,ADMIN6[],IF($B127&lt;81,ADMIN7[],IF($B127&lt;91,ADMIN8[],IF($B127&lt;101,ADMIN9[],IF($B127&lt;111,ADMIN10[],IF($B127&lt;121,ADMIN11[],IF($B127&lt;131,ADMIN12[],IF($B127&lt;141,ADMIN13[],IF($B127&lt;151,ADMIN14[],IF($B127&lt;161,ADMIN15[],IF($B127&lt;171,ADMIN16[],IF($B127&lt;181,ADMIN17[],IF($B127&lt;191,ADMIN18[],IF($B127&lt;201,ADMIN19[],"TABLE ERROR")))))))))))))))))))),11,TRUE))</f>
        <v/>
      </c>
    </row>
    <row r="128" spans="1:16" ht="15" customHeight="1" x14ac:dyDescent="0.25">
      <c r="A128" s="80">
        <v>14</v>
      </c>
      <c r="B128" s="70">
        <v>126</v>
      </c>
      <c r="C128" s="88" t="str">
        <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ERROR")))))))))))))))))))),2,TRUE)</f>
        <v>Administration</v>
      </c>
      <c r="D128" s="89"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3,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ERROR")))))))))))))))))))),3,TRUE))</f>
        <v/>
      </c>
      <c r="E128" s="89"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4,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ERROR")))))))))))))))))))),4,TRUE))</f>
        <v/>
      </c>
      <c r="F128" s="89"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5,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ERROR")))))))))))))))))))),5,TRUE))</f>
        <v/>
      </c>
      <c r="G128" s="88"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6,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ERROR")))))))))))))))))))),6,TRUE))</f>
        <v/>
      </c>
      <c r="H128" s="88"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7,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ERROR")))))))))))))))))))),7,TRUE))</f>
        <v/>
      </c>
      <c r="I128" s="83"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8,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ERROR")))))))))))))))))))),8,TRUE))</f>
        <v/>
      </c>
      <c r="J128" s="90"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9,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ERROR")))))))))))))))))))),9,TRUE))</f>
        <v/>
      </c>
      <c r="K128" s="83"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10,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ERROR")))))))))))))))))))),10,TRUE))</f>
        <v/>
      </c>
      <c r="L128" s="48"/>
      <c r="M128" s="114"/>
      <c r="N128" s="83"/>
      <c r="O128" s="83"/>
      <c r="P128" s="69" t="str">
        <f>IF(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11,TRUE)=0,"",VLOOKUP($B128,IF($B128&lt;11,ADMIN0[],IF($B128&lt;21,ADMIN1[],IF($B128&lt;31,ADMIN2[],IF($B128&lt;41,ADMIN3[],IF($B128&lt;51,ADMIN4[],IF($B128&lt;61,ADMIN5[],IF($B128&lt;71,ADMIN6[],IF($B128&lt;81,ADMIN7[],IF($B128&lt;91,ADMIN8[],IF($B128&lt;101,ADMIN9[],IF($B128&lt;111,ADMIN10[],IF($B128&lt;121,ADMIN11[],IF($B128&lt;131,ADMIN12[],IF($B128&lt;141,ADMIN13[],IF($B128&lt;151,ADMIN14[],IF($B128&lt;161,ADMIN15[],IF($B128&lt;171,ADMIN16[],IF($B128&lt;181,ADMIN17[],IF($B128&lt;191,ADMIN18[],IF($B128&lt;201,ADMIN19[],"TABLE ERROR")))))))))))))))))))),11,TRUE))</f>
        <v/>
      </c>
    </row>
    <row r="129" spans="1:16" ht="15" customHeight="1" x14ac:dyDescent="0.25">
      <c r="A129" s="80">
        <v>14</v>
      </c>
      <c r="B129" s="70">
        <v>127</v>
      </c>
      <c r="C129" s="88" t="str">
        <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ERROR")))))))))))))))))))),2,TRUE)</f>
        <v>Administration</v>
      </c>
      <c r="D129" s="89"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3,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ERROR")))))))))))))))))))),3,TRUE))</f>
        <v/>
      </c>
      <c r="E129" s="89"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4,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ERROR")))))))))))))))))))),4,TRUE))</f>
        <v/>
      </c>
      <c r="F129" s="89"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5,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ERROR")))))))))))))))))))),5,TRUE))</f>
        <v/>
      </c>
      <c r="G129" s="88"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6,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ERROR")))))))))))))))))))),6,TRUE))</f>
        <v/>
      </c>
      <c r="H129" s="88"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7,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ERROR")))))))))))))))))))),7,TRUE))</f>
        <v/>
      </c>
      <c r="I129" s="83"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8,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ERROR")))))))))))))))))))),8,TRUE))</f>
        <v/>
      </c>
      <c r="J129" s="90"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9,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ERROR")))))))))))))))))))),9,TRUE))</f>
        <v/>
      </c>
      <c r="K129" s="83"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10,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ERROR")))))))))))))))))))),10,TRUE))</f>
        <v/>
      </c>
      <c r="L129" s="48"/>
      <c r="M129" s="114"/>
      <c r="N129" s="83"/>
      <c r="O129" s="83"/>
      <c r="P129" s="69" t="str">
        <f>IF(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11,TRUE)=0,"",VLOOKUP($B129,IF($B129&lt;11,ADMIN0[],IF($B129&lt;21,ADMIN1[],IF($B129&lt;31,ADMIN2[],IF($B129&lt;41,ADMIN3[],IF($B129&lt;51,ADMIN4[],IF($B129&lt;61,ADMIN5[],IF($B129&lt;71,ADMIN6[],IF($B129&lt;81,ADMIN7[],IF($B129&lt;91,ADMIN8[],IF($B129&lt;101,ADMIN9[],IF($B129&lt;111,ADMIN10[],IF($B129&lt;121,ADMIN11[],IF($B129&lt;131,ADMIN12[],IF($B129&lt;141,ADMIN13[],IF($B129&lt;151,ADMIN14[],IF($B129&lt;161,ADMIN15[],IF($B129&lt;171,ADMIN16[],IF($B129&lt;181,ADMIN17[],IF($B129&lt;191,ADMIN18[],IF($B129&lt;201,ADMIN19[],"TABLE ERROR")))))))))))))))))))),11,TRUE))</f>
        <v/>
      </c>
    </row>
    <row r="130" spans="1:16" ht="15" customHeight="1" x14ac:dyDescent="0.25">
      <c r="A130" s="80">
        <v>14</v>
      </c>
      <c r="B130" s="70">
        <v>128</v>
      </c>
      <c r="C130" s="88" t="str">
        <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ERROR")))))))))))))))))))),2,TRUE)</f>
        <v>Administration</v>
      </c>
      <c r="D130" s="89"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3,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ERROR")))))))))))))))))))),3,TRUE))</f>
        <v/>
      </c>
      <c r="E130" s="89"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4,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ERROR")))))))))))))))))))),4,TRUE))</f>
        <v/>
      </c>
      <c r="F130" s="89"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5,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ERROR")))))))))))))))))))),5,TRUE))</f>
        <v/>
      </c>
      <c r="G130" s="88"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6,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ERROR")))))))))))))))))))),6,TRUE))</f>
        <v/>
      </c>
      <c r="H130" s="88"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7,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ERROR")))))))))))))))))))),7,TRUE))</f>
        <v/>
      </c>
      <c r="I130" s="83"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8,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ERROR")))))))))))))))))))),8,TRUE))</f>
        <v/>
      </c>
      <c r="J130" s="90"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9,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ERROR")))))))))))))))))))),9,TRUE))</f>
        <v/>
      </c>
      <c r="K130" s="83"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10,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ERROR")))))))))))))))))))),10,TRUE))</f>
        <v/>
      </c>
      <c r="L130" s="48"/>
      <c r="M130" s="114"/>
      <c r="N130" s="83"/>
      <c r="O130" s="83"/>
      <c r="P130" s="69" t="str">
        <f>IF(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11,TRUE)=0,"",VLOOKUP($B130,IF($B130&lt;11,ADMIN0[],IF($B130&lt;21,ADMIN1[],IF($B130&lt;31,ADMIN2[],IF($B130&lt;41,ADMIN3[],IF($B130&lt;51,ADMIN4[],IF($B130&lt;61,ADMIN5[],IF($B130&lt;71,ADMIN6[],IF($B130&lt;81,ADMIN7[],IF($B130&lt;91,ADMIN8[],IF($B130&lt;101,ADMIN9[],IF($B130&lt;111,ADMIN10[],IF($B130&lt;121,ADMIN11[],IF($B130&lt;131,ADMIN12[],IF($B130&lt;141,ADMIN13[],IF($B130&lt;151,ADMIN14[],IF($B130&lt;161,ADMIN15[],IF($B130&lt;171,ADMIN16[],IF($B130&lt;181,ADMIN17[],IF($B130&lt;191,ADMIN18[],IF($B130&lt;201,ADMIN19[],"TABLE ERROR")))))))))))))))))))),11,TRUE))</f>
        <v/>
      </c>
    </row>
    <row r="131" spans="1:16" ht="15" customHeight="1" x14ac:dyDescent="0.25">
      <c r="A131" s="80">
        <v>14</v>
      </c>
      <c r="B131" s="70">
        <v>129</v>
      </c>
      <c r="C131" s="88" t="str">
        <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ERROR")))))))))))))))))))),2,TRUE)</f>
        <v>Administration</v>
      </c>
      <c r="D131" s="89"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3,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ERROR")))))))))))))))))))),3,TRUE))</f>
        <v/>
      </c>
      <c r="E131" s="89"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4,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ERROR")))))))))))))))))))),4,TRUE))</f>
        <v/>
      </c>
      <c r="F131" s="89"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5,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ERROR")))))))))))))))))))),5,TRUE))</f>
        <v/>
      </c>
      <c r="G131" s="88"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6,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ERROR")))))))))))))))))))),6,TRUE))</f>
        <v/>
      </c>
      <c r="H131" s="88"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7,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ERROR")))))))))))))))))))),7,TRUE))</f>
        <v/>
      </c>
      <c r="I131" s="83"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8,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ERROR")))))))))))))))))))),8,TRUE))</f>
        <v/>
      </c>
      <c r="J131" s="90"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9,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ERROR")))))))))))))))))))),9,TRUE))</f>
        <v/>
      </c>
      <c r="K131" s="83"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10,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ERROR")))))))))))))))))))),10,TRUE))</f>
        <v/>
      </c>
      <c r="L131" s="48"/>
      <c r="M131" s="114"/>
      <c r="N131" s="83"/>
      <c r="O131" s="83"/>
      <c r="P131" s="69" t="str">
        <f>IF(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11,TRUE)=0,"",VLOOKUP($B131,IF($B131&lt;11,ADMIN0[],IF($B131&lt;21,ADMIN1[],IF($B131&lt;31,ADMIN2[],IF($B131&lt;41,ADMIN3[],IF($B131&lt;51,ADMIN4[],IF($B131&lt;61,ADMIN5[],IF($B131&lt;71,ADMIN6[],IF($B131&lt;81,ADMIN7[],IF($B131&lt;91,ADMIN8[],IF($B131&lt;101,ADMIN9[],IF($B131&lt;111,ADMIN10[],IF($B131&lt;121,ADMIN11[],IF($B131&lt;131,ADMIN12[],IF($B131&lt;141,ADMIN13[],IF($B131&lt;151,ADMIN14[],IF($B131&lt;161,ADMIN15[],IF($B131&lt;171,ADMIN16[],IF($B131&lt;181,ADMIN17[],IF($B131&lt;191,ADMIN18[],IF($B131&lt;201,ADMIN19[],"TABLE ERROR")))))))))))))))))))),11,TRUE))</f>
        <v/>
      </c>
    </row>
    <row r="132" spans="1:16" ht="15.75" customHeight="1" x14ac:dyDescent="0.25">
      <c r="A132" s="80">
        <v>14</v>
      </c>
      <c r="B132" s="70">
        <v>130</v>
      </c>
      <c r="C132" s="88" t="str">
        <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ERROR")))))))))))))))))))),2,TRUE)</f>
        <v>Administration</v>
      </c>
      <c r="D132" s="89"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3,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ERROR")))))))))))))))))))),3,TRUE))</f>
        <v/>
      </c>
      <c r="E132" s="89"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4,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ERROR")))))))))))))))))))),4,TRUE))</f>
        <v/>
      </c>
      <c r="F132" s="89"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5,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ERROR")))))))))))))))))))),5,TRUE))</f>
        <v/>
      </c>
      <c r="G132" s="88"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6,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ERROR")))))))))))))))))))),6,TRUE))</f>
        <v/>
      </c>
      <c r="H132" s="88"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7,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ERROR")))))))))))))))))))),7,TRUE))</f>
        <v/>
      </c>
      <c r="I132" s="83"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8,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ERROR")))))))))))))))))))),8,TRUE))</f>
        <v/>
      </c>
      <c r="J132" s="90"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9,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ERROR")))))))))))))))))))),9,TRUE))</f>
        <v/>
      </c>
      <c r="K132" s="83"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10,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ERROR")))))))))))))))))))),10,TRUE))</f>
        <v/>
      </c>
      <c r="L132" s="48"/>
      <c r="M132" s="114"/>
      <c r="N132" s="83"/>
      <c r="O132" s="83"/>
      <c r="P132" s="69" t="str">
        <f>IF(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11,TRUE)=0,"",VLOOKUP($B132,IF($B132&lt;11,ADMIN0[],IF($B132&lt;21,ADMIN1[],IF($B132&lt;31,ADMIN2[],IF($B132&lt;41,ADMIN3[],IF($B132&lt;51,ADMIN4[],IF($B132&lt;61,ADMIN5[],IF($B132&lt;71,ADMIN6[],IF($B132&lt;81,ADMIN7[],IF($B132&lt;91,ADMIN8[],IF($B132&lt;101,ADMIN9[],IF($B132&lt;111,ADMIN10[],IF($B132&lt;121,ADMIN11[],IF($B132&lt;131,ADMIN12[],IF($B132&lt;141,ADMIN13[],IF($B132&lt;151,ADMIN14[],IF($B132&lt;161,ADMIN15[],IF($B132&lt;171,ADMIN16[],IF($B132&lt;181,ADMIN17[],IF($B132&lt;191,ADMIN18[],IF($B132&lt;201,ADMIN19[],"TABLE ERROR")))))))))))))))))))),11,TRUE))</f>
        <v/>
      </c>
    </row>
    <row r="133" spans="1:16" ht="15" customHeight="1" x14ac:dyDescent="0.25">
      <c r="A133" s="80">
        <v>15</v>
      </c>
      <c r="B133" s="70">
        <v>131</v>
      </c>
      <c r="C133" s="88" t="str">
        <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ERROR")))))))))))))))))))),2,TRUE)</f>
        <v>Administration</v>
      </c>
      <c r="D133" s="89"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3,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ERROR")))))))))))))))))))),3,TRUE))</f>
        <v/>
      </c>
      <c r="E133" s="89"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4,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ERROR")))))))))))))))))))),4,TRUE))</f>
        <v/>
      </c>
      <c r="F133" s="89"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5,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ERROR")))))))))))))))))))),5,TRUE))</f>
        <v/>
      </c>
      <c r="G133" s="88"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6,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ERROR")))))))))))))))))))),6,TRUE))</f>
        <v/>
      </c>
      <c r="H133" s="88"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7,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ERROR")))))))))))))))))))),7,TRUE))</f>
        <v/>
      </c>
      <c r="I133" s="83"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8,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ERROR")))))))))))))))))))),8,TRUE))</f>
        <v/>
      </c>
      <c r="J133" s="90"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9,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ERROR")))))))))))))))))))),9,TRUE))</f>
        <v/>
      </c>
      <c r="K133" s="83"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10,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ERROR")))))))))))))))))))),10,TRUE))</f>
        <v/>
      </c>
      <c r="L133" s="48"/>
      <c r="M133" s="114"/>
      <c r="N133" s="83"/>
      <c r="O133" s="83"/>
      <c r="P133" s="69" t="str">
        <f>IF(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11,TRUE)=0,"",VLOOKUP($B133,IF($B133&lt;11,ADMIN0[],IF($B133&lt;21,ADMIN1[],IF($B133&lt;31,ADMIN2[],IF($B133&lt;41,ADMIN3[],IF($B133&lt;51,ADMIN4[],IF($B133&lt;61,ADMIN5[],IF($B133&lt;71,ADMIN6[],IF($B133&lt;81,ADMIN7[],IF($B133&lt;91,ADMIN8[],IF($B133&lt;101,ADMIN9[],IF($B133&lt;111,ADMIN10[],IF($B133&lt;121,ADMIN11[],IF($B133&lt;131,ADMIN12[],IF($B133&lt;141,ADMIN13[],IF($B133&lt;151,ADMIN14[],IF($B133&lt;161,ADMIN15[],IF($B133&lt;171,ADMIN16[],IF($B133&lt;181,ADMIN17[],IF($B133&lt;191,ADMIN18[],IF($B133&lt;201,ADMIN19[],"TABLE ERROR")))))))))))))))))))),11,TRUE))</f>
        <v/>
      </c>
    </row>
    <row r="134" spans="1:16" ht="15" customHeight="1" x14ac:dyDescent="0.25">
      <c r="A134" s="80">
        <v>15</v>
      </c>
      <c r="B134" s="70">
        <v>132</v>
      </c>
      <c r="C134" s="88" t="str">
        <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ERROR")))))))))))))))))))),2,TRUE)</f>
        <v>Administration</v>
      </c>
      <c r="D134" s="89"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3,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ERROR")))))))))))))))))))),3,TRUE))</f>
        <v/>
      </c>
      <c r="E134" s="89"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4,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ERROR")))))))))))))))))))),4,TRUE))</f>
        <v/>
      </c>
      <c r="F134" s="89"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5,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ERROR")))))))))))))))))))),5,TRUE))</f>
        <v/>
      </c>
      <c r="G134" s="88"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6,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ERROR")))))))))))))))))))),6,TRUE))</f>
        <v/>
      </c>
      <c r="H134" s="88"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7,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ERROR")))))))))))))))))))),7,TRUE))</f>
        <v/>
      </c>
      <c r="I134" s="83"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8,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ERROR")))))))))))))))))))),8,TRUE))</f>
        <v/>
      </c>
      <c r="J134" s="90"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9,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ERROR")))))))))))))))))))),9,TRUE))</f>
        <v/>
      </c>
      <c r="K134" s="83"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10,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ERROR")))))))))))))))))))),10,TRUE))</f>
        <v/>
      </c>
      <c r="L134" s="48"/>
      <c r="M134" s="114"/>
      <c r="N134" s="83"/>
      <c r="O134" s="83"/>
      <c r="P134" s="69" t="str">
        <f>IF(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11,TRUE)=0,"",VLOOKUP($B134,IF($B134&lt;11,ADMIN0[],IF($B134&lt;21,ADMIN1[],IF($B134&lt;31,ADMIN2[],IF($B134&lt;41,ADMIN3[],IF($B134&lt;51,ADMIN4[],IF($B134&lt;61,ADMIN5[],IF($B134&lt;71,ADMIN6[],IF($B134&lt;81,ADMIN7[],IF($B134&lt;91,ADMIN8[],IF($B134&lt;101,ADMIN9[],IF($B134&lt;111,ADMIN10[],IF($B134&lt;121,ADMIN11[],IF($B134&lt;131,ADMIN12[],IF($B134&lt;141,ADMIN13[],IF($B134&lt;151,ADMIN14[],IF($B134&lt;161,ADMIN15[],IF($B134&lt;171,ADMIN16[],IF($B134&lt;181,ADMIN17[],IF($B134&lt;191,ADMIN18[],IF($B134&lt;201,ADMIN19[],"TABLE ERROR")))))))))))))))))))),11,TRUE))</f>
        <v/>
      </c>
    </row>
    <row r="135" spans="1:16" ht="15" customHeight="1" x14ac:dyDescent="0.25">
      <c r="A135" s="80">
        <v>15</v>
      </c>
      <c r="B135" s="70">
        <v>133</v>
      </c>
      <c r="C135" s="88" t="str">
        <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ERROR")))))))))))))))))))),2,TRUE)</f>
        <v>Administration</v>
      </c>
      <c r="D135" s="89"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3,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ERROR")))))))))))))))))))),3,TRUE))</f>
        <v/>
      </c>
      <c r="E135" s="89"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4,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ERROR")))))))))))))))))))),4,TRUE))</f>
        <v/>
      </c>
      <c r="F135" s="89"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5,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ERROR")))))))))))))))))))),5,TRUE))</f>
        <v/>
      </c>
      <c r="G135" s="88"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6,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ERROR")))))))))))))))))))),6,TRUE))</f>
        <v/>
      </c>
      <c r="H135" s="88"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7,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ERROR")))))))))))))))))))),7,TRUE))</f>
        <v/>
      </c>
      <c r="I135" s="83"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8,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ERROR")))))))))))))))))))),8,TRUE))</f>
        <v/>
      </c>
      <c r="J135" s="90"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9,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ERROR")))))))))))))))))))),9,TRUE))</f>
        <v/>
      </c>
      <c r="K135" s="83"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10,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ERROR")))))))))))))))))))),10,TRUE))</f>
        <v/>
      </c>
      <c r="L135" s="48"/>
      <c r="M135" s="114"/>
      <c r="N135" s="83"/>
      <c r="O135" s="83"/>
      <c r="P135" s="69" t="str">
        <f>IF(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11,TRUE)=0,"",VLOOKUP($B135,IF($B135&lt;11,ADMIN0[],IF($B135&lt;21,ADMIN1[],IF($B135&lt;31,ADMIN2[],IF($B135&lt;41,ADMIN3[],IF($B135&lt;51,ADMIN4[],IF($B135&lt;61,ADMIN5[],IF($B135&lt;71,ADMIN6[],IF($B135&lt;81,ADMIN7[],IF($B135&lt;91,ADMIN8[],IF($B135&lt;101,ADMIN9[],IF($B135&lt;111,ADMIN10[],IF($B135&lt;121,ADMIN11[],IF($B135&lt;131,ADMIN12[],IF($B135&lt;141,ADMIN13[],IF($B135&lt;151,ADMIN14[],IF($B135&lt;161,ADMIN15[],IF($B135&lt;171,ADMIN16[],IF($B135&lt;181,ADMIN17[],IF($B135&lt;191,ADMIN18[],IF($B135&lt;201,ADMIN19[],"TABLE ERROR")))))))))))))))))))),11,TRUE))</f>
        <v/>
      </c>
    </row>
    <row r="136" spans="1:16" ht="15" customHeight="1" x14ac:dyDescent="0.25">
      <c r="A136" s="80">
        <v>15</v>
      </c>
      <c r="B136" s="70">
        <v>134</v>
      </c>
      <c r="C136" s="88" t="str">
        <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ERROR")))))))))))))))))))),2,TRUE)</f>
        <v>Administration</v>
      </c>
      <c r="D136" s="89"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3,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ERROR")))))))))))))))))))),3,TRUE))</f>
        <v/>
      </c>
      <c r="E136" s="89"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4,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ERROR")))))))))))))))))))),4,TRUE))</f>
        <v/>
      </c>
      <c r="F136" s="89"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5,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ERROR")))))))))))))))))))),5,TRUE))</f>
        <v/>
      </c>
      <c r="G136" s="88"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6,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ERROR")))))))))))))))))))),6,TRUE))</f>
        <v/>
      </c>
      <c r="H136" s="88"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7,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ERROR")))))))))))))))))))),7,TRUE))</f>
        <v/>
      </c>
      <c r="I136" s="83"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8,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ERROR")))))))))))))))))))),8,TRUE))</f>
        <v/>
      </c>
      <c r="J136" s="90"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9,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ERROR")))))))))))))))))))),9,TRUE))</f>
        <v/>
      </c>
      <c r="K136" s="83"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10,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ERROR")))))))))))))))))))),10,TRUE))</f>
        <v/>
      </c>
      <c r="L136" s="48"/>
      <c r="M136" s="114"/>
      <c r="N136" s="83"/>
      <c r="O136" s="83"/>
      <c r="P136" s="69" t="str">
        <f>IF(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11,TRUE)=0,"",VLOOKUP($B136,IF($B136&lt;11,ADMIN0[],IF($B136&lt;21,ADMIN1[],IF($B136&lt;31,ADMIN2[],IF($B136&lt;41,ADMIN3[],IF($B136&lt;51,ADMIN4[],IF($B136&lt;61,ADMIN5[],IF($B136&lt;71,ADMIN6[],IF($B136&lt;81,ADMIN7[],IF($B136&lt;91,ADMIN8[],IF($B136&lt;101,ADMIN9[],IF($B136&lt;111,ADMIN10[],IF($B136&lt;121,ADMIN11[],IF($B136&lt;131,ADMIN12[],IF($B136&lt;141,ADMIN13[],IF($B136&lt;151,ADMIN14[],IF($B136&lt;161,ADMIN15[],IF($B136&lt;171,ADMIN16[],IF($B136&lt;181,ADMIN17[],IF($B136&lt;191,ADMIN18[],IF($B136&lt;201,ADMIN19[],"TABLE ERROR")))))))))))))))))))),11,TRUE))</f>
        <v/>
      </c>
    </row>
    <row r="137" spans="1:16" ht="15" customHeight="1" x14ac:dyDescent="0.25">
      <c r="A137" s="80">
        <v>15</v>
      </c>
      <c r="B137" s="70">
        <v>135</v>
      </c>
      <c r="C137" s="88" t="str">
        <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ERROR")))))))))))))))))))),2,TRUE)</f>
        <v>Administration</v>
      </c>
      <c r="D137" s="89"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3,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ERROR")))))))))))))))))))),3,TRUE))</f>
        <v/>
      </c>
      <c r="E137" s="89"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4,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ERROR")))))))))))))))))))),4,TRUE))</f>
        <v/>
      </c>
      <c r="F137" s="89"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5,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ERROR")))))))))))))))))))),5,TRUE))</f>
        <v/>
      </c>
      <c r="G137" s="88"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6,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ERROR")))))))))))))))))))),6,TRUE))</f>
        <v/>
      </c>
      <c r="H137" s="88"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7,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ERROR")))))))))))))))))))),7,TRUE))</f>
        <v/>
      </c>
      <c r="I137" s="83"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8,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ERROR")))))))))))))))))))),8,TRUE))</f>
        <v/>
      </c>
      <c r="J137" s="90"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9,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ERROR")))))))))))))))))))),9,TRUE))</f>
        <v/>
      </c>
      <c r="K137" s="83"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10,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ERROR")))))))))))))))))))),10,TRUE))</f>
        <v/>
      </c>
      <c r="L137" s="48"/>
      <c r="M137" s="114"/>
      <c r="N137" s="83"/>
      <c r="O137" s="83"/>
      <c r="P137" s="69" t="str">
        <f>IF(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11,TRUE)=0,"",VLOOKUP($B137,IF($B137&lt;11,ADMIN0[],IF($B137&lt;21,ADMIN1[],IF($B137&lt;31,ADMIN2[],IF($B137&lt;41,ADMIN3[],IF($B137&lt;51,ADMIN4[],IF($B137&lt;61,ADMIN5[],IF($B137&lt;71,ADMIN6[],IF($B137&lt;81,ADMIN7[],IF($B137&lt;91,ADMIN8[],IF($B137&lt;101,ADMIN9[],IF($B137&lt;111,ADMIN10[],IF($B137&lt;121,ADMIN11[],IF($B137&lt;131,ADMIN12[],IF($B137&lt;141,ADMIN13[],IF($B137&lt;151,ADMIN14[],IF($B137&lt;161,ADMIN15[],IF($B137&lt;171,ADMIN16[],IF($B137&lt;181,ADMIN17[],IF($B137&lt;191,ADMIN18[],IF($B137&lt;201,ADMIN19[],"TABLE ERROR")))))))))))))))))))),11,TRUE))</f>
        <v/>
      </c>
    </row>
    <row r="138" spans="1:16" ht="15" customHeight="1" x14ac:dyDescent="0.25">
      <c r="A138" s="80">
        <v>15</v>
      </c>
      <c r="B138" s="70">
        <v>136</v>
      </c>
      <c r="C138" s="88" t="str">
        <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ERROR")))))))))))))))))))),2,TRUE)</f>
        <v>Administration</v>
      </c>
      <c r="D138" s="89"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3,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ERROR")))))))))))))))))))),3,TRUE))</f>
        <v/>
      </c>
      <c r="E138" s="89"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4,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ERROR")))))))))))))))))))),4,TRUE))</f>
        <v/>
      </c>
      <c r="F138" s="89"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5,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ERROR")))))))))))))))))))),5,TRUE))</f>
        <v/>
      </c>
      <c r="G138" s="88"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6,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ERROR")))))))))))))))))))),6,TRUE))</f>
        <v/>
      </c>
      <c r="H138" s="88"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7,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ERROR")))))))))))))))))))),7,TRUE))</f>
        <v/>
      </c>
      <c r="I138" s="83"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8,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ERROR")))))))))))))))))))),8,TRUE))</f>
        <v/>
      </c>
      <c r="J138" s="90"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9,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ERROR")))))))))))))))))))),9,TRUE))</f>
        <v/>
      </c>
      <c r="K138" s="83"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10,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ERROR")))))))))))))))))))),10,TRUE))</f>
        <v/>
      </c>
      <c r="L138" s="48"/>
      <c r="M138" s="114"/>
      <c r="N138" s="83"/>
      <c r="O138" s="83"/>
      <c r="P138" s="69" t="str">
        <f>IF(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11,TRUE)=0,"",VLOOKUP($B138,IF($B138&lt;11,ADMIN0[],IF($B138&lt;21,ADMIN1[],IF($B138&lt;31,ADMIN2[],IF($B138&lt;41,ADMIN3[],IF($B138&lt;51,ADMIN4[],IF($B138&lt;61,ADMIN5[],IF($B138&lt;71,ADMIN6[],IF($B138&lt;81,ADMIN7[],IF($B138&lt;91,ADMIN8[],IF($B138&lt;101,ADMIN9[],IF($B138&lt;111,ADMIN10[],IF($B138&lt;121,ADMIN11[],IF($B138&lt;131,ADMIN12[],IF($B138&lt;141,ADMIN13[],IF($B138&lt;151,ADMIN14[],IF($B138&lt;161,ADMIN15[],IF($B138&lt;171,ADMIN16[],IF($B138&lt;181,ADMIN17[],IF($B138&lt;191,ADMIN18[],IF($B138&lt;201,ADMIN19[],"TABLE ERROR")))))))))))))))))))),11,TRUE))</f>
        <v/>
      </c>
    </row>
    <row r="139" spans="1:16" ht="15" customHeight="1" x14ac:dyDescent="0.25">
      <c r="A139" s="80">
        <v>15</v>
      </c>
      <c r="B139" s="70">
        <v>137</v>
      </c>
      <c r="C139" s="88" t="str">
        <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ERROR")))))))))))))))))))),2,TRUE)</f>
        <v>Administration</v>
      </c>
      <c r="D139" s="89"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3,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ERROR")))))))))))))))))))),3,TRUE))</f>
        <v/>
      </c>
      <c r="E139" s="89"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4,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ERROR")))))))))))))))))))),4,TRUE))</f>
        <v/>
      </c>
      <c r="F139" s="89"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5,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ERROR")))))))))))))))))))),5,TRUE))</f>
        <v/>
      </c>
      <c r="G139" s="88"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6,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ERROR")))))))))))))))))))),6,TRUE))</f>
        <v/>
      </c>
      <c r="H139" s="88"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7,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ERROR")))))))))))))))))))),7,TRUE))</f>
        <v/>
      </c>
      <c r="I139" s="83"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8,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ERROR")))))))))))))))))))),8,TRUE))</f>
        <v/>
      </c>
      <c r="J139" s="90"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9,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ERROR")))))))))))))))))))),9,TRUE))</f>
        <v/>
      </c>
      <c r="K139" s="83"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10,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ERROR")))))))))))))))))))),10,TRUE))</f>
        <v/>
      </c>
      <c r="L139" s="48"/>
      <c r="M139" s="114"/>
      <c r="N139" s="83"/>
      <c r="O139" s="83"/>
      <c r="P139" s="69" t="str">
        <f>IF(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11,TRUE)=0,"",VLOOKUP($B139,IF($B139&lt;11,ADMIN0[],IF($B139&lt;21,ADMIN1[],IF($B139&lt;31,ADMIN2[],IF($B139&lt;41,ADMIN3[],IF($B139&lt;51,ADMIN4[],IF($B139&lt;61,ADMIN5[],IF($B139&lt;71,ADMIN6[],IF($B139&lt;81,ADMIN7[],IF($B139&lt;91,ADMIN8[],IF($B139&lt;101,ADMIN9[],IF($B139&lt;111,ADMIN10[],IF($B139&lt;121,ADMIN11[],IF($B139&lt;131,ADMIN12[],IF($B139&lt;141,ADMIN13[],IF($B139&lt;151,ADMIN14[],IF($B139&lt;161,ADMIN15[],IF($B139&lt;171,ADMIN16[],IF($B139&lt;181,ADMIN17[],IF($B139&lt;191,ADMIN18[],IF($B139&lt;201,ADMIN19[],"TABLE ERROR")))))))))))))))))))),11,TRUE))</f>
        <v/>
      </c>
    </row>
    <row r="140" spans="1:16" ht="15" customHeight="1" x14ac:dyDescent="0.25">
      <c r="A140" s="80">
        <v>15</v>
      </c>
      <c r="B140" s="70">
        <v>138</v>
      </c>
      <c r="C140" s="88" t="str">
        <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ERROR")))))))))))))))))))),2,TRUE)</f>
        <v>Administration</v>
      </c>
      <c r="D140" s="89"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3,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ERROR")))))))))))))))))))),3,TRUE))</f>
        <v/>
      </c>
      <c r="E140" s="89"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4,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ERROR")))))))))))))))))))),4,TRUE))</f>
        <v/>
      </c>
      <c r="F140" s="89"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5,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ERROR")))))))))))))))))))),5,TRUE))</f>
        <v/>
      </c>
      <c r="G140" s="88"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6,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ERROR")))))))))))))))))))),6,TRUE))</f>
        <v/>
      </c>
      <c r="H140" s="88"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7,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ERROR")))))))))))))))))))),7,TRUE))</f>
        <v/>
      </c>
      <c r="I140" s="83"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8,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ERROR")))))))))))))))))))),8,TRUE))</f>
        <v/>
      </c>
      <c r="J140" s="90"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9,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ERROR")))))))))))))))))))),9,TRUE))</f>
        <v/>
      </c>
      <c r="K140" s="83"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10,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ERROR")))))))))))))))))))),10,TRUE))</f>
        <v/>
      </c>
      <c r="L140" s="48"/>
      <c r="M140" s="114"/>
      <c r="N140" s="83"/>
      <c r="O140" s="83"/>
      <c r="P140" s="69" t="str">
        <f>IF(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11,TRUE)=0,"",VLOOKUP($B140,IF($B140&lt;11,ADMIN0[],IF($B140&lt;21,ADMIN1[],IF($B140&lt;31,ADMIN2[],IF($B140&lt;41,ADMIN3[],IF($B140&lt;51,ADMIN4[],IF($B140&lt;61,ADMIN5[],IF($B140&lt;71,ADMIN6[],IF($B140&lt;81,ADMIN7[],IF($B140&lt;91,ADMIN8[],IF($B140&lt;101,ADMIN9[],IF($B140&lt;111,ADMIN10[],IF($B140&lt;121,ADMIN11[],IF($B140&lt;131,ADMIN12[],IF($B140&lt;141,ADMIN13[],IF($B140&lt;151,ADMIN14[],IF($B140&lt;161,ADMIN15[],IF($B140&lt;171,ADMIN16[],IF($B140&lt;181,ADMIN17[],IF($B140&lt;191,ADMIN18[],IF($B140&lt;201,ADMIN19[],"TABLE ERROR")))))))))))))))))))),11,TRUE))</f>
        <v/>
      </c>
    </row>
    <row r="141" spans="1:16" ht="15" customHeight="1" x14ac:dyDescent="0.25">
      <c r="A141" s="80">
        <v>15</v>
      </c>
      <c r="B141" s="70">
        <v>139</v>
      </c>
      <c r="C141" s="88" t="str">
        <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ERROR")))))))))))))))))))),2,TRUE)</f>
        <v>Administration</v>
      </c>
      <c r="D141" s="89"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3,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ERROR")))))))))))))))))))),3,TRUE))</f>
        <v/>
      </c>
      <c r="E141" s="89"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4,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ERROR")))))))))))))))))))),4,TRUE))</f>
        <v/>
      </c>
      <c r="F141" s="89"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5,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ERROR")))))))))))))))))))),5,TRUE))</f>
        <v/>
      </c>
      <c r="G141" s="88"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6,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ERROR")))))))))))))))))))),6,TRUE))</f>
        <v/>
      </c>
      <c r="H141" s="88"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7,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ERROR")))))))))))))))))))),7,TRUE))</f>
        <v/>
      </c>
      <c r="I141" s="83"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8,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ERROR")))))))))))))))))))),8,TRUE))</f>
        <v/>
      </c>
      <c r="J141" s="90"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9,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ERROR")))))))))))))))))))),9,TRUE))</f>
        <v/>
      </c>
      <c r="K141" s="83"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10,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ERROR")))))))))))))))))))),10,TRUE))</f>
        <v/>
      </c>
      <c r="L141" s="48"/>
      <c r="M141" s="114"/>
      <c r="N141" s="83"/>
      <c r="O141" s="83"/>
      <c r="P141" s="69" t="str">
        <f>IF(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11,TRUE)=0,"",VLOOKUP($B141,IF($B141&lt;11,ADMIN0[],IF($B141&lt;21,ADMIN1[],IF($B141&lt;31,ADMIN2[],IF($B141&lt;41,ADMIN3[],IF($B141&lt;51,ADMIN4[],IF($B141&lt;61,ADMIN5[],IF($B141&lt;71,ADMIN6[],IF($B141&lt;81,ADMIN7[],IF($B141&lt;91,ADMIN8[],IF($B141&lt;101,ADMIN9[],IF($B141&lt;111,ADMIN10[],IF($B141&lt;121,ADMIN11[],IF($B141&lt;131,ADMIN12[],IF($B141&lt;141,ADMIN13[],IF($B141&lt;151,ADMIN14[],IF($B141&lt;161,ADMIN15[],IF($B141&lt;171,ADMIN16[],IF($B141&lt;181,ADMIN17[],IF($B141&lt;191,ADMIN18[],IF($B141&lt;201,ADMIN19[],"TABLE ERROR")))))))))))))))))))),11,TRUE))</f>
        <v/>
      </c>
    </row>
    <row r="142" spans="1:16" ht="15.75" customHeight="1" x14ac:dyDescent="0.25">
      <c r="A142" s="80">
        <v>15</v>
      </c>
      <c r="B142" s="70">
        <v>140</v>
      </c>
      <c r="C142" s="88" t="str">
        <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ERROR")))))))))))))))))))),2,TRUE)</f>
        <v>Administration</v>
      </c>
      <c r="D142" s="89"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3,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ERROR")))))))))))))))))))),3,TRUE))</f>
        <v/>
      </c>
      <c r="E142" s="89"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4,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ERROR")))))))))))))))))))),4,TRUE))</f>
        <v/>
      </c>
      <c r="F142" s="89"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5,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ERROR")))))))))))))))))))),5,TRUE))</f>
        <v/>
      </c>
      <c r="G142" s="88"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6,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ERROR")))))))))))))))))))),6,TRUE))</f>
        <v/>
      </c>
      <c r="H142" s="88"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7,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ERROR")))))))))))))))))))),7,TRUE))</f>
        <v/>
      </c>
      <c r="I142" s="83"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8,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ERROR")))))))))))))))))))),8,TRUE))</f>
        <v/>
      </c>
      <c r="J142" s="90"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9,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ERROR")))))))))))))))))))),9,TRUE))</f>
        <v/>
      </c>
      <c r="K142" s="83"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10,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ERROR")))))))))))))))))))),10,TRUE))</f>
        <v/>
      </c>
      <c r="L142" s="48"/>
      <c r="M142" s="114"/>
      <c r="N142" s="83"/>
      <c r="O142" s="83"/>
      <c r="P142" s="69" t="str">
        <f>IF(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11,TRUE)=0,"",VLOOKUP($B142,IF($B142&lt;11,ADMIN0[],IF($B142&lt;21,ADMIN1[],IF($B142&lt;31,ADMIN2[],IF($B142&lt;41,ADMIN3[],IF($B142&lt;51,ADMIN4[],IF($B142&lt;61,ADMIN5[],IF($B142&lt;71,ADMIN6[],IF($B142&lt;81,ADMIN7[],IF($B142&lt;91,ADMIN8[],IF($B142&lt;101,ADMIN9[],IF($B142&lt;111,ADMIN10[],IF($B142&lt;121,ADMIN11[],IF($B142&lt;131,ADMIN12[],IF($B142&lt;141,ADMIN13[],IF($B142&lt;151,ADMIN14[],IF($B142&lt;161,ADMIN15[],IF($B142&lt;171,ADMIN16[],IF($B142&lt;181,ADMIN17[],IF($B142&lt;191,ADMIN18[],IF($B142&lt;201,ADMIN19[],"TABLE ERROR")))))))))))))))))))),11,TRUE))</f>
        <v/>
      </c>
    </row>
    <row r="143" spans="1:16" ht="15" customHeight="1" x14ac:dyDescent="0.25">
      <c r="A143" s="80">
        <v>16</v>
      </c>
      <c r="B143" s="70">
        <v>141</v>
      </c>
      <c r="C143" s="88" t="str">
        <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ERROR")))))))))))))))))))),2,TRUE)</f>
        <v>Administration</v>
      </c>
      <c r="D143" s="89"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3,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ERROR")))))))))))))))))))),3,TRUE))</f>
        <v/>
      </c>
      <c r="E143" s="89"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4,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ERROR")))))))))))))))))))),4,TRUE))</f>
        <v/>
      </c>
      <c r="F143" s="89"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5,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ERROR")))))))))))))))))))),5,TRUE))</f>
        <v/>
      </c>
      <c r="G143" s="88"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6,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ERROR")))))))))))))))))))),6,TRUE))</f>
        <v/>
      </c>
      <c r="H143" s="88"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7,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ERROR")))))))))))))))))))),7,TRUE))</f>
        <v/>
      </c>
      <c r="I143" s="83"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8,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ERROR")))))))))))))))))))),8,TRUE))</f>
        <v/>
      </c>
      <c r="J143" s="90"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9,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ERROR")))))))))))))))))))),9,TRUE))</f>
        <v/>
      </c>
      <c r="K143" s="83"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10,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ERROR")))))))))))))))))))),10,TRUE))</f>
        <v/>
      </c>
      <c r="L143" s="48"/>
      <c r="M143" s="114"/>
      <c r="N143" s="83"/>
      <c r="O143" s="83"/>
      <c r="P143" s="69" t="str">
        <f>IF(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11,TRUE)=0,"",VLOOKUP($B143,IF($B143&lt;11,ADMIN0[],IF($B143&lt;21,ADMIN1[],IF($B143&lt;31,ADMIN2[],IF($B143&lt;41,ADMIN3[],IF($B143&lt;51,ADMIN4[],IF($B143&lt;61,ADMIN5[],IF($B143&lt;71,ADMIN6[],IF($B143&lt;81,ADMIN7[],IF($B143&lt;91,ADMIN8[],IF($B143&lt;101,ADMIN9[],IF($B143&lt;111,ADMIN10[],IF($B143&lt;121,ADMIN11[],IF($B143&lt;131,ADMIN12[],IF($B143&lt;141,ADMIN13[],IF($B143&lt;151,ADMIN14[],IF($B143&lt;161,ADMIN15[],IF($B143&lt;171,ADMIN16[],IF($B143&lt;181,ADMIN17[],IF($B143&lt;191,ADMIN18[],IF($B143&lt;201,ADMIN19[],"TABLE ERROR")))))))))))))))))))),11,TRUE))</f>
        <v/>
      </c>
    </row>
    <row r="144" spans="1:16" ht="15" customHeight="1" x14ac:dyDescent="0.25">
      <c r="A144" s="80">
        <v>16</v>
      </c>
      <c r="B144" s="70">
        <v>142</v>
      </c>
      <c r="C144" s="88" t="str">
        <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ERROR")))))))))))))))))))),2,TRUE)</f>
        <v>Administration</v>
      </c>
      <c r="D144" s="89"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3,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ERROR")))))))))))))))))))),3,TRUE))</f>
        <v/>
      </c>
      <c r="E144" s="89"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4,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ERROR")))))))))))))))))))),4,TRUE))</f>
        <v/>
      </c>
      <c r="F144" s="89"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5,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ERROR")))))))))))))))))))),5,TRUE))</f>
        <v/>
      </c>
      <c r="G144" s="88"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6,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ERROR")))))))))))))))))))),6,TRUE))</f>
        <v/>
      </c>
      <c r="H144" s="88"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7,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ERROR")))))))))))))))))))),7,TRUE))</f>
        <v/>
      </c>
      <c r="I144" s="83"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8,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ERROR")))))))))))))))))))),8,TRUE))</f>
        <v/>
      </c>
      <c r="J144" s="90"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9,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ERROR")))))))))))))))))))),9,TRUE))</f>
        <v/>
      </c>
      <c r="K144" s="83"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10,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ERROR")))))))))))))))))))),10,TRUE))</f>
        <v/>
      </c>
      <c r="L144" s="48"/>
      <c r="M144" s="114"/>
      <c r="N144" s="83"/>
      <c r="O144" s="83"/>
      <c r="P144" s="69" t="str">
        <f>IF(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11,TRUE)=0,"",VLOOKUP($B144,IF($B144&lt;11,ADMIN0[],IF($B144&lt;21,ADMIN1[],IF($B144&lt;31,ADMIN2[],IF($B144&lt;41,ADMIN3[],IF($B144&lt;51,ADMIN4[],IF($B144&lt;61,ADMIN5[],IF($B144&lt;71,ADMIN6[],IF($B144&lt;81,ADMIN7[],IF($B144&lt;91,ADMIN8[],IF($B144&lt;101,ADMIN9[],IF($B144&lt;111,ADMIN10[],IF($B144&lt;121,ADMIN11[],IF($B144&lt;131,ADMIN12[],IF($B144&lt;141,ADMIN13[],IF($B144&lt;151,ADMIN14[],IF($B144&lt;161,ADMIN15[],IF($B144&lt;171,ADMIN16[],IF($B144&lt;181,ADMIN17[],IF($B144&lt;191,ADMIN18[],IF($B144&lt;201,ADMIN19[],"TABLE ERROR")))))))))))))))))))),11,TRUE))</f>
        <v/>
      </c>
    </row>
    <row r="145" spans="1:16" ht="15" customHeight="1" x14ac:dyDescent="0.25">
      <c r="A145" s="80">
        <v>16</v>
      </c>
      <c r="B145" s="70">
        <v>143</v>
      </c>
      <c r="C145" s="88" t="str">
        <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ERROR")))))))))))))))))))),2,TRUE)</f>
        <v>Administration</v>
      </c>
      <c r="D145" s="89"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3,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ERROR")))))))))))))))))))),3,TRUE))</f>
        <v/>
      </c>
      <c r="E145" s="89"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4,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ERROR")))))))))))))))))))),4,TRUE))</f>
        <v/>
      </c>
      <c r="F145" s="89"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5,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ERROR")))))))))))))))))))),5,TRUE))</f>
        <v/>
      </c>
      <c r="G145" s="88"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6,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ERROR")))))))))))))))))))),6,TRUE))</f>
        <v/>
      </c>
      <c r="H145" s="88"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7,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ERROR")))))))))))))))))))),7,TRUE))</f>
        <v/>
      </c>
      <c r="I145" s="83"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8,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ERROR")))))))))))))))))))),8,TRUE))</f>
        <v/>
      </c>
      <c r="J145" s="90"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9,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ERROR")))))))))))))))))))),9,TRUE))</f>
        <v/>
      </c>
      <c r="K145" s="83"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10,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ERROR")))))))))))))))))))),10,TRUE))</f>
        <v/>
      </c>
      <c r="L145" s="48"/>
      <c r="M145" s="114"/>
      <c r="N145" s="83"/>
      <c r="O145" s="83"/>
      <c r="P145" s="69" t="str">
        <f>IF(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11,TRUE)=0,"",VLOOKUP($B145,IF($B145&lt;11,ADMIN0[],IF($B145&lt;21,ADMIN1[],IF($B145&lt;31,ADMIN2[],IF($B145&lt;41,ADMIN3[],IF($B145&lt;51,ADMIN4[],IF($B145&lt;61,ADMIN5[],IF($B145&lt;71,ADMIN6[],IF($B145&lt;81,ADMIN7[],IF($B145&lt;91,ADMIN8[],IF($B145&lt;101,ADMIN9[],IF($B145&lt;111,ADMIN10[],IF($B145&lt;121,ADMIN11[],IF($B145&lt;131,ADMIN12[],IF($B145&lt;141,ADMIN13[],IF($B145&lt;151,ADMIN14[],IF($B145&lt;161,ADMIN15[],IF($B145&lt;171,ADMIN16[],IF($B145&lt;181,ADMIN17[],IF($B145&lt;191,ADMIN18[],IF($B145&lt;201,ADMIN19[],"TABLE ERROR")))))))))))))))))))),11,TRUE))</f>
        <v/>
      </c>
    </row>
    <row r="146" spans="1:16" ht="15" customHeight="1" x14ac:dyDescent="0.25">
      <c r="A146" s="80">
        <v>16</v>
      </c>
      <c r="B146" s="70">
        <v>144</v>
      </c>
      <c r="C146" s="88" t="str">
        <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ERROR")))))))))))))))))))),2,TRUE)</f>
        <v>Administration</v>
      </c>
      <c r="D146" s="89"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3,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ERROR")))))))))))))))))))),3,TRUE))</f>
        <v/>
      </c>
      <c r="E146" s="89"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4,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ERROR")))))))))))))))))))),4,TRUE))</f>
        <v/>
      </c>
      <c r="F146" s="89"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5,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ERROR")))))))))))))))))))),5,TRUE))</f>
        <v/>
      </c>
      <c r="G146" s="88"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6,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ERROR")))))))))))))))))))),6,TRUE))</f>
        <v/>
      </c>
      <c r="H146" s="88"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7,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ERROR")))))))))))))))))))),7,TRUE))</f>
        <v/>
      </c>
      <c r="I146" s="83"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8,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ERROR")))))))))))))))))))),8,TRUE))</f>
        <v/>
      </c>
      <c r="J146" s="90"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9,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ERROR")))))))))))))))))))),9,TRUE))</f>
        <v/>
      </c>
      <c r="K146" s="83"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10,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ERROR")))))))))))))))))))),10,TRUE))</f>
        <v/>
      </c>
      <c r="L146" s="48"/>
      <c r="M146" s="114"/>
      <c r="N146" s="83"/>
      <c r="O146" s="83"/>
      <c r="P146" s="69" t="str">
        <f>IF(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11,TRUE)=0,"",VLOOKUP($B146,IF($B146&lt;11,ADMIN0[],IF($B146&lt;21,ADMIN1[],IF($B146&lt;31,ADMIN2[],IF($B146&lt;41,ADMIN3[],IF($B146&lt;51,ADMIN4[],IF($B146&lt;61,ADMIN5[],IF($B146&lt;71,ADMIN6[],IF($B146&lt;81,ADMIN7[],IF($B146&lt;91,ADMIN8[],IF($B146&lt;101,ADMIN9[],IF($B146&lt;111,ADMIN10[],IF($B146&lt;121,ADMIN11[],IF($B146&lt;131,ADMIN12[],IF($B146&lt;141,ADMIN13[],IF($B146&lt;151,ADMIN14[],IF($B146&lt;161,ADMIN15[],IF($B146&lt;171,ADMIN16[],IF($B146&lt;181,ADMIN17[],IF($B146&lt;191,ADMIN18[],IF($B146&lt;201,ADMIN19[],"TABLE ERROR")))))))))))))))))))),11,TRUE))</f>
        <v/>
      </c>
    </row>
    <row r="147" spans="1:16" ht="15" customHeight="1" x14ac:dyDescent="0.25">
      <c r="A147" s="80">
        <v>16</v>
      </c>
      <c r="B147" s="70">
        <v>145</v>
      </c>
      <c r="C147" s="88" t="str">
        <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ERROR")))))))))))))))))))),2,TRUE)</f>
        <v>Administration</v>
      </c>
      <c r="D147" s="89"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3,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ERROR")))))))))))))))))))),3,TRUE))</f>
        <v/>
      </c>
      <c r="E147" s="89"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4,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ERROR")))))))))))))))))))),4,TRUE))</f>
        <v/>
      </c>
      <c r="F147" s="89"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5,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ERROR")))))))))))))))))))),5,TRUE))</f>
        <v/>
      </c>
      <c r="G147" s="88"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6,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ERROR")))))))))))))))))))),6,TRUE))</f>
        <v/>
      </c>
      <c r="H147" s="88"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7,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ERROR")))))))))))))))))))),7,TRUE))</f>
        <v/>
      </c>
      <c r="I147" s="83"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8,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ERROR")))))))))))))))))))),8,TRUE))</f>
        <v/>
      </c>
      <c r="J147" s="90"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9,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ERROR")))))))))))))))))))),9,TRUE))</f>
        <v/>
      </c>
      <c r="K147" s="83"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10,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ERROR")))))))))))))))))))),10,TRUE))</f>
        <v/>
      </c>
      <c r="L147" s="48"/>
      <c r="M147" s="114"/>
      <c r="N147" s="83"/>
      <c r="O147" s="83"/>
      <c r="P147" s="69" t="str">
        <f>IF(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11,TRUE)=0,"",VLOOKUP($B147,IF($B147&lt;11,ADMIN0[],IF($B147&lt;21,ADMIN1[],IF($B147&lt;31,ADMIN2[],IF($B147&lt;41,ADMIN3[],IF($B147&lt;51,ADMIN4[],IF($B147&lt;61,ADMIN5[],IF($B147&lt;71,ADMIN6[],IF($B147&lt;81,ADMIN7[],IF($B147&lt;91,ADMIN8[],IF($B147&lt;101,ADMIN9[],IF($B147&lt;111,ADMIN10[],IF($B147&lt;121,ADMIN11[],IF($B147&lt;131,ADMIN12[],IF($B147&lt;141,ADMIN13[],IF($B147&lt;151,ADMIN14[],IF($B147&lt;161,ADMIN15[],IF($B147&lt;171,ADMIN16[],IF($B147&lt;181,ADMIN17[],IF($B147&lt;191,ADMIN18[],IF($B147&lt;201,ADMIN19[],"TABLE ERROR")))))))))))))))))))),11,TRUE))</f>
        <v/>
      </c>
    </row>
    <row r="148" spans="1:16" ht="15" customHeight="1" x14ac:dyDescent="0.25">
      <c r="A148" s="80">
        <v>16</v>
      </c>
      <c r="B148" s="70">
        <v>146</v>
      </c>
      <c r="C148" s="88" t="str">
        <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ERROR")))))))))))))))))))),2,TRUE)</f>
        <v>Administration</v>
      </c>
      <c r="D148" s="89"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3,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ERROR")))))))))))))))))))),3,TRUE))</f>
        <v/>
      </c>
      <c r="E148" s="89"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4,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ERROR")))))))))))))))))))),4,TRUE))</f>
        <v/>
      </c>
      <c r="F148" s="89"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5,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ERROR")))))))))))))))))))),5,TRUE))</f>
        <v/>
      </c>
      <c r="G148" s="88"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6,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ERROR")))))))))))))))))))),6,TRUE))</f>
        <v/>
      </c>
      <c r="H148" s="88"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7,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ERROR")))))))))))))))))))),7,TRUE))</f>
        <v/>
      </c>
      <c r="I148" s="83"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8,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ERROR")))))))))))))))))))),8,TRUE))</f>
        <v/>
      </c>
      <c r="J148" s="90"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9,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ERROR")))))))))))))))))))),9,TRUE))</f>
        <v/>
      </c>
      <c r="K148" s="83"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10,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ERROR")))))))))))))))))))),10,TRUE))</f>
        <v/>
      </c>
      <c r="L148" s="48"/>
      <c r="M148" s="114"/>
      <c r="N148" s="83"/>
      <c r="O148" s="83"/>
      <c r="P148" s="69" t="str">
        <f>IF(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11,TRUE)=0,"",VLOOKUP($B148,IF($B148&lt;11,ADMIN0[],IF($B148&lt;21,ADMIN1[],IF($B148&lt;31,ADMIN2[],IF($B148&lt;41,ADMIN3[],IF($B148&lt;51,ADMIN4[],IF($B148&lt;61,ADMIN5[],IF($B148&lt;71,ADMIN6[],IF($B148&lt;81,ADMIN7[],IF($B148&lt;91,ADMIN8[],IF($B148&lt;101,ADMIN9[],IF($B148&lt;111,ADMIN10[],IF($B148&lt;121,ADMIN11[],IF($B148&lt;131,ADMIN12[],IF($B148&lt;141,ADMIN13[],IF($B148&lt;151,ADMIN14[],IF($B148&lt;161,ADMIN15[],IF($B148&lt;171,ADMIN16[],IF($B148&lt;181,ADMIN17[],IF($B148&lt;191,ADMIN18[],IF($B148&lt;201,ADMIN19[],"TABLE ERROR")))))))))))))))))))),11,TRUE))</f>
        <v/>
      </c>
    </row>
    <row r="149" spans="1:16" ht="15" customHeight="1" x14ac:dyDescent="0.25">
      <c r="A149" s="80">
        <v>16</v>
      </c>
      <c r="B149" s="70">
        <v>147</v>
      </c>
      <c r="C149" s="88" t="str">
        <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ERROR")))))))))))))))))))),2,TRUE)</f>
        <v>Administration</v>
      </c>
      <c r="D149" s="89"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3,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ERROR")))))))))))))))))))),3,TRUE))</f>
        <v/>
      </c>
      <c r="E149" s="89"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4,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ERROR")))))))))))))))))))),4,TRUE))</f>
        <v/>
      </c>
      <c r="F149" s="89"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5,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ERROR")))))))))))))))))))),5,TRUE))</f>
        <v/>
      </c>
      <c r="G149" s="88"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6,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ERROR")))))))))))))))))))),6,TRUE))</f>
        <v/>
      </c>
      <c r="H149" s="88"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7,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ERROR")))))))))))))))))))),7,TRUE))</f>
        <v/>
      </c>
      <c r="I149" s="83"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8,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ERROR")))))))))))))))))))),8,TRUE))</f>
        <v/>
      </c>
      <c r="J149" s="90"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9,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ERROR")))))))))))))))))))),9,TRUE))</f>
        <v/>
      </c>
      <c r="K149" s="83"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10,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ERROR")))))))))))))))))))),10,TRUE))</f>
        <v/>
      </c>
      <c r="L149" s="48"/>
      <c r="M149" s="114"/>
      <c r="N149" s="83"/>
      <c r="O149" s="83"/>
      <c r="P149" s="69" t="str">
        <f>IF(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11,TRUE)=0,"",VLOOKUP($B149,IF($B149&lt;11,ADMIN0[],IF($B149&lt;21,ADMIN1[],IF($B149&lt;31,ADMIN2[],IF($B149&lt;41,ADMIN3[],IF($B149&lt;51,ADMIN4[],IF($B149&lt;61,ADMIN5[],IF($B149&lt;71,ADMIN6[],IF($B149&lt;81,ADMIN7[],IF($B149&lt;91,ADMIN8[],IF($B149&lt;101,ADMIN9[],IF($B149&lt;111,ADMIN10[],IF($B149&lt;121,ADMIN11[],IF($B149&lt;131,ADMIN12[],IF($B149&lt;141,ADMIN13[],IF($B149&lt;151,ADMIN14[],IF($B149&lt;161,ADMIN15[],IF($B149&lt;171,ADMIN16[],IF($B149&lt;181,ADMIN17[],IF($B149&lt;191,ADMIN18[],IF($B149&lt;201,ADMIN19[],"TABLE ERROR")))))))))))))))))))),11,TRUE))</f>
        <v/>
      </c>
    </row>
    <row r="150" spans="1:16" ht="15" customHeight="1" x14ac:dyDescent="0.25">
      <c r="A150" s="80">
        <v>16</v>
      </c>
      <c r="B150" s="70">
        <v>148</v>
      </c>
      <c r="C150" s="88" t="str">
        <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ERROR")))))))))))))))))))),2,TRUE)</f>
        <v>Administration</v>
      </c>
      <c r="D150" s="89"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3,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ERROR")))))))))))))))))))),3,TRUE))</f>
        <v/>
      </c>
      <c r="E150" s="89"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4,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ERROR")))))))))))))))))))),4,TRUE))</f>
        <v/>
      </c>
      <c r="F150" s="89"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5,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ERROR")))))))))))))))))))),5,TRUE))</f>
        <v/>
      </c>
      <c r="G150" s="88"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6,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ERROR")))))))))))))))))))),6,TRUE))</f>
        <v/>
      </c>
      <c r="H150" s="88"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7,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ERROR")))))))))))))))))))),7,TRUE))</f>
        <v/>
      </c>
      <c r="I150" s="83"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8,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ERROR")))))))))))))))))))),8,TRUE))</f>
        <v/>
      </c>
      <c r="J150" s="90"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9,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ERROR")))))))))))))))))))),9,TRUE))</f>
        <v/>
      </c>
      <c r="K150" s="83"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10,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ERROR")))))))))))))))))))),10,TRUE))</f>
        <v/>
      </c>
      <c r="L150" s="48"/>
      <c r="M150" s="114"/>
      <c r="N150" s="83"/>
      <c r="O150" s="83"/>
      <c r="P150" s="69" t="str">
        <f>IF(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11,TRUE)=0,"",VLOOKUP($B150,IF($B150&lt;11,ADMIN0[],IF($B150&lt;21,ADMIN1[],IF($B150&lt;31,ADMIN2[],IF($B150&lt;41,ADMIN3[],IF($B150&lt;51,ADMIN4[],IF($B150&lt;61,ADMIN5[],IF($B150&lt;71,ADMIN6[],IF($B150&lt;81,ADMIN7[],IF($B150&lt;91,ADMIN8[],IF($B150&lt;101,ADMIN9[],IF($B150&lt;111,ADMIN10[],IF($B150&lt;121,ADMIN11[],IF($B150&lt;131,ADMIN12[],IF($B150&lt;141,ADMIN13[],IF($B150&lt;151,ADMIN14[],IF($B150&lt;161,ADMIN15[],IF($B150&lt;171,ADMIN16[],IF($B150&lt;181,ADMIN17[],IF($B150&lt;191,ADMIN18[],IF($B150&lt;201,ADMIN19[],"TABLE ERROR")))))))))))))))))))),11,TRUE))</f>
        <v/>
      </c>
    </row>
    <row r="151" spans="1:16" ht="15" customHeight="1" x14ac:dyDescent="0.25">
      <c r="A151" s="80">
        <v>16</v>
      </c>
      <c r="B151" s="70">
        <v>149</v>
      </c>
      <c r="C151" s="88" t="str">
        <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ERROR")))))))))))))))))))),2,TRUE)</f>
        <v>Administration</v>
      </c>
      <c r="D151" s="89"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3,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ERROR")))))))))))))))))))),3,TRUE))</f>
        <v/>
      </c>
      <c r="E151" s="89"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4,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ERROR")))))))))))))))))))),4,TRUE))</f>
        <v/>
      </c>
      <c r="F151" s="89"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5,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ERROR")))))))))))))))))))),5,TRUE))</f>
        <v/>
      </c>
      <c r="G151" s="88"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6,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ERROR")))))))))))))))))))),6,TRUE))</f>
        <v/>
      </c>
      <c r="H151" s="88"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7,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ERROR")))))))))))))))))))),7,TRUE))</f>
        <v/>
      </c>
      <c r="I151" s="83"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8,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ERROR")))))))))))))))))))),8,TRUE))</f>
        <v/>
      </c>
      <c r="J151" s="90"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9,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ERROR")))))))))))))))))))),9,TRUE))</f>
        <v/>
      </c>
      <c r="K151" s="83"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10,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ERROR")))))))))))))))))))),10,TRUE))</f>
        <v/>
      </c>
      <c r="L151" s="48"/>
      <c r="M151" s="114"/>
      <c r="N151" s="83"/>
      <c r="O151" s="83"/>
      <c r="P151" s="69" t="str">
        <f>IF(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11,TRUE)=0,"",VLOOKUP($B151,IF($B151&lt;11,ADMIN0[],IF($B151&lt;21,ADMIN1[],IF($B151&lt;31,ADMIN2[],IF($B151&lt;41,ADMIN3[],IF($B151&lt;51,ADMIN4[],IF($B151&lt;61,ADMIN5[],IF($B151&lt;71,ADMIN6[],IF($B151&lt;81,ADMIN7[],IF($B151&lt;91,ADMIN8[],IF($B151&lt;101,ADMIN9[],IF($B151&lt;111,ADMIN10[],IF($B151&lt;121,ADMIN11[],IF($B151&lt;131,ADMIN12[],IF($B151&lt;141,ADMIN13[],IF($B151&lt;151,ADMIN14[],IF($B151&lt;161,ADMIN15[],IF($B151&lt;171,ADMIN16[],IF($B151&lt;181,ADMIN17[],IF($B151&lt;191,ADMIN18[],IF($B151&lt;201,ADMIN19[],"TABLE ERROR")))))))))))))))))))),11,TRUE))</f>
        <v/>
      </c>
    </row>
    <row r="152" spans="1:16" ht="15.75" customHeight="1" x14ac:dyDescent="0.25">
      <c r="A152" s="80">
        <v>16</v>
      </c>
      <c r="B152" s="70">
        <v>150</v>
      </c>
      <c r="C152" s="88" t="str">
        <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ERROR")))))))))))))))))))),2,TRUE)</f>
        <v>Administration</v>
      </c>
      <c r="D152" s="89"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3,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ERROR")))))))))))))))))))),3,TRUE))</f>
        <v/>
      </c>
      <c r="E152" s="89"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4,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ERROR")))))))))))))))))))),4,TRUE))</f>
        <v/>
      </c>
      <c r="F152" s="89"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5,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ERROR")))))))))))))))))))),5,TRUE))</f>
        <v/>
      </c>
      <c r="G152" s="88"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6,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ERROR")))))))))))))))))))),6,TRUE))</f>
        <v/>
      </c>
      <c r="H152" s="88"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7,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ERROR")))))))))))))))))))),7,TRUE))</f>
        <v/>
      </c>
      <c r="I152" s="83"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8,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ERROR")))))))))))))))))))),8,TRUE))</f>
        <v/>
      </c>
      <c r="J152" s="90"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9,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ERROR")))))))))))))))))))),9,TRUE))</f>
        <v/>
      </c>
      <c r="K152" s="83"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10,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ERROR")))))))))))))))))))),10,TRUE))</f>
        <v/>
      </c>
      <c r="L152" s="48"/>
      <c r="M152" s="114"/>
      <c r="N152" s="83"/>
      <c r="O152" s="83"/>
      <c r="P152" s="69" t="str">
        <f>IF(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11,TRUE)=0,"",VLOOKUP($B152,IF($B152&lt;11,ADMIN0[],IF($B152&lt;21,ADMIN1[],IF($B152&lt;31,ADMIN2[],IF($B152&lt;41,ADMIN3[],IF($B152&lt;51,ADMIN4[],IF($B152&lt;61,ADMIN5[],IF($B152&lt;71,ADMIN6[],IF($B152&lt;81,ADMIN7[],IF($B152&lt;91,ADMIN8[],IF($B152&lt;101,ADMIN9[],IF($B152&lt;111,ADMIN10[],IF($B152&lt;121,ADMIN11[],IF($B152&lt;131,ADMIN12[],IF($B152&lt;141,ADMIN13[],IF($B152&lt;151,ADMIN14[],IF($B152&lt;161,ADMIN15[],IF($B152&lt;171,ADMIN16[],IF($B152&lt;181,ADMIN17[],IF($B152&lt;191,ADMIN18[],IF($B152&lt;201,ADMIN19[],"TABLE ERROR")))))))))))))))))))),11,TRUE))</f>
        <v/>
      </c>
    </row>
    <row r="153" spans="1:16" ht="15" customHeight="1" x14ac:dyDescent="0.25">
      <c r="A153" s="80">
        <v>17</v>
      </c>
      <c r="B153" s="70">
        <v>151</v>
      </c>
      <c r="C153" s="88" t="str">
        <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ERROR")))))))))))))))))))),2,TRUE)</f>
        <v>Administration</v>
      </c>
      <c r="D153" s="89"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3,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ERROR")))))))))))))))))))),3,TRUE))</f>
        <v/>
      </c>
      <c r="E153" s="89"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4,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ERROR")))))))))))))))))))),4,TRUE))</f>
        <v/>
      </c>
      <c r="F153" s="89"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5,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ERROR")))))))))))))))))))),5,TRUE))</f>
        <v/>
      </c>
      <c r="G153" s="88"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6,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ERROR")))))))))))))))))))),6,TRUE))</f>
        <v/>
      </c>
      <c r="H153" s="88"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7,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ERROR")))))))))))))))))))),7,TRUE))</f>
        <v/>
      </c>
      <c r="I153" s="83"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8,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ERROR")))))))))))))))))))),8,TRUE))</f>
        <v/>
      </c>
      <c r="J153" s="90"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9,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ERROR")))))))))))))))))))),9,TRUE))</f>
        <v/>
      </c>
      <c r="K153" s="83"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10,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ERROR")))))))))))))))))))),10,TRUE))</f>
        <v/>
      </c>
      <c r="L153" s="48"/>
      <c r="M153" s="114"/>
      <c r="N153" s="83"/>
      <c r="O153" s="83"/>
      <c r="P153" s="69" t="str">
        <f>IF(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11,TRUE)=0,"",VLOOKUP($B153,IF($B153&lt;11,ADMIN0[],IF($B153&lt;21,ADMIN1[],IF($B153&lt;31,ADMIN2[],IF($B153&lt;41,ADMIN3[],IF($B153&lt;51,ADMIN4[],IF($B153&lt;61,ADMIN5[],IF($B153&lt;71,ADMIN6[],IF($B153&lt;81,ADMIN7[],IF($B153&lt;91,ADMIN8[],IF($B153&lt;101,ADMIN9[],IF($B153&lt;111,ADMIN10[],IF($B153&lt;121,ADMIN11[],IF($B153&lt;131,ADMIN12[],IF($B153&lt;141,ADMIN13[],IF($B153&lt;151,ADMIN14[],IF($B153&lt;161,ADMIN15[],IF($B153&lt;171,ADMIN16[],IF($B153&lt;181,ADMIN17[],IF($B153&lt;191,ADMIN18[],IF($B153&lt;201,ADMIN19[],"TABLE ERROR")))))))))))))))))))),11,TRUE))</f>
        <v/>
      </c>
    </row>
    <row r="154" spans="1:16" ht="15" customHeight="1" x14ac:dyDescent="0.25">
      <c r="A154" s="80">
        <v>17</v>
      </c>
      <c r="B154" s="70">
        <v>152</v>
      </c>
      <c r="C154" s="88" t="str">
        <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ERROR")))))))))))))))))))),2,TRUE)</f>
        <v>Administration</v>
      </c>
      <c r="D154" s="89"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3,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ERROR")))))))))))))))))))),3,TRUE))</f>
        <v/>
      </c>
      <c r="E154" s="89"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4,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ERROR")))))))))))))))))))),4,TRUE))</f>
        <v/>
      </c>
      <c r="F154" s="89"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5,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ERROR")))))))))))))))))))),5,TRUE))</f>
        <v/>
      </c>
      <c r="G154" s="88"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6,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ERROR")))))))))))))))))))),6,TRUE))</f>
        <v/>
      </c>
      <c r="H154" s="88"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7,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ERROR")))))))))))))))))))),7,TRUE))</f>
        <v/>
      </c>
      <c r="I154" s="83"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8,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ERROR")))))))))))))))))))),8,TRUE))</f>
        <v/>
      </c>
      <c r="J154" s="90"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9,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ERROR")))))))))))))))))))),9,TRUE))</f>
        <v/>
      </c>
      <c r="K154" s="83"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10,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ERROR")))))))))))))))))))),10,TRUE))</f>
        <v/>
      </c>
      <c r="L154" s="48"/>
      <c r="M154" s="114"/>
      <c r="N154" s="83"/>
      <c r="O154" s="83"/>
      <c r="P154" s="69" t="str">
        <f>IF(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11,TRUE)=0,"",VLOOKUP($B154,IF($B154&lt;11,ADMIN0[],IF($B154&lt;21,ADMIN1[],IF($B154&lt;31,ADMIN2[],IF($B154&lt;41,ADMIN3[],IF($B154&lt;51,ADMIN4[],IF($B154&lt;61,ADMIN5[],IF($B154&lt;71,ADMIN6[],IF($B154&lt;81,ADMIN7[],IF($B154&lt;91,ADMIN8[],IF($B154&lt;101,ADMIN9[],IF($B154&lt;111,ADMIN10[],IF($B154&lt;121,ADMIN11[],IF($B154&lt;131,ADMIN12[],IF($B154&lt;141,ADMIN13[],IF($B154&lt;151,ADMIN14[],IF($B154&lt;161,ADMIN15[],IF($B154&lt;171,ADMIN16[],IF($B154&lt;181,ADMIN17[],IF($B154&lt;191,ADMIN18[],IF($B154&lt;201,ADMIN19[],"TABLE ERROR")))))))))))))))))))),11,TRUE))</f>
        <v/>
      </c>
    </row>
    <row r="155" spans="1:16" ht="15" customHeight="1" x14ac:dyDescent="0.25">
      <c r="A155" s="80">
        <v>17</v>
      </c>
      <c r="B155" s="70">
        <v>153</v>
      </c>
      <c r="C155" s="88" t="str">
        <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ERROR")))))))))))))))))))),2,TRUE)</f>
        <v>Administration</v>
      </c>
      <c r="D155" s="89"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3,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ERROR")))))))))))))))))))),3,TRUE))</f>
        <v/>
      </c>
      <c r="E155" s="89"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4,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ERROR")))))))))))))))))))),4,TRUE))</f>
        <v/>
      </c>
      <c r="F155" s="89"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5,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ERROR")))))))))))))))))))),5,TRUE))</f>
        <v/>
      </c>
      <c r="G155" s="88"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6,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ERROR")))))))))))))))))))),6,TRUE))</f>
        <v/>
      </c>
      <c r="H155" s="88"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7,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ERROR")))))))))))))))))))),7,TRUE))</f>
        <v/>
      </c>
      <c r="I155" s="83"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8,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ERROR")))))))))))))))))))),8,TRUE))</f>
        <v/>
      </c>
      <c r="J155" s="90"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9,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ERROR")))))))))))))))))))),9,TRUE))</f>
        <v/>
      </c>
      <c r="K155" s="83"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10,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ERROR")))))))))))))))))))),10,TRUE))</f>
        <v/>
      </c>
      <c r="L155" s="48"/>
      <c r="M155" s="114"/>
      <c r="N155" s="83"/>
      <c r="O155" s="83"/>
      <c r="P155" s="69" t="str">
        <f>IF(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11,TRUE)=0,"",VLOOKUP($B155,IF($B155&lt;11,ADMIN0[],IF($B155&lt;21,ADMIN1[],IF($B155&lt;31,ADMIN2[],IF($B155&lt;41,ADMIN3[],IF($B155&lt;51,ADMIN4[],IF($B155&lt;61,ADMIN5[],IF($B155&lt;71,ADMIN6[],IF($B155&lt;81,ADMIN7[],IF($B155&lt;91,ADMIN8[],IF($B155&lt;101,ADMIN9[],IF($B155&lt;111,ADMIN10[],IF($B155&lt;121,ADMIN11[],IF($B155&lt;131,ADMIN12[],IF($B155&lt;141,ADMIN13[],IF($B155&lt;151,ADMIN14[],IF($B155&lt;161,ADMIN15[],IF($B155&lt;171,ADMIN16[],IF($B155&lt;181,ADMIN17[],IF($B155&lt;191,ADMIN18[],IF($B155&lt;201,ADMIN19[],"TABLE ERROR")))))))))))))))))))),11,TRUE))</f>
        <v/>
      </c>
    </row>
    <row r="156" spans="1:16" ht="15" customHeight="1" x14ac:dyDescent="0.25">
      <c r="A156" s="80">
        <v>17</v>
      </c>
      <c r="B156" s="70">
        <v>154</v>
      </c>
      <c r="C156" s="88" t="str">
        <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ERROR")))))))))))))))))))),2,TRUE)</f>
        <v>Administration</v>
      </c>
      <c r="D156" s="89"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3,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ERROR")))))))))))))))))))),3,TRUE))</f>
        <v/>
      </c>
      <c r="E156" s="89"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4,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ERROR")))))))))))))))))))),4,TRUE))</f>
        <v/>
      </c>
      <c r="F156" s="89"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5,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ERROR")))))))))))))))))))),5,TRUE))</f>
        <v/>
      </c>
      <c r="G156" s="88"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6,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ERROR")))))))))))))))))))),6,TRUE))</f>
        <v/>
      </c>
      <c r="H156" s="88"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7,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ERROR")))))))))))))))))))),7,TRUE))</f>
        <v/>
      </c>
      <c r="I156" s="83"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8,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ERROR")))))))))))))))))))),8,TRUE))</f>
        <v/>
      </c>
      <c r="J156" s="90"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9,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ERROR")))))))))))))))))))),9,TRUE))</f>
        <v/>
      </c>
      <c r="K156" s="83"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10,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ERROR")))))))))))))))))))),10,TRUE))</f>
        <v/>
      </c>
      <c r="L156" s="48"/>
      <c r="M156" s="114"/>
      <c r="N156" s="83"/>
      <c r="O156" s="83"/>
      <c r="P156" s="69" t="str">
        <f>IF(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11,TRUE)=0,"",VLOOKUP($B156,IF($B156&lt;11,ADMIN0[],IF($B156&lt;21,ADMIN1[],IF($B156&lt;31,ADMIN2[],IF($B156&lt;41,ADMIN3[],IF($B156&lt;51,ADMIN4[],IF($B156&lt;61,ADMIN5[],IF($B156&lt;71,ADMIN6[],IF($B156&lt;81,ADMIN7[],IF($B156&lt;91,ADMIN8[],IF($B156&lt;101,ADMIN9[],IF($B156&lt;111,ADMIN10[],IF($B156&lt;121,ADMIN11[],IF($B156&lt;131,ADMIN12[],IF($B156&lt;141,ADMIN13[],IF($B156&lt;151,ADMIN14[],IF($B156&lt;161,ADMIN15[],IF($B156&lt;171,ADMIN16[],IF($B156&lt;181,ADMIN17[],IF($B156&lt;191,ADMIN18[],IF($B156&lt;201,ADMIN19[],"TABLE ERROR")))))))))))))))))))),11,TRUE))</f>
        <v/>
      </c>
    </row>
    <row r="157" spans="1:16" ht="15" customHeight="1" x14ac:dyDescent="0.25">
      <c r="A157" s="80">
        <v>17</v>
      </c>
      <c r="B157" s="70">
        <v>155</v>
      </c>
      <c r="C157" s="88" t="str">
        <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ERROR")))))))))))))))))))),2,TRUE)</f>
        <v>Administration</v>
      </c>
      <c r="D157" s="89"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3,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ERROR")))))))))))))))))))),3,TRUE))</f>
        <v/>
      </c>
      <c r="E157" s="89"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4,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ERROR")))))))))))))))))))),4,TRUE))</f>
        <v/>
      </c>
      <c r="F157" s="89"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5,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ERROR")))))))))))))))))))),5,TRUE))</f>
        <v/>
      </c>
      <c r="G157" s="88"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6,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ERROR")))))))))))))))))))),6,TRUE))</f>
        <v/>
      </c>
      <c r="H157" s="88"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7,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ERROR")))))))))))))))))))),7,TRUE))</f>
        <v/>
      </c>
      <c r="I157" s="83"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8,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ERROR")))))))))))))))))))),8,TRUE))</f>
        <v/>
      </c>
      <c r="J157" s="90"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9,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ERROR")))))))))))))))))))),9,TRUE))</f>
        <v/>
      </c>
      <c r="K157" s="83"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10,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ERROR")))))))))))))))))))),10,TRUE))</f>
        <v/>
      </c>
      <c r="L157" s="48"/>
      <c r="M157" s="114"/>
      <c r="N157" s="83"/>
      <c r="O157" s="83"/>
      <c r="P157" s="69" t="str">
        <f>IF(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11,TRUE)=0,"",VLOOKUP($B157,IF($B157&lt;11,ADMIN0[],IF($B157&lt;21,ADMIN1[],IF($B157&lt;31,ADMIN2[],IF($B157&lt;41,ADMIN3[],IF($B157&lt;51,ADMIN4[],IF($B157&lt;61,ADMIN5[],IF($B157&lt;71,ADMIN6[],IF($B157&lt;81,ADMIN7[],IF($B157&lt;91,ADMIN8[],IF($B157&lt;101,ADMIN9[],IF($B157&lt;111,ADMIN10[],IF($B157&lt;121,ADMIN11[],IF($B157&lt;131,ADMIN12[],IF($B157&lt;141,ADMIN13[],IF($B157&lt;151,ADMIN14[],IF($B157&lt;161,ADMIN15[],IF($B157&lt;171,ADMIN16[],IF($B157&lt;181,ADMIN17[],IF($B157&lt;191,ADMIN18[],IF($B157&lt;201,ADMIN19[],"TABLE ERROR")))))))))))))))))))),11,TRUE))</f>
        <v/>
      </c>
    </row>
    <row r="158" spans="1:16" ht="15" customHeight="1" x14ac:dyDescent="0.25">
      <c r="A158" s="80">
        <v>17</v>
      </c>
      <c r="B158" s="70">
        <v>156</v>
      </c>
      <c r="C158" s="88" t="str">
        <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ERROR")))))))))))))))))))),2,TRUE)</f>
        <v>Administration</v>
      </c>
      <c r="D158" s="89"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3,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ERROR")))))))))))))))))))),3,TRUE))</f>
        <v/>
      </c>
      <c r="E158" s="89"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4,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ERROR")))))))))))))))))))),4,TRUE))</f>
        <v/>
      </c>
      <c r="F158" s="89"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5,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ERROR")))))))))))))))))))),5,TRUE))</f>
        <v/>
      </c>
      <c r="G158" s="88"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6,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ERROR")))))))))))))))))))),6,TRUE))</f>
        <v/>
      </c>
      <c r="H158" s="88"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7,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ERROR")))))))))))))))))))),7,TRUE))</f>
        <v/>
      </c>
      <c r="I158" s="83"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8,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ERROR")))))))))))))))))))),8,TRUE))</f>
        <v/>
      </c>
      <c r="J158" s="90"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9,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ERROR")))))))))))))))))))),9,TRUE))</f>
        <v/>
      </c>
      <c r="K158" s="83"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10,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ERROR")))))))))))))))))))),10,TRUE))</f>
        <v/>
      </c>
      <c r="L158" s="48"/>
      <c r="M158" s="114"/>
      <c r="N158" s="83"/>
      <c r="O158" s="83"/>
      <c r="P158" s="69" t="str">
        <f>IF(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11,TRUE)=0,"",VLOOKUP($B158,IF($B158&lt;11,ADMIN0[],IF($B158&lt;21,ADMIN1[],IF($B158&lt;31,ADMIN2[],IF($B158&lt;41,ADMIN3[],IF($B158&lt;51,ADMIN4[],IF($B158&lt;61,ADMIN5[],IF($B158&lt;71,ADMIN6[],IF($B158&lt;81,ADMIN7[],IF($B158&lt;91,ADMIN8[],IF($B158&lt;101,ADMIN9[],IF($B158&lt;111,ADMIN10[],IF($B158&lt;121,ADMIN11[],IF($B158&lt;131,ADMIN12[],IF($B158&lt;141,ADMIN13[],IF($B158&lt;151,ADMIN14[],IF($B158&lt;161,ADMIN15[],IF($B158&lt;171,ADMIN16[],IF($B158&lt;181,ADMIN17[],IF($B158&lt;191,ADMIN18[],IF($B158&lt;201,ADMIN19[],"TABLE ERROR")))))))))))))))))))),11,TRUE))</f>
        <v/>
      </c>
    </row>
    <row r="159" spans="1:16" ht="15" customHeight="1" x14ac:dyDescent="0.25">
      <c r="A159" s="80">
        <v>17</v>
      </c>
      <c r="B159" s="70">
        <v>157</v>
      </c>
      <c r="C159" s="88" t="str">
        <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ERROR")))))))))))))))))))),2,TRUE)</f>
        <v>Administration</v>
      </c>
      <c r="D159" s="89"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3,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ERROR")))))))))))))))))))),3,TRUE))</f>
        <v/>
      </c>
      <c r="E159" s="89"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4,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ERROR")))))))))))))))))))),4,TRUE))</f>
        <v/>
      </c>
      <c r="F159" s="89"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5,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ERROR")))))))))))))))))))),5,TRUE))</f>
        <v/>
      </c>
      <c r="G159" s="88"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6,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ERROR")))))))))))))))))))),6,TRUE))</f>
        <v/>
      </c>
      <c r="H159" s="88"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7,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ERROR")))))))))))))))))))),7,TRUE))</f>
        <v/>
      </c>
      <c r="I159" s="83"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8,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ERROR")))))))))))))))))))),8,TRUE))</f>
        <v/>
      </c>
      <c r="J159" s="90"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9,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ERROR")))))))))))))))))))),9,TRUE))</f>
        <v/>
      </c>
      <c r="K159" s="83"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10,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ERROR")))))))))))))))))))),10,TRUE))</f>
        <v/>
      </c>
      <c r="L159" s="48"/>
      <c r="M159" s="114"/>
      <c r="N159" s="83"/>
      <c r="O159" s="83"/>
      <c r="P159" s="69" t="str">
        <f>IF(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11,TRUE)=0,"",VLOOKUP($B159,IF($B159&lt;11,ADMIN0[],IF($B159&lt;21,ADMIN1[],IF($B159&lt;31,ADMIN2[],IF($B159&lt;41,ADMIN3[],IF($B159&lt;51,ADMIN4[],IF($B159&lt;61,ADMIN5[],IF($B159&lt;71,ADMIN6[],IF($B159&lt;81,ADMIN7[],IF($B159&lt;91,ADMIN8[],IF($B159&lt;101,ADMIN9[],IF($B159&lt;111,ADMIN10[],IF($B159&lt;121,ADMIN11[],IF($B159&lt;131,ADMIN12[],IF($B159&lt;141,ADMIN13[],IF($B159&lt;151,ADMIN14[],IF($B159&lt;161,ADMIN15[],IF($B159&lt;171,ADMIN16[],IF($B159&lt;181,ADMIN17[],IF($B159&lt;191,ADMIN18[],IF($B159&lt;201,ADMIN19[],"TABLE ERROR")))))))))))))))))))),11,TRUE))</f>
        <v/>
      </c>
    </row>
    <row r="160" spans="1:16" ht="15" customHeight="1" x14ac:dyDescent="0.25">
      <c r="A160" s="80">
        <v>17</v>
      </c>
      <c r="B160" s="70">
        <v>158</v>
      </c>
      <c r="C160" s="88" t="str">
        <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ERROR")))))))))))))))))))),2,TRUE)</f>
        <v>Administration</v>
      </c>
      <c r="D160" s="89"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3,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ERROR")))))))))))))))))))),3,TRUE))</f>
        <v/>
      </c>
      <c r="E160" s="89"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4,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ERROR")))))))))))))))))))),4,TRUE))</f>
        <v/>
      </c>
      <c r="F160" s="89"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5,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ERROR")))))))))))))))))))),5,TRUE))</f>
        <v/>
      </c>
      <c r="G160" s="88"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6,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ERROR")))))))))))))))))))),6,TRUE))</f>
        <v/>
      </c>
      <c r="H160" s="88"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7,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ERROR")))))))))))))))))))),7,TRUE))</f>
        <v/>
      </c>
      <c r="I160" s="83"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8,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ERROR")))))))))))))))))))),8,TRUE))</f>
        <v/>
      </c>
      <c r="J160" s="90"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9,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ERROR")))))))))))))))))))),9,TRUE))</f>
        <v/>
      </c>
      <c r="K160" s="83"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10,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ERROR")))))))))))))))))))),10,TRUE))</f>
        <v/>
      </c>
      <c r="L160" s="48"/>
      <c r="M160" s="114"/>
      <c r="N160" s="83"/>
      <c r="O160" s="83"/>
      <c r="P160" s="69" t="str">
        <f>IF(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11,TRUE)=0,"",VLOOKUP($B160,IF($B160&lt;11,ADMIN0[],IF($B160&lt;21,ADMIN1[],IF($B160&lt;31,ADMIN2[],IF($B160&lt;41,ADMIN3[],IF($B160&lt;51,ADMIN4[],IF($B160&lt;61,ADMIN5[],IF($B160&lt;71,ADMIN6[],IF($B160&lt;81,ADMIN7[],IF($B160&lt;91,ADMIN8[],IF($B160&lt;101,ADMIN9[],IF($B160&lt;111,ADMIN10[],IF($B160&lt;121,ADMIN11[],IF($B160&lt;131,ADMIN12[],IF($B160&lt;141,ADMIN13[],IF($B160&lt;151,ADMIN14[],IF($B160&lt;161,ADMIN15[],IF($B160&lt;171,ADMIN16[],IF($B160&lt;181,ADMIN17[],IF($B160&lt;191,ADMIN18[],IF($B160&lt;201,ADMIN19[],"TABLE ERROR")))))))))))))))))))),11,TRUE))</f>
        <v/>
      </c>
    </row>
    <row r="161" spans="1:16" ht="15" customHeight="1" x14ac:dyDescent="0.25">
      <c r="A161" s="80">
        <v>17</v>
      </c>
      <c r="B161" s="70">
        <v>159</v>
      </c>
      <c r="C161" s="88" t="str">
        <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ERROR")))))))))))))))))))),2,TRUE)</f>
        <v>Administration</v>
      </c>
      <c r="D161" s="89"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3,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ERROR")))))))))))))))))))),3,TRUE))</f>
        <v/>
      </c>
      <c r="E161" s="89"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4,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ERROR")))))))))))))))))))),4,TRUE))</f>
        <v/>
      </c>
      <c r="F161" s="89"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5,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ERROR")))))))))))))))))))),5,TRUE))</f>
        <v/>
      </c>
      <c r="G161" s="88"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6,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ERROR")))))))))))))))))))),6,TRUE))</f>
        <v/>
      </c>
      <c r="H161" s="88"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7,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ERROR")))))))))))))))))))),7,TRUE))</f>
        <v/>
      </c>
      <c r="I161" s="83"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8,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ERROR")))))))))))))))))))),8,TRUE))</f>
        <v/>
      </c>
      <c r="J161" s="90"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9,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ERROR")))))))))))))))))))),9,TRUE))</f>
        <v/>
      </c>
      <c r="K161" s="83"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10,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ERROR")))))))))))))))))))),10,TRUE))</f>
        <v/>
      </c>
      <c r="L161" s="48"/>
      <c r="M161" s="114"/>
      <c r="N161" s="83"/>
      <c r="O161" s="83"/>
      <c r="P161" s="69" t="str">
        <f>IF(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11,TRUE)=0,"",VLOOKUP($B161,IF($B161&lt;11,ADMIN0[],IF($B161&lt;21,ADMIN1[],IF($B161&lt;31,ADMIN2[],IF($B161&lt;41,ADMIN3[],IF($B161&lt;51,ADMIN4[],IF($B161&lt;61,ADMIN5[],IF($B161&lt;71,ADMIN6[],IF($B161&lt;81,ADMIN7[],IF($B161&lt;91,ADMIN8[],IF($B161&lt;101,ADMIN9[],IF($B161&lt;111,ADMIN10[],IF($B161&lt;121,ADMIN11[],IF($B161&lt;131,ADMIN12[],IF($B161&lt;141,ADMIN13[],IF($B161&lt;151,ADMIN14[],IF($B161&lt;161,ADMIN15[],IF($B161&lt;171,ADMIN16[],IF($B161&lt;181,ADMIN17[],IF($B161&lt;191,ADMIN18[],IF($B161&lt;201,ADMIN19[],"TABLE ERROR")))))))))))))))))))),11,TRUE))</f>
        <v/>
      </c>
    </row>
    <row r="162" spans="1:16" ht="15.75" customHeight="1" x14ac:dyDescent="0.25">
      <c r="A162" s="80">
        <v>17</v>
      </c>
      <c r="B162" s="70">
        <v>160</v>
      </c>
      <c r="C162" s="88" t="str">
        <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ERROR")))))))))))))))))))),2,TRUE)</f>
        <v>Administration</v>
      </c>
      <c r="D162" s="89"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3,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ERROR")))))))))))))))))))),3,TRUE))</f>
        <v/>
      </c>
      <c r="E162" s="89"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4,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ERROR")))))))))))))))))))),4,TRUE))</f>
        <v/>
      </c>
      <c r="F162" s="89"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5,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ERROR")))))))))))))))))))),5,TRUE))</f>
        <v/>
      </c>
      <c r="G162" s="88"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6,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ERROR")))))))))))))))))))),6,TRUE))</f>
        <v/>
      </c>
      <c r="H162" s="88"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7,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ERROR")))))))))))))))))))),7,TRUE))</f>
        <v/>
      </c>
      <c r="I162" s="83"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8,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ERROR")))))))))))))))))))),8,TRUE))</f>
        <v/>
      </c>
      <c r="J162" s="90"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9,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ERROR")))))))))))))))))))),9,TRUE))</f>
        <v/>
      </c>
      <c r="K162" s="83"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10,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ERROR")))))))))))))))))))),10,TRUE))</f>
        <v/>
      </c>
      <c r="L162" s="48"/>
      <c r="M162" s="114"/>
      <c r="N162" s="83"/>
      <c r="O162" s="83"/>
      <c r="P162" s="69" t="str">
        <f>IF(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11,TRUE)=0,"",VLOOKUP($B162,IF($B162&lt;11,ADMIN0[],IF($B162&lt;21,ADMIN1[],IF($B162&lt;31,ADMIN2[],IF($B162&lt;41,ADMIN3[],IF($B162&lt;51,ADMIN4[],IF($B162&lt;61,ADMIN5[],IF($B162&lt;71,ADMIN6[],IF($B162&lt;81,ADMIN7[],IF($B162&lt;91,ADMIN8[],IF($B162&lt;101,ADMIN9[],IF($B162&lt;111,ADMIN10[],IF($B162&lt;121,ADMIN11[],IF($B162&lt;131,ADMIN12[],IF($B162&lt;141,ADMIN13[],IF($B162&lt;151,ADMIN14[],IF($B162&lt;161,ADMIN15[],IF($B162&lt;171,ADMIN16[],IF($B162&lt;181,ADMIN17[],IF($B162&lt;191,ADMIN18[],IF($B162&lt;201,ADMIN19[],"TABLE ERROR")))))))))))))))))))),11,TRUE))</f>
        <v/>
      </c>
    </row>
    <row r="163" spans="1:16" ht="15" customHeight="1" x14ac:dyDescent="0.25">
      <c r="A163" s="80">
        <v>18</v>
      </c>
      <c r="B163" s="70">
        <v>161</v>
      </c>
      <c r="C163" s="88" t="str">
        <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ERROR")))))))))))))))))))),2,TRUE)</f>
        <v>Administration</v>
      </c>
      <c r="D163" s="89"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3,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ERROR")))))))))))))))))))),3,TRUE))</f>
        <v/>
      </c>
      <c r="E163" s="89"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4,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ERROR")))))))))))))))))))),4,TRUE))</f>
        <v/>
      </c>
      <c r="F163" s="89"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5,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ERROR")))))))))))))))))))),5,TRUE))</f>
        <v/>
      </c>
      <c r="G163" s="88"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6,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ERROR")))))))))))))))))))),6,TRUE))</f>
        <v/>
      </c>
      <c r="H163" s="88"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7,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ERROR")))))))))))))))))))),7,TRUE))</f>
        <v/>
      </c>
      <c r="I163" s="83"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8,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ERROR")))))))))))))))))))),8,TRUE))</f>
        <v/>
      </c>
      <c r="J163" s="90"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9,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ERROR")))))))))))))))))))),9,TRUE))</f>
        <v/>
      </c>
      <c r="K163" s="83"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10,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ERROR")))))))))))))))))))),10,TRUE))</f>
        <v/>
      </c>
      <c r="L163" s="48"/>
      <c r="M163" s="114"/>
      <c r="N163" s="83"/>
      <c r="O163" s="83"/>
      <c r="P163" s="69" t="str">
        <f>IF(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11,TRUE)=0,"",VLOOKUP($B163,IF($B163&lt;11,ADMIN0[],IF($B163&lt;21,ADMIN1[],IF($B163&lt;31,ADMIN2[],IF($B163&lt;41,ADMIN3[],IF($B163&lt;51,ADMIN4[],IF($B163&lt;61,ADMIN5[],IF($B163&lt;71,ADMIN6[],IF($B163&lt;81,ADMIN7[],IF($B163&lt;91,ADMIN8[],IF($B163&lt;101,ADMIN9[],IF($B163&lt;111,ADMIN10[],IF($B163&lt;121,ADMIN11[],IF($B163&lt;131,ADMIN12[],IF($B163&lt;141,ADMIN13[],IF($B163&lt;151,ADMIN14[],IF($B163&lt;161,ADMIN15[],IF($B163&lt;171,ADMIN16[],IF($B163&lt;181,ADMIN17[],IF($B163&lt;191,ADMIN18[],IF($B163&lt;201,ADMIN19[],"TABLE ERROR")))))))))))))))))))),11,TRUE))</f>
        <v/>
      </c>
    </row>
    <row r="164" spans="1:16" ht="15" customHeight="1" x14ac:dyDescent="0.25">
      <c r="A164" s="80">
        <v>18</v>
      </c>
      <c r="B164" s="70">
        <v>162</v>
      </c>
      <c r="C164" s="88" t="str">
        <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ERROR")))))))))))))))))))),2,TRUE)</f>
        <v>Administration</v>
      </c>
      <c r="D164" s="89"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3,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ERROR")))))))))))))))))))),3,TRUE))</f>
        <v/>
      </c>
      <c r="E164" s="89"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4,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ERROR")))))))))))))))))))),4,TRUE))</f>
        <v/>
      </c>
      <c r="F164" s="89"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5,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ERROR")))))))))))))))))))),5,TRUE))</f>
        <v/>
      </c>
      <c r="G164" s="88"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6,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ERROR")))))))))))))))))))),6,TRUE))</f>
        <v/>
      </c>
      <c r="H164" s="88"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7,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ERROR")))))))))))))))))))),7,TRUE))</f>
        <v/>
      </c>
      <c r="I164" s="83"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8,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ERROR")))))))))))))))))))),8,TRUE))</f>
        <v/>
      </c>
      <c r="J164" s="90"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9,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ERROR")))))))))))))))))))),9,TRUE))</f>
        <v/>
      </c>
      <c r="K164" s="83"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10,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ERROR")))))))))))))))))))),10,TRUE))</f>
        <v/>
      </c>
      <c r="L164" s="48"/>
      <c r="M164" s="114"/>
      <c r="N164" s="83"/>
      <c r="O164" s="83"/>
      <c r="P164" s="69" t="str">
        <f>IF(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11,TRUE)=0,"",VLOOKUP($B164,IF($B164&lt;11,ADMIN0[],IF($B164&lt;21,ADMIN1[],IF($B164&lt;31,ADMIN2[],IF($B164&lt;41,ADMIN3[],IF($B164&lt;51,ADMIN4[],IF($B164&lt;61,ADMIN5[],IF($B164&lt;71,ADMIN6[],IF($B164&lt;81,ADMIN7[],IF($B164&lt;91,ADMIN8[],IF($B164&lt;101,ADMIN9[],IF($B164&lt;111,ADMIN10[],IF($B164&lt;121,ADMIN11[],IF($B164&lt;131,ADMIN12[],IF($B164&lt;141,ADMIN13[],IF($B164&lt;151,ADMIN14[],IF($B164&lt;161,ADMIN15[],IF($B164&lt;171,ADMIN16[],IF($B164&lt;181,ADMIN17[],IF($B164&lt;191,ADMIN18[],IF($B164&lt;201,ADMIN19[],"TABLE ERROR")))))))))))))))))))),11,TRUE))</f>
        <v/>
      </c>
    </row>
    <row r="165" spans="1:16" ht="15" customHeight="1" x14ac:dyDescent="0.25">
      <c r="A165" s="80">
        <v>18</v>
      </c>
      <c r="B165" s="70">
        <v>163</v>
      </c>
      <c r="C165" s="88" t="str">
        <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ERROR")))))))))))))))))))),2,TRUE)</f>
        <v>Administration</v>
      </c>
      <c r="D165" s="89"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3,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ERROR")))))))))))))))))))),3,TRUE))</f>
        <v/>
      </c>
      <c r="E165" s="89"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4,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ERROR")))))))))))))))))))),4,TRUE))</f>
        <v/>
      </c>
      <c r="F165" s="89"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5,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ERROR")))))))))))))))))))),5,TRUE))</f>
        <v/>
      </c>
      <c r="G165" s="88"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6,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ERROR")))))))))))))))))))),6,TRUE))</f>
        <v/>
      </c>
      <c r="H165" s="88"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7,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ERROR")))))))))))))))))))),7,TRUE))</f>
        <v/>
      </c>
      <c r="I165" s="83"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8,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ERROR")))))))))))))))))))),8,TRUE))</f>
        <v/>
      </c>
      <c r="J165" s="90"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9,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ERROR")))))))))))))))))))),9,TRUE))</f>
        <v/>
      </c>
      <c r="K165" s="83"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10,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ERROR")))))))))))))))))))),10,TRUE))</f>
        <v/>
      </c>
      <c r="L165" s="48"/>
      <c r="M165" s="114"/>
      <c r="N165" s="83"/>
      <c r="O165" s="83"/>
      <c r="P165" s="69" t="str">
        <f>IF(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11,TRUE)=0,"",VLOOKUP($B165,IF($B165&lt;11,ADMIN0[],IF($B165&lt;21,ADMIN1[],IF($B165&lt;31,ADMIN2[],IF($B165&lt;41,ADMIN3[],IF($B165&lt;51,ADMIN4[],IF($B165&lt;61,ADMIN5[],IF($B165&lt;71,ADMIN6[],IF($B165&lt;81,ADMIN7[],IF($B165&lt;91,ADMIN8[],IF($B165&lt;101,ADMIN9[],IF($B165&lt;111,ADMIN10[],IF($B165&lt;121,ADMIN11[],IF($B165&lt;131,ADMIN12[],IF($B165&lt;141,ADMIN13[],IF($B165&lt;151,ADMIN14[],IF($B165&lt;161,ADMIN15[],IF($B165&lt;171,ADMIN16[],IF($B165&lt;181,ADMIN17[],IF($B165&lt;191,ADMIN18[],IF($B165&lt;201,ADMIN19[],"TABLE ERROR")))))))))))))))))))),11,TRUE))</f>
        <v/>
      </c>
    </row>
    <row r="166" spans="1:16" ht="15" customHeight="1" x14ac:dyDescent="0.25">
      <c r="A166" s="80">
        <v>18</v>
      </c>
      <c r="B166" s="70">
        <v>164</v>
      </c>
      <c r="C166" s="88" t="str">
        <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ERROR")))))))))))))))))))),2,TRUE)</f>
        <v>Administration</v>
      </c>
      <c r="D166" s="89"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3,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ERROR")))))))))))))))))))),3,TRUE))</f>
        <v/>
      </c>
      <c r="E166" s="89"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4,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ERROR")))))))))))))))))))),4,TRUE))</f>
        <v/>
      </c>
      <c r="F166" s="89"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5,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ERROR")))))))))))))))))))),5,TRUE))</f>
        <v/>
      </c>
      <c r="G166" s="88"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6,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ERROR")))))))))))))))))))),6,TRUE))</f>
        <v/>
      </c>
      <c r="H166" s="88"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7,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ERROR")))))))))))))))))))),7,TRUE))</f>
        <v/>
      </c>
      <c r="I166" s="83"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8,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ERROR")))))))))))))))))))),8,TRUE))</f>
        <v/>
      </c>
      <c r="J166" s="90"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9,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ERROR")))))))))))))))))))),9,TRUE))</f>
        <v/>
      </c>
      <c r="K166" s="83"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10,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ERROR")))))))))))))))))))),10,TRUE))</f>
        <v/>
      </c>
      <c r="L166" s="48"/>
      <c r="M166" s="114"/>
      <c r="N166" s="83"/>
      <c r="O166" s="83"/>
      <c r="P166" s="69" t="str">
        <f>IF(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11,TRUE)=0,"",VLOOKUP($B166,IF($B166&lt;11,ADMIN0[],IF($B166&lt;21,ADMIN1[],IF($B166&lt;31,ADMIN2[],IF($B166&lt;41,ADMIN3[],IF($B166&lt;51,ADMIN4[],IF($B166&lt;61,ADMIN5[],IF($B166&lt;71,ADMIN6[],IF($B166&lt;81,ADMIN7[],IF($B166&lt;91,ADMIN8[],IF($B166&lt;101,ADMIN9[],IF($B166&lt;111,ADMIN10[],IF($B166&lt;121,ADMIN11[],IF($B166&lt;131,ADMIN12[],IF($B166&lt;141,ADMIN13[],IF($B166&lt;151,ADMIN14[],IF($B166&lt;161,ADMIN15[],IF($B166&lt;171,ADMIN16[],IF($B166&lt;181,ADMIN17[],IF($B166&lt;191,ADMIN18[],IF($B166&lt;201,ADMIN19[],"TABLE ERROR")))))))))))))))))))),11,TRUE))</f>
        <v/>
      </c>
    </row>
    <row r="167" spans="1:16" ht="15" customHeight="1" x14ac:dyDescent="0.25">
      <c r="A167" s="80">
        <v>18</v>
      </c>
      <c r="B167" s="70">
        <v>165</v>
      </c>
      <c r="C167" s="88" t="str">
        <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ERROR")))))))))))))))))))),2,TRUE)</f>
        <v>Administration</v>
      </c>
      <c r="D167" s="89"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3,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ERROR")))))))))))))))))))),3,TRUE))</f>
        <v/>
      </c>
      <c r="E167" s="89"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4,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ERROR")))))))))))))))))))),4,TRUE))</f>
        <v/>
      </c>
      <c r="F167" s="89"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5,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ERROR")))))))))))))))))))),5,TRUE))</f>
        <v/>
      </c>
      <c r="G167" s="88"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6,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ERROR")))))))))))))))))))),6,TRUE))</f>
        <v/>
      </c>
      <c r="H167" s="88"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7,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ERROR")))))))))))))))))))),7,TRUE))</f>
        <v/>
      </c>
      <c r="I167" s="83"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8,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ERROR")))))))))))))))))))),8,TRUE))</f>
        <v/>
      </c>
      <c r="J167" s="90"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9,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ERROR")))))))))))))))))))),9,TRUE))</f>
        <v/>
      </c>
      <c r="K167" s="83"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10,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ERROR")))))))))))))))))))),10,TRUE))</f>
        <v/>
      </c>
      <c r="L167" s="48"/>
      <c r="M167" s="114"/>
      <c r="N167" s="83"/>
      <c r="O167" s="83"/>
      <c r="P167" s="69" t="str">
        <f>IF(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11,TRUE)=0,"",VLOOKUP($B167,IF($B167&lt;11,ADMIN0[],IF($B167&lt;21,ADMIN1[],IF($B167&lt;31,ADMIN2[],IF($B167&lt;41,ADMIN3[],IF($B167&lt;51,ADMIN4[],IF($B167&lt;61,ADMIN5[],IF($B167&lt;71,ADMIN6[],IF($B167&lt;81,ADMIN7[],IF($B167&lt;91,ADMIN8[],IF($B167&lt;101,ADMIN9[],IF($B167&lt;111,ADMIN10[],IF($B167&lt;121,ADMIN11[],IF($B167&lt;131,ADMIN12[],IF($B167&lt;141,ADMIN13[],IF($B167&lt;151,ADMIN14[],IF($B167&lt;161,ADMIN15[],IF($B167&lt;171,ADMIN16[],IF($B167&lt;181,ADMIN17[],IF($B167&lt;191,ADMIN18[],IF($B167&lt;201,ADMIN19[],"TABLE ERROR")))))))))))))))))))),11,TRUE))</f>
        <v/>
      </c>
    </row>
    <row r="168" spans="1:16" ht="15" customHeight="1" x14ac:dyDescent="0.25">
      <c r="A168" s="80">
        <v>18</v>
      </c>
      <c r="B168" s="70">
        <v>166</v>
      </c>
      <c r="C168" s="88" t="str">
        <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ERROR")))))))))))))))))))),2,TRUE)</f>
        <v>Administration</v>
      </c>
      <c r="D168" s="89"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3,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ERROR")))))))))))))))))))),3,TRUE))</f>
        <v/>
      </c>
      <c r="E168" s="89"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4,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ERROR")))))))))))))))))))),4,TRUE))</f>
        <v/>
      </c>
      <c r="F168" s="89"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5,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ERROR")))))))))))))))))))),5,TRUE))</f>
        <v/>
      </c>
      <c r="G168" s="88"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6,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ERROR")))))))))))))))))))),6,TRUE))</f>
        <v/>
      </c>
      <c r="H168" s="88"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7,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ERROR")))))))))))))))))))),7,TRUE))</f>
        <v/>
      </c>
      <c r="I168" s="83"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8,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ERROR")))))))))))))))))))),8,TRUE))</f>
        <v/>
      </c>
      <c r="J168" s="90"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9,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ERROR")))))))))))))))))))),9,TRUE))</f>
        <v/>
      </c>
      <c r="K168" s="83"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10,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ERROR")))))))))))))))))))),10,TRUE))</f>
        <v/>
      </c>
      <c r="L168" s="48"/>
      <c r="M168" s="114"/>
      <c r="N168" s="83"/>
      <c r="O168" s="83"/>
      <c r="P168" s="69" t="str">
        <f>IF(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11,TRUE)=0,"",VLOOKUP($B168,IF($B168&lt;11,ADMIN0[],IF($B168&lt;21,ADMIN1[],IF($B168&lt;31,ADMIN2[],IF($B168&lt;41,ADMIN3[],IF($B168&lt;51,ADMIN4[],IF($B168&lt;61,ADMIN5[],IF($B168&lt;71,ADMIN6[],IF($B168&lt;81,ADMIN7[],IF($B168&lt;91,ADMIN8[],IF($B168&lt;101,ADMIN9[],IF($B168&lt;111,ADMIN10[],IF($B168&lt;121,ADMIN11[],IF($B168&lt;131,ADMIN12[],IF($B168&lt;141,ADMIN13[],IF($B168&lt;151,ADMIN14[],IF($B168&lt;161,ADMIN15[],IF($B168&lt;171,ADMIN16[],IF($B168&lt;181,ADMIN17[],IF($B168&lt;191,ADMIN18[],IF($B168&lt;201,ADMIN19[],"TABLE ERROR")))))))))))))))))))),11,TRUE))</f>
        <v/>
      </c>
    </row>
    <row r="169" spans="1:16" ht="15" customHeight="1" x14ac:dyDescent="0.25">
      <c r="A169" s="80">
        <v>18</v>
      </c>
      <c r="B169" s="70">
        <v>167</v>
      </c>
      <c r="C169" s="88" t="str">
        <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ERROR")))))))))))))))))))),2,TRUE)</f>
        <v>Administration</v>
      </c>
      <c r="D169" s="89"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3,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ERROR")))))))))))))))))))),3,TRUE))</f>
        <v/>
      </c>
      <c r="E169" s="89"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4,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ERROR")))))))))))))))))))),4,TRUE))</f>
        <v/>
      </c>
      <c r="F169" s="89"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5,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ERROR")))))))))))))))))))),5,TRUE))</f>
        <v/>
      </c>
      <c r="G169" s="88"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6,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ERROR")))))))))))))))))))),6,TRUE))</f>
        <v/>
      </c>
      <c r="H169" s="88"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7,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ERROR")))))))))))))))))))),7,TRUE))</f>
        <v/>
      </c>
      <c r="I169" s="83"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8,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ERROR")))))))))))))))))))),8,TRUE))</f>
        <v/>
      </c>
      <c r="J169" s="90"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9,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ERROR")))))))))))))))))))),9,TRUE))</f>
        <v/>
      </c>
      <c r="K169" s="83"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10,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ERROR")))))))))))))))))))),10,TRUE))</f>
        <v/>
      </c>
      <c r="L169" s="48"/>
      <c r="M169" s="114"/>
      <c r="N169" s="83"/>
      <c r="O169" s="83"/>
      <c r="P169" s="69" t="str">
        <f>IF(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11,TRUE)=0,"",VLOOKUP($B169,IF($B169&lt;11,ADMIN0[],IF($B169&lt;21,ADMIN1[],IF($B169&lt;31,ADMIN2[],IF($B169&lt;41,ADMIN3[],IF($B169&lt;51,ADMIN4[],IF($B169&lt;61,ADMIN5[],IF($B169&lt;71,ADMIN6[],IF($B169&lt;81,ADMIN7[],IF($B169&lt;91,ADMIN8[],IF($B169&lt;101,ADMIN9[],IF($B169&lt;111,ADMIN10[],IF($B169&lt;121,ADMIN11[],IF($B169&lt;131,ADMIN12[],IF($B169&lt;141,ADMIN13[],IF($B169&lt;151,ADMIN14[],IF($B169&lt;161,ADMIN15[],IF($B169&lt;171,ADMIN16[],IF($B169&lt;181,ADMIN17[],IF($B169&lt;191,ADMIN18[],IF($B169&lt;201,ADMIN19[],"TABLE ERROR")))))))))))))))))))),11,TRUE))</f>
        <v/>
      </c>
    </row>
    <row r="170" spans="1:16" ht="15" customHeight="1" x14ac:dyDescent="0.25">
      <c r="A170" s="80">
        <v>18</v>
      </c>
      <c r="B170" s="70">
        <v>168</v>
      </c>
      <c r="C170" s="88" t="str">
        <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ERROR")))))))))))))))))))),2,TRUE)</f>
        <v>Administration</v>
      </c>
      <c r="D170" s="89"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3,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ERROR")))))))))))))))))))),3,TRUE))</f>
        <v/>
      </c>
      <c r="E170" s="89"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4,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ERROR")))))))))))))))))))),4,TRUE))</f>
        <v/>
      </c>
      <c r="F170" s="89"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5,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ERROR")))))))))))))))))))),5,TRUE))</f>
        <v/>
      </c>
      <c r="G170" s="88"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6,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ERROR")))))))))))))))))))),6,TRUE))</f>
        <v/>
      </c>
      <c r="H170" s="88"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7,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ERROR")))))))))))))))))))),7,TRUE))</f>
        <v/>
      </c>
      <c r="I170" s="83"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8,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ERROR")))))))))))))))))))),8,TRUE))</f>
        <v/>
      </c>
      <c r="J170" s="90"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9,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ERROR")))))))))))))))))))),9,TRUE))</f>
        <v/>
      </c>
      <c r="K170" s="83"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10,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ERROR")))))))))))))))))))),10,TRUE))</f>
        <v/>
      </c>
      <c r="L170" s="48"/>
      <c r="M170" s="114"/>
      <c r="N170" s="83"/>
      <c r="O170" s="83"/>
      <c r="P170" s="69" t="str">
        <f>IF(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11,TRUE)=0,"",VLOOKUP($B170,IF($B170&lt;11,ADMIN0[],IF($B170&lt;21,ADMIN1[],IF($B170&lt;31,ADMIN2[],IF($B170&lt;41,ADMIN3[],IF($B170&lt;51,ADMIN4[],IF($B170&lt;61,ADMIN5[],IF($B170&lt;71,ADMIN6[],IF($B170&lt;81,ADMIN7[],IF($B170&lt;91,ADMIN8[],IF($B170&lt;101,ADMIN9[],IF($B170&lt;111,ADMIN10[],IF($B170&lt;121,ADMIN11[],IF($B170&lt;131,ADMIN12[],IF($B170&lt;141,ADMIN13[],IF($B170&lt;151,ADMIN14[],IF($B170&lt;161,ADMIN15[],IF($B170&lt;171,ADMIN16[],IF($B170&lt;181,ADMIN17[],IF($B170&lt;191,ADMIN18[],IF($B170&lt;201,ADMIN19[],"TABLE ERROR")))))))))))))))))))),11,TRUE))</f>
        <v/>
      </c>
    </row>
    <row r="171" spans="1:16" ht="15" customHeight="1" x14ac:dyDescent="0.25">
      <c r="A171" s="80">
        <v>18</v>
      </c>
      <c r="B171" s="70">
        <v>169</v>
      </c>
      <c r="C171" s="88" t="str">
        <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ERROR")))))))))))))))))))),2,TRUE)</f>
        <v>Administration</v>
      </c>
      <c r="D171" s="89"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3,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ERROR")))))))))))))))))))),3,TRUE))</f>
        <v/>
      </c>
      <c r="E171" s="89"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4,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ERROR")))))))))))))))))))),4,TRUE))</f>
        <v/>
      </c>
      <c r="F171" s="89"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5,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ERROR")))))))))))))))))))),5,TRUE))</f>
        <v/>
      </c>
      <c r="G171" s="88"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6,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ERROR")))))))))))))))))))),6,TRUE))</f>
        <v/>
      </c>
      <c r="H171" s="88"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7,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ERROR")))))))))))))))))))),7,TRUE))</f>
        <v/>
      </c>
      <c r="I171" s="83"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8,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ERROR")))))))))))))))))))),8,TRUE))</f>
        <v/>
      </c>
      <c r="J171" s="90"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9,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ERROR")))))))))))))))))))),9,TRUE))</f>
        <v/>
      </c>
      <c r="K171" s="83"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10,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ERROR")))))))))))))))))))),10,TRUE))</f>
        <v/>
      </c>
      <c r="L171" s="48"/>
      <c r="M171" s="114"/>
      <c r="N171" s="83"/>
      <c r="O171" s="83"/>
      <c r="P171" s="69" t="str">
        <f>IF(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11,TRUE)=0,"",VLOOKUP($B171,IF($B171&lt;11,ADMIN0[],IF($B171&lt;21,ADMIN1[],IF($B171&lt;31,ADMIN2[],IF($B171&lt;41,ADMIN3[],IF($B171&lt;51,ADMIN4[],IF($B171&lt;61,ADMIN5[],IF($B171&lt;71,ADMIN6[],IF($B171&lt;81,ADMIN7[],IF($B171&lt;91,ADMIN8[],IF($B171&lt;101,ADMIN9[],IF($B171&lt;111,ADMIN10[],IF($B171&lt;121,ADMIN11[],IF($B171&lt;131,ADMIN12[],IF($B171&lt;141,ADMIN13[],IF($B171&lt;151,ADMIN14[],IF($B171&lt;161,ADMIN15[],IF($B171&lt;171,ADMIN16[],IF($B171&lt;181,ADMIN17[],IF($B171&lt;191,ADMIN18[],IF($B171&lt;201,ADMIN19[],"TABLE ERROR")))))))))))))))))))),11,TRUE))</f>
        <v/>
      </c>
    </row>
    <row r="172" spans="1:16" ht="15.75" customHeight="1" x14ac:dyDescent="0.25">
      <c r="A172" s="80">
        <v>18</v>
      </c>
      <c r="B172" s="70">
        <v>170</v>
      </c>
      <c r="C172" s="88" t="str">
        <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ERROR")))))))))))))))))))),2,TRUE)</f>
        <v>Administration</v>
      </c>
      <c r="D172" s="89"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3,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ERROR")))))))))))))))))))),3,TRUE))</f>
        <v/>
      </c>
      <c r="E172" s="89"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4,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ERROR")))))))))))))))))))),4,TRUE))</f>
        <v/>
      </c>
      <c r="F172" s="89"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5,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ERROR")))))))))))))))))))),5,TRUE))</f>
        <v/>
      </c>
      <c r="G172" s="88"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6,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ERROR")))))))))))))))))))),6,TRUE))</f>
        <v/>
      </c>
      <c r="H172" s="88"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7,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ERROR")))))))))))))))))))),7,TRUE))</f>
        <v/>
      </c>
      <c r="I172" s="83"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8,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ERROR")))))))))))))))))))),8,TRUE))</f>
        <v/>
      </c>
      <c r="J172" s="90"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9,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ERROR")))))))))))))))))))),9,TRUE))</f>
        <v/>
      </c>
      <c r="K172" s="83"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10,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ERROR")))))))))))))))))))),10,TRUE))</f>
        <v/>
      </c>
      <c r="L172" s="48"/>
      <c r="M172" s="114"/>
      <c r="N172" s="83"/>
      <c r="O172" s="83"/>
      <c r="P172" s="69" t="str">
        <f>IF(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11,TRUE)=0,"",VLOOKUP($B172,IF($B172&lt;11,ADMIN0[],IF($B172&lt;21,ADMIN1[],IF($B172&lt;31,ADMIN2[],IF($B172&lt;41,ADMIN3[],IF($B172&lt;51,ADMIN4[],IF($B172&lt;61,ADMIN5[],IF($B172&lt;71,ADMIN6[],IF($B172&lt;81,ADMIN7[],IF($B172&lt;91,ADMIN8[],IF($B172&lt;101,ADMIN9[],IF($B172&lt;111,ADMIN10[],IF($B172&lt;121,ADMIN11[],IF($B172&lt;131,ADMIN12[],IF($B172&lt;141,ADMIN13[],IF($B172&lt;151,ADMIN14[],IF($B172&lt;161,ADMIN15[],IF($B172&lt;171,ADMIN16[],IF($B172&lt;181,ADMIN17[],IF($B172&lt;191,ADMIN18[],IF($B172&lt;201,ADMIN19[],"TABLE ERROR")))))))))))))))))))),11,TRUE))</f>
        <v/>
      </c>
    </row>
    <row r="173" spans="1:16" ht="15" customHeight="1" x14ac:dyDescent="0.25">
      <c r="A173" s="80">
        <v>19</v>
      </c>
      <c r="B173" s="70">
        <v>171</v>
      </c>
      <c r="C173" s="88" t="str">
        <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ERROR")))))))))))))))))))),2,TRUE)</f>
        <v>Administration</v>
      </c>
      <c r="D173" s="89"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3,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ERROR")))))))))))))))))))),3,TRUE))</f>
        <v/>
      </c>
      <c r="E173" s="89"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4,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ERROR")))))))))))))))))))),4,TRUE))</f>
        <v/>
      </c>
      <c r="F173" s="89"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5,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ERROR")))))))))))))))))))),5,TRUE))</f>
        <v/>
      </c>
      <c r="G173" s="88"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6,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ERROR")))))))))))))))))))),6,TRUE))</f>
        <v/>
      </c>
      <c r="H173" s="88"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7,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ERROR")))))))))))))))))))),7,TRUE))</f>
        <v/>
      </c>
      <c r="I173" s="83"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8,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ERROR")))))))))))))))))))),8,TRUE))</f>
        <v/>
      </c>
      <c r="J173" s="90"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9,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ERROR")))))))))))))))))))),9,TRUE))</f>
        <v/>
      </c>
      <c r="K173" s="83"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10,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ERROR")))))))))))))))))))),10,TRUE))</f>
        <v/>
      </c>
      <c r="L173" s="48"/>
      <c r="M173" s="114"/>
      <c r="N173" s="83"/>
      <c r="O173" s="83"/>
      <c r="P173" s="69" t="str">
        <f>IF(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11,TRUE)=0,"",VLOOKUP($B173,IF($B173&lt;11,ADMIN0[],IF($B173&lt;21,ADMIN1[],IF($B173&lt;31,ADMIN2[],IF($B173&lt;41,ADMIN3[],IF($B173&lt;51,ADMIN4[],IF($B173&lt;61,ADMIN5[],IF($B173&lt;71,ADMIN6[],IF($B173&lt;81,ADMIN7[],IF($B173&lt;91,ADMIN8[],IF($B173&lt;101,ADMIN9[],IF($B173&lt;111,ADMIN10[],IF($B173&lt;121,ADMIN11[],IF($B173&lt;131,ADMIN12[],IF($B173&lt;141,ADMIN13[],IF($B173&lt;151,ADMIN14[],IF($B173&lt;161,ADMIN15[],IF($B173&lt;171,ADMIN16[],IF($B173&lt;181,ADMIN17[],IF($B173&lt;191,ADMIN18[],IF($B173&lt;201,ADMIN19[],"TABLE ERROR")))))))))))))))))))),11,TRUE))</f>
        <v/>
      </c>
    </row>
    <row r="174" spans="1:16" ht="15" customHeight="1" x14ac:dyDescent="0.25">
      <c r="A174" s="80">
        <v>19</v>
      </c>
      <c r="B174" s="70">
        <v>172</v>
      </c>
      <c r="C174" s="88" t="str">
        <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ERROR")))))))))))))))))))),2,TRUE)</f>
        <v>Administration</v>
      </c>
      <c r="D174" s="89"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3,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ERROR")))))))))))))))))))),3,TRUE))</f>
        <v/>
      </c>
      <c r="E174" s="89"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4,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ERROR")))))))))))))))))))),4,TRUE))</f>
        <v/>
      </c>
      <c r="F174" s="89"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5,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ERROR")))))))))))))))))))),5,TRUE))</f>
        <v/>
      </c>
      <c r="G174" s="88"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6,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ERROR")))))))))))))))))))),6,TRUE))</f>
        <v/>
      </c>
      <c r="H174" s="88"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7,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ERROR")))))))))))))))))))),7,TRUE))</f>
        <v/>
      </c>
      <c r="I174" s="83"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8,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ERROR")))))))))))))))))))),8,TRUE))</f>
        <v/>
      </c>
      <c r="J174" s="90"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9,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ERROR")))))))))))))))))))),9,TRUE))</f>
        <v/>
      </c>
      <c r="K174" s="83"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10,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ERROR")))))))))))))))))))),10,TRUE))</f>
        <v/>
      </c>
      <c r="L174" s="48"/>
      <c r="M174" s="114"/>
      <c r="N174" s="83"/>
      <c r="O174" s="83"/>
      <c r="P174" s="69" t="str">
        <f>IF(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11,TRUE)=0,"",VLOOKUP($B174,IF($B174&lt;11,ADMIN0[],IF($B174&lt;21,ADMIN1[],IF($B174&lt;31,ADMIN2[],IF($B174&lt;41,ADMIN3[],IF($B174&lt;51,ADMIN4[],IF($B174&lt;61,ADMIN5[],IF($B174&lt;71,ADMIN6[],IF($B174&lt;81,ADMIN7[],IF($B174&lt;91,ADMIN8[],IF($B174&lt;101,ADMIN9[],IF($B174&lt;111,ADMIN10[],IF($B174&lt;121,ADMIN11[],IF($B174&lt;131,ADMIN12[],IF($B174&lt;141,ADMIN13[],IF($B174&lt;151,ADMIN14[],IF($B174&lt;161,ADMIN15[],IF($B174&lt;171,ADMIN16[],IF($B174&lt;181,ADMIN17[],IF($B174&lt;191,ADMIN18[],IF($B174&lt;201,ADMIN19[],"TABLE ERROR")))))))))))))))))))),11,TRUE))</f>
        <v/>
      </c>
    </row>
    <row r="175" spans="1:16" ht="15" customHeight="1" x14ac:dyDescent="0.25">
      <c r="A175" s="80">
        <v>19</v>
      </c>
      <c r="B175" s="70">
        <v>173</v>
      </c>
      <c r="C175" s="88" t="str">
        <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ERROR")))))))))))))))))))),2,TRUE)</f>
        <v>Administration</v>
      </c>
      <c r="D175" s="89"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3,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ERROR")))))))))))))))))))),3,TRUE))</f>
        <v/>
      </c>
      <c r="E175" s="89"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4,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ERROR")))))))))))))))))))),4,TRUE))</f>
        <v/>
      </c>
      <c r="F175" s="89"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5,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ERROR")))))))))))))))))))),5,TRUE))</f>
        <v/>
      </c>
      <c r="G175" s="88"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6,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ERROR")))))))))))))))))))),6,TRUE))</f>
        <v/>
      </c>
      <c r="H175" s="88"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7,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ERROR")))))))))))))))))))),7,TRUE))</f>
        <v/>
      </c>
      <c r="I175" s="83"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8,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ERROR")))))))))))))))))))),8,TRUE))</f>
        <v/>
      </c>
      <c r="J175" s="90"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9,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ERROR")))))))))))))))))))),9,TRUE))</f>
        <v/>
      </c>
      <c r="K175" s="83"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10,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ERROR")))))))))))))))))))),10,TRUE))</f>
        <v/>
      </c>
      <c r="L175" s="48"/>
      <c r="M175" s="114"/>
      <c r="N175" s="83"/>
      <c r="O175" s="83"/>
      <c r="P175" s="69" t="str">
        <f>IF(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11,TRUE)=0,"",VLOOKUP($B175,IF($B175&lt;11,ADMIN0[],IF($B175&lt;21,ADMIN1[],IF($B175&lt;31,ADMIN2[],IF($B175&lt;41,ADMIN3[],IF($B175&lt;51,ADMIN4[],IF($B175&lt;61,ADMIN5[],IF($B175&lt;71,ADMIN6[],IF($B175&lt;81,ADMIN7[],IF($B175&lt;91,ADMIN8[],IF($B175&lt;101,ADMIN9[],IF($B175&lt;111,ADMIN10[],IF($B175&lt;121,ADMIN11[],IF($B175&lt;131,ADMIN12[],IF($B175&lt;141,ADMIN13[],IF($B175&lt;151,ADMIN14[],IF($B175&lt;161,ADMIN15[],IF($B175&lt;171,ADMIN16[],IF($B175&lt;181,ADMIN17[],IF($B175&lt;191,ADMIN18[],IF($B175&lt;201,ADMIN19[],"TABLE ERROR")))))))))))))))))))),11,TRUE))</f>
        <v/>
      </c>
    </row>
    <row r="176" spans="1:16" ht="15" customHeight="1" x14ac:dyDescent="0.25">
      <c r="A176" s="80">
        <v>19</v>
      </c>
      <c r="B176" s="70">
        <v>174</v>
      </c>
      <c r="C176" s="88" t="str">
        <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ERROR")))))))))))))))))))),2,TRUE)</f>
        <v>Administration</v>
      </c>
      <c r="D176" s="89"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3,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ERROR")))))))))))))))))))),3,TRUE))</f>
        <v/>
      </c>
      <c r="E176" s="89"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4,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ERROR")))))))))))))))))))),4,TRUE))</f>
        <v/>
      </c>
      <c r="F176" s="89"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5,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ERROR")))))))))))))))))))),5,TRUE))</f>
        <v/>
      </c>
      <c r="G176" s="88"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6,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ERROR")))))))))))))))))))),6,TRUE))</f>
        <v/>
      </c>
      <c r="H176" s="88"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7,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ERROR")))))))))))))))))))),7,TRUE))</f>
        <v/>
      </c>
      <c r="I176" s="83"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8,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ERROR")))))))))))))))))))),8,TRUE))</f>
        <v/>
      </c>
      <c r="J176" s="90"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9,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ERROR")))))))))))))))))))),9,TRUE))</f>
        <v/>
      </c>
      <c r="K176" s="83"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10,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ERROR")))))))))))))))))))),10,TRUE))</f>
        <v/>
      </c>
      <c r="L176" s="48"/>
      <c r="M176" s="114"/>
      <c r="N176" s="83"/>
      <c r="O176" s="83"/>
      <c r="P176" s="69" t="str">
        <f>IF(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11,TRUE)=0,"",VLOOKUP($B176,IF($B176&lt;11,ADMIN0[],IF($B176&lt;21,ADMIN1[],IF($B176&lt;31,ADMIN2[],IF($B176&lt;41,ADMIN3[],IF($B176&lt;51,ADMIN4[],IF($B176&lt;61,ADMIN5[],IF($B176&lt;71,ADMIN6[],IF($B176&lt;81,ADMIN7[],IF($B176&lt;91,ADMIN8[],IF($B176&lt;101,ADMIN9[],IF($B176&lt;111,ADMIN10[],IF($B176&lt;121,ADMIN11[],IF($B176&lt;131,ADMIN12[],IF($B176&lt;141,ADMIN13[],IF($B176&lt;151,ADMIN14[],IF($B176&lt;161,ADMIN15[],IF($B176&lt;171,ADMIN16[],IF($B176&lt;181,ADMIN17[],IF($B176&lt;191,ADMIN18[],IF($B176&lt;201,ADMIN19[],"TABLE ERROR")))))))))))))))))))),11,TRUE))</f>
        <v/>
      </c>
    </row>
    <row r="177" spans="1:16" ht="15" customHeight="1" x14ac:dyDescent="0.25">
      <c r="A177" s="80">
        <v>19</v>
      </c>
      <c r="B177" s="70">
        <v>175</v>
      </c>
      <c r="C177" s="88" t="str">
        <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ERROR")))))))))))))))))))),2,TRUE)</f>
        <v>Administration</v>
      </c>
      <c r="D177" s="89"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3,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ERROR")))))))))))))))))))),3,TRUE))</f>
        <v/>
      </c>
      <c r="E177" s="89"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4,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ERROR")))))))))))))))))))),4,TRUE))</f>
        <v/>
      </c>
      <c r="F177" s="89"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5,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ERROR")))))))))))))))))))),5,TRUE))</f>
        <v/>
      </c>
      <c r="G177" s="88"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6,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ERROR")))))))))))))))))))),6,TRUE))</f>
        <v/>
      </c>
      <c r="H177" s="88"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7,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ERROR")))))))))))))))))))),7,TRUE))</f>
        <v/>
      </c>
      <c r="I177" s="83"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8,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ERROR")))))))))))))))))))),8,TRUE))</f>
        <v/>
      </c>
      <c r="J177" s="90"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9,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ERROR")))))))))))))))))))),9,TRUE))</f>
        <v/>
      </c>
      <c r="K177" s="83"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10,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ERROR")))))))))))))))))))),10,TRUE))</f>
        <v/>
      </c>
      <c r="L177" s="48"/>
      <c r="M177" s="114"/>
      <c r="N177" s="83"/>
      <c r="O177" s="83"/>
      <c r="P177" s="69" t="str">
        <f>IF(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11,TRUE)=0,"",VLOOKUP($B177,IF($B177&lt;11,ADMIN0[],IF($B177&lt;21,ADMIN1[],IF($B177&lt;31,ADMIN2[],IF($B177&lt;41,ADMIN3[],IF($B177&lt;51,ADMIN4[],IF($B177&lt;61,ADMIN5[],IF($B177&lt;71,ADMIN6[],IF($B177&lt;81,ADMIN7[],IF($B177&lt;91,ADMIN8[],IF($B177&lt;101,ADMIN9[],IF($B177&lt;111,ADMIN10[],IF($B177&lt;121,ADMIN11[],IF($B177&lt;131,ADMIN12[],IF($B177&lt;141,ADMIN13[],IF($B177&lt;151,ADMIN14[],IF($B177&lt;161,ADMIN15[],IF($B177&lt;171,ADMIN16[],IF($B177&lt;181,ADMIN17[],IF($B177&lt;191,ADMIN18[],IF($B177&lt;201,ADMIN19[],"TABLE ERROR")))))))))))))))))))),11,TRUE))</f>
        <v/>
      </c>
    </row>
    <row r="178" spans="1:16" ht="15" customHeight="1" x14ac:dyDescent="0.25">
      <c r="A178" s="80">
        <v>19</v>
      </c>
      <c r="B178" s="70">
        <v>176</v>
      </c>
      <c r="C178" s="88" t="str">
        <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ERROR")))))))))))))))))))),2,TRUE)</f>
        <v>Administration</v>
      </c>
      <c r="D178" s="89"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3,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ERROR")))))))))))))))))))),3,TRUE))</f>
        <v/>
      </c>
      <c r="E178" s="89"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4,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ERROR")))))))))))))))))))),4,TRUE))</f>
        <v/>
      </c>
      <c r="F178" s="89"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5,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ERROR")))))))))))))))))))),5,TRUE))</f>
        <v/>
      </c>
      <c r="G178" s="88"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6,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ERROR")))))))))))))))))))),6,TRUE))</f>
        <v/>
      </c>
      <c r="H178" s="88"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7,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ERROR")))))))))))))))))))),7,TRUE))</f>
        <v/>
      </c>
      <c r="I178" s="83"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8,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ERROR")))))))))))))))))))),8,TRUE))</f>
        <v/>
      </c>
      <c r="J178" s="90"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9,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ERROR")))))))))))))))))))),9,TRUE))</f>
        <v/>
      </c>
      <c r="K178" s="83"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10,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ERROR")))))))))))))))))))),10,TRUE))</f>
        <v/>
      </c>
      <c r="L178" s="48"/>
      <c r="M178" s="114"/>
      <c r="N178" s="83"/>
      <c r="O178" s="83"/>
      <c r="P178" s="69" t="str">
        <f>IF(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11,TRUE)=0,"",VLOOKUP($B178,IF($B178&lt;11,ADMIN0[],IF($B178&lt;21,ADMIN1[],IF($B178&lt;31,ADMIN2[],IF($B178&lt;41,ADMIN3[],IF($B178&lt;51,ADMIN4[],IF($B178&lt;61,ADMIN5[],IF($B178&lt;71,ADMIN6[],IF($B178&lt;81,ADMIN7[],IF($B178&lt;91,ADMIN8[],IF($B178&lt;101,ADMIN9[],IF($B178&lt;111,ADMIN10[],IF($B178&lt;121,ADMIN11[],IF($B178&lt;131,ADMIN12[],IF($B178&lt;141,ADMIN13[],IF($B178&lt;151,ADMIN14[],IF($B178&lt;161,ADMIN15[],IF($B178&lt;171,ADMIN16[],IF($B178&lt;181,ADMIN17[],IF($B178&lt;191,ADMIN18[],IF($B178&lt;201,ADMIN19[],"TABLE ERROR")))))))))))))))))))),11,TRUE))</f>
        <v/>
      </c>
    </row>
    <row r="179" spans="1:16" ht="15" customHeight="1" x14ac:dyDescent="0.25">
      <c r="A179" s="80">
        <v>19</v>
      </c>
      <c r="B179" s="70">
        <v>177</v>
      </c>
      <c r="C179" s="88" t="str">
        <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ERROR")))))))))))))))))))),2,TRUE)</f>
        <v>Administration</v>
      </c>
      <c r="D179" s="89"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3,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ERROR")))))))))))))))))))),3,TRUE))</f>
        <v/>
      </c>
      <c r="E179" s="89"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4,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ERROR")))))))))))))))))))),4,TRUE))</f>
        <v/>
      </c>
      <c r="F179" s="89"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5,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ERROR")))))))))))))))))))),5,TRUE))</f>
        <v/>
      </c>
      <c r="G179" s="88"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6,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ERROR")))))))))))))))))))),6,TRUE))</f>
        <v/>
      </c>
      <c r="H179" s="88"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7,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ERROR")))))))))))))))))))),7,TRUE))</f>
        <v/>
      </c>
      <c r="I179" s="83"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8,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ERROR")))))))))))))))))))),8,TRUE))</f>
        <v/>
      </c>
      <c r="J179" s="90"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9,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ERROR")))))))))))))))))))),9,TRUE))</f>
        <v/>
      </c>
      <c r="K179" s="83"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10,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ERROR")))))))))))))))))))),10,TRUE))</f>
        <v/>
      </c>
      <c r="L179" s="48"/>
      <c r="M179" s="114"/>
      <c r="N179" s="83"/>
      <c r="O179" s="83"/>
      <c r="P179" s="69" t="str">
        <f>IF(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11,TRUE)=0,"",VLOOKUP($B179,IF($B179&lt;11,ADMIN0[],IF($B179&lt;21,ADMIN1[],IF($B179&lt;31,ADMIN2[],IF($B179&lt;41,ADMIN3[],IF($B179&lt;51,ADMIN4[],IF($B179&lt;61,ADMIN5[],IF($B179&lt;71,ADMIN6[],IF($B179&lt;81,ADMIN7[],IF($B179&lt;91,ADMIN8[],IF($B179&lt;101,ADMIN9[],IF($B179&lt;111,ADMIN10[],IF($B179&lt;121,ADMIN11[],IF($B179&lt;131,ADMIN12[],IF($B179&lt;141,ADMIN13[],IF($B179&lt;151,ADMIN14[],IF($B179&lt;161,ADMIN15[],IF($B179&lt;171,ADMIN16[],IF($B179&lt;181,ADMIN17[],IF($B179&lt;191,ADMIN18[],IF($B179&lt;201,ADMIN19[],"TABLE ERROR")))))))))))))))))))),11,TRUE))</f>
        <v/>
      </c>
    </row>
    <row r="180" spans="1:16" ht="15" customHeight="1" x14ac:dyDescent="0.25">
      <c r="A180" s="80">
        <v>19</v>
      </c>
      <c r="B180" s="70">
        <v>178</v>
      </c>
      <c r="C180" s="88" t="str">
        <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ERROR")))))))))))))))))))),2,TRUE)</f>
        <v>Administration</v>
      </c>
      <c r="D180" s="89"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3,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ERROR")))))))))))))))))))),3,TRUE))</f>
        <v/>
      </c>
      <c r="E180" s="89"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4,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ERROR")))))))))))))))))))),4,TRUE))</f>
        <v/>
      </c>
      <c r="F180" s="89"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5,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ERROR")))))))))))))))))))),5,TRUE))</f>
        <v/>
      </c>
      <c r="G180" s="88"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6,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ERROR")))))))))))))))))))),6,TRUE))</f>
        <v/>
      </c>
      <c r="H180" s="88"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7,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ERROR")))))))))))))))))))),7,TRUE))</f>
        <v/>
      </c>
      <c r="I180" s="83"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8,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ERROR")))))))))))))))))))),8,TRUE))</f>
        <v/>
      </c>
      <c r="J180" s="90"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9,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ERROR")))))))))))))))))))),9,TRUE))</f>
        <v/>
      </c>
      <c r="K180" s="83"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10,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ERROR")))))))))))))))))))),10,TRUE))</f>
        <v/>
      </c>
      <c r="L180" s="48"/>
      <c r="M180" s="114"/>
      <c r="N180" s="83"/>
      <c r="O180" s="83"/>
      <c r="P180" s="69" t="str">
        <f>IF(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11,TRUE)=0,"",VLOOKUP($B180,IF($B180&lt;11,ADMIN0[],IF($B180&lt;21,ADMIN1[],IF($B180&lt;31,ADMIN2[],IF($B180&lt;41,ADMIN3[],IF($B180&lt;51,ADMIN4[],IF($B180&lt;61,ADMIN5[],IF($B180&lt;71,ADMIN6[],IF($B180&lt;81,ADMIN7[],IF($B180&lt;91,ADMIN8[],IF($B180&lt;101,ADMIN9[],IF($B180&lt;111,ADMIN10[],IF($B180&lt;121,ADMIN11[],IF($B180&lt;131,ADMIN12[],IF($B180&lt;141,ADMIN13[],IF($B180&lt;151,ADMIN14[],IF($B180&lt;161,ADMIN15[],IF($B180&lt;171,ADMIN16[],IF($B180&lt;181,ADMIN17[],IF($B180&lt;191,ADMIN18[],IF($B180&lt;201,ADMIN19[],"TABLE ERROR")))))))))))))))))))),11,TRUE))</f>
        <v/>
      </c>
    </row>
    <row r="181" spans="1:16" ht="15" customHeight="1" x14ac:dyDescent="0.25">
      <c r="A181" s="80">
        <v>19</v>
      </c>
      <c r="B181" s="70">
        <v>179</v>
      </c>
      <c r="C181" s="88" t="str">
        <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ERROR")))))))))))))))))))),2,TRUE)</f>
        <v>Administration</v>
      </c>
      <c r="D181" s="89"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3,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ERROR")))))))))))))))))))),3,TRUE))</f>
        <v/>
      </c>
      <c r="E181" s="89"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4,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ERROR")))))))))))))))))))),4,TRUE))</f>
        <v/>
      </c>
      <c r="F181" s="89"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5,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ERROR")))))))))))))))))))),5,TRUE))</f>
        <v/>
      </c>
      <c r="G181" s="88"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6,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ERROR")))))))))))))))))))),6,TRUE))</f>
        <v/>
      </c>
      <c r="H181" s="88"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7,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ERROR")))))))))))))))))))),7,TRUE))</f>
        <v/>
      </c>
      <c r="I181" s="83"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8,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ERROR")))))))))))))))))))),8,TRUE))</f>
        <v/>
      </c>
      <c r="J181" s="90"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9,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ERROR")))))))))))))))))))),9,TRUE))</f>
        <v/>
      </c>
      <c r="K181" s="83"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10,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ERROR")))))))))))))))))))),10,TRUE))</f>
        <v/>
      </c>
      <c r="L181" s="48"/>
      <c r="M181" s="114"/>
      <c r="N181" s="83"/>
      <c r="O181" s="83"/>
      <c r="P181" s="69" t="str">
        <f>IF(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11,TRUE)=0,"",VLOOKUP($B181,IF($B181&lt;11,ADMIN0[],IF($B181&lt;21,ADMIN1[],IF($B181&lt;31,ADMIN2[],IF($B181&lt;41,ADMIN3[],IF($B181&lt;51,ADMIN4[],IF($B181&lt;61,ADMIN5[],IF($B181&lt;71,ADMIN6[],IF($B181&lt;81,ADMIN7[],IF($B181&lt;91,ADMIN8[],IF($B181&lt;101,ADMIN9[],IF($B181&lt;111,ADMIN10[],IF($B181&lt;121,ADMIN11[],IF($B181&lt;131,ADMIN12[],IF($B181&lt;141,ADMIN13[],IF($B181&lt;151,ADMIN14[],IF($B181&lt;161,ADMIN15[],IF($B181&lt;171,ADMIN16[],IF($B181&lt;181,ADMIN17[],IF($B181&lt;191,ADMIN18[],IF($B181&lt;201,ADMIN19[],"TABLE ERROR")))))))))))))))))))),11,TRUE))</f>
        <v/>
      </c>
    </row>
    <row r="182" spans="1:16" ht="15.75" customHeight="1" x14ac:dyDescent="0.25">
      <c r="A182" s="80">
        <v>19</v>
      </c>
      <c r="B182" s="70">
        <v>180</v>
      </c>
      <c r="C182" s="88" t="str">
        <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ERROR")))))))))))))))))))),2,TRUE)</f>
        <v>Administration</v>
      </c>
      <c r="D182" s="89"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3,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ERROR")))))))))))))))))))),3,TRUE))</f>
        <v/>
      </c>
      <c r="E182" s="89"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4,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ERROR")))))))))))))))))))),4,TRUE))</f>
        <v/>
      </c>
      <c r="F182" s="89"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5,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ERROR")))))))))))))))))))),5,TRUE))</f>
        <v/>
      </c>
      <c r="G182" s="88"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6,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ERROR")))))))))))))))))))),6,TRUE))</f>
        <v/>
      </c>
      <c r="H182" s="88"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7,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ERROR")))))))))))))))))))),7,TRUE))</f>
        <v/>
      </c>
      <c r="I182" s="83"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8,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ERROR")))))))))))))))))))),8,TRUE))</f>
        <v/>
      </c>
      <c r="J182" s="90"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9,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ERROR")))))))))))))))))))),9,TRUE))</f>
        <v/>
      </c>
      <c r="K182" s="83"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10,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ERROR")))))))))))))))))))),10,TRUE))</f>
        <v/>
      </c>
      <c r="L182" s="48"/>
      <c r="M182" s="114"/>
      <c r="N182" s="83"/>
      <c r="O182" s="83"/>
      <c r="P182" s="69" t="str">
        <f>IF(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11,TRUE)=0,"",VLOOKUP($B182,IF($B182&lt;11,ADMIN0[],IF($B182&lt;21,ADMIN1[],IF($B182&lt;31,ADMIN2[],IF($B182&lt;41,ADMIN3[],IF($B182&lt;51,ADMIN4[],IF($B182&lt;61,ADMIN5[],IF($B182&lt;71,ADMIN6[],IF($B182&lt;81,ADMIN7[],IF($B182&lt;91,ADMIN8[],IF($B182&lt;101,ADMIN9[],IF($B182&lt;111,ADMIN10[],IF($B182&lt;121,ADMIN11[],IF($B182&lt;131,ADMIN12[],IF($B182&lt;141,ADMIN13[],IF($B182&lt;151,ADMIN14[],IF($B182&lt;161,ADMIN15[],IF($B182&lt;171,ADMIN16[],IF($B182&lt;181,ADMIN17[],IF($B182&lt;191,ADMIN18[],IF($B182&lt;201,ADMIN19[],"TABLE ERROR")))))))))))))))))))),11,TRUE))</f>
        <v/>
      </c>
    </row>
    <row r="183" spans="1:16" ht="15" customHeight="1" x14ac:dyDescent="0.25">
      <c r="A183" s="80">
        <v>20</v>
      </c>
      <c r="B183" s="70">
        <v>181</v>
      </c>
      <c r="C183" s="88" t="str">
        <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ERROR")))))))))))))))))))),2,TRUE)</f>
        <v>Administration</v>
      </c>
      <c r="D183" s="89"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3,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ERROR")))))))))))))))))))),3,TRUE))</f>
        <v/>
      </c>
      <c r="E183" s="89"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4,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ERROR")))))))))))))))))))),4,TRUE))</f>
        <v/>
      </c>
      <c r="F183" s="89"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5,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ERROR")))))))))))))))))))),5,TRUE))</f>
        <v/>
      </c>
      <c r="G183" s="88"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6,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ERROR")))))))))))))))))))),6,TRUE))</f>
        <v/>
      </c>
      <c r="H183" s="88"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7,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ERROR")))))))))))))))))))),7,TRUE))</f>
        <v/>
      </c>
      <c r="I183" s="83"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8,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ERROR")))))))))))))))))))),8,TRUE))</f>
        <v/>
      </c>
      <c r="J183" s="90"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9,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ERROR")))))))))))))))))))),9,TRUE))</f>
        <v/>
      </c>
      <c r="K183" s="83"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10,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ERROR")))))))))))))))))))),10,TRUE))</f>
        <v/>
      </c>
      <c r="L183" s="48"/>
      <c r="M183" s="114"/>
      <c r="N183" s="83"/>
      <c r="O183" s="83"/>
      <c r="P183" s="69" t="str">
        <f>IF(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11,TRUE)=0,"",VLOOKUP($B183,IF($B183&lt;11,ADMIN0[],IF($B183&lt;21,ADMIN1[],IF($B183&lt;31,ADMIN2[],IF($B183&lt;41,ADMIN3[],IF($B183&lt;51,ADMIN4[],IF($B183&lt;61,ADMIN5[],IF($B183&lt;71,ADMIN6[],IF($B183&lt;81,ADMIN7[],IF($B183&lt;91,ADMIN8[],IF($B183&lt;101,ADMIN9[],IF($B183&lt;111,ADMIN10[],IF($B183&lt;121,ADMIN11[],IF($B183&lt;131,ADMIN12[],IF($B183&lt;141,ADMIN13[],IF($B183&lt;151,ADMIN14[],IF($B183&lt;161,ADMIN15[],IF($B183&lt;171,ADMIN16[],IF($B183&lt;181,ADMIN17[],IF($B183&lt;191,ADMIN18[],IF($B183&lt;201,ADMIN19[],"TABLE ERROR")))))))))))))))))))),11,TRUE))</f>
        <v/>
      </c>
    </row>
    <row r="184" spans="1:16" ht="15" customHeight="1" x14ac:dyDescent="0.25">
      <c r="A184" s="80">
        <v>20</v>
      </c>
      <c r="B184" s="70">
        <v>182</v>
      </c>
      <c r="C184" s="88" t="str">
        <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ERROR")))))))))))))))))))),2,TRUE)</f>
        <v>Administration</v>
      </c>
      <c r="D184" s="89"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3,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ERROR")))))))))))))))))))),3,TRUE))</f>
        <v/>
      </c>
      <c r="E184" s="89"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4,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ERROR")))))))))))))))))))),4,TRUE))</f>
        <v/>
      </c>
      <c r="F184" s="89"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5,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ERROR")))))))))))))))))))),5,TRUE))</f>
        <v/>
      </c>
      <c r="G184" s="88"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6,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ERROR")))))))))))))))))))),6,TRUE))</f>
        <v/>
      </c>
      <c r="H184" s="88"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7,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ERROR")))))))))))))))))))),7,TRUE))</f>
        <v/>
      </c>
      <c r="I184" s="83"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8,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ERROR")))))))))))))))))))),8,TRUE))</f>
        <v/>
      </c>
      <c r="J184" s="90"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9,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ERROR")))))))))))))))))))),9,TRUE))</f>
        <v/>
      </c>
      <c r="K184" s="83"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10,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ERROR")))))))))))))))))))),10,TRUE))</f>
        <v/>
      </c>
      <c r="L184" s="48"/>
      <c r="M184" s="114"/>
      <c r="N184" s="83"/>
      <c r="O184" s="83"/>
      <c r="P184" s="69" t="str">
        <f>IF(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11,TRUE)=0,"",VLOOKUP($B184,IF($B184&lt;11,ADMIN0[],IF($B184&lt;21,ADMIN1[],IF($B184&lt;31,ADMIN2[],IF($B184&lt;41,ADMIN3[],IF($B184&lt;51,ADMIN4[],IF($B184&lt;61,ADMIN5[],IF($B184&lt;71,ADMIN6[],IF($B184&lt;81,ADMIN7[],IF($B184&lt;91,ADMIN8[],IF($B184&lt;101,ADMIN9[],IF($B184&lt;111,ADMIN10[],IF($B184&lt;121,ADMIN11[],IF($B184&lt;131,ADMIN12[],IF($B184&lt;141,ADMIN13[],IF($B184&lt;151,ADMIN14[],IF($B184&lt;161,ADMIN15[],IF($B184&lt;171,ADMIN16[],IF($B184&lt;181,ADMIN17[],IF($B184&lt;191,ADMIN18[],IF($B184&lt;201,ADMIN19[],"TABLE ERROR")))))))))))))))))))),11,TRUE))</f>
        <v/>
      </c>
    </row>
    <row r="185" spans="1:16" ht="15" customHeight="1" x14ac:dyDescent="0.25">
      <c r="A185" s="80">
        <v>20</v>
      </c>
      <c r="B185" s="70">
        <v>183</v>
      </c>
      <c r="C185" s="88" t="str">
        <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ERROR")))))))))))))))))))),2,TRUE)</f>
        <v>Administration</v>
      </c>
      <c r="D185" s="89"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3,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ERROR")))))))))))))))))))),3,TRUE))</f>
        <v/>
      </c>
      <c r="E185" s="89"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4,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ERROR")))))))))))))))))))),4,TRUE))</f>
        <v/>
      </c>
      <c r="F185" s="89"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5,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ERROR")))))))))))))))))))),5,TRUE))</f>
        <v/>
      </c>
      <c r="G185" s="88"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6,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ERROR")))))))))))))))))))),6,TRUE))</f>
        <v/>
      </c>
      <c r="H185" s="88"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7,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ERROR")))))))))))))))))))),7,TRUE))</f>
        <v/>
      </c>
      <c r="I185" s="83"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8,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ERROR")))))))))))))))))))),8,TRUE))</f>
        <v/>
      </c>
      <c r="J185" s="90"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9,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ERROR")))))))))))))))))))),9,TRUE))</f>
        <v/>
      </c>
      <c r="K185" s="83"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10,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ERROR")))))))))))))))))))),10,TRUE))</f>
        <v/>
      </c>
      <c r="L185" s="48"/>
      <c r="M185" s="114"/>
      <c r="N185" s="83"/>
      <c r="O185" s="83"/>
      <c r="P185" s="69" t="str">
        <f>IF(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11,TRUE)=0,"",VLOOKUP($B185,IF($B185&lt;11,ADMIN0[],IF($B185&lt;21,ADMIN1[],IF($B185&lt;31,ADMIN2[],IF($B185&lt;41,ADMIN3[],IF($B185&lt;51,ADMIN4[],IF($B185&lt;61,ADMIN5[],IF($B185&lt;71,ADMIN6[],IF($B185&lt;81,ADMIN7[],IF($B185&lt;91,ADMIN8[],IF($B185&lt;101,ADMIN9[],IF($B185&lt;111,ADMIN10[],IF($B185&lt;121,ADMIN11[],IF($B185&lt;131,ADMIN12[],IF($B185&lt;141,ADMIN13[],IF($B185&lt;151,ADMIN14[],IF($B185&lt;161,ADMIN15[],IF($B185&lt;171,ADMIN16[],IF($B185&lt;181,ADMIN17[],IF($B185&lt;191,ADMIN18[],IF($B185&lt;201,ADMIN19[],"TABLE ERROR")))))))))))))))))))),11,TRUE))</f>
        <v/>
      </c>
    </row>
    <row r="186" spans="1:16" ht="15" customHeight="1" x14ac:dyDescent="0.25">
      <c r="A186" s="80">
        <v>20</v>
      </c>
      <c r="B186" s="70">
        <v>184</v>
      </c>
      <c r="C186" s="88" t="str">
        <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ERROR")))))))))))))))))))),2,TRUE)</f>
        <v>Administration</v>
      </c>
      <c r="D186" s="89"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3,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ERROR")))))))))))))))))))),3,TRUE))</f>
        <v/>
      </c>
      <c r="E186" s="89"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4,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ERROR")))))))))))))))))))),4,TRUE))</f>
        <v/>
      </c>
      <c r="F186" s="89"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5,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ERROR")))))))))))))))))))),5,TRUE))</f>
        <v/>
      </c>
      <c r="G186" s="88"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6,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ERROR")))))))))))))))))))),6,TRUE))</f>
        <v/>
      </c>
      <c r="H186" s="88"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7,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ERROR")))))))))))))))))))),7,TRUE))</f>
        <v/>
      </c>
      <c r="I186" s="83"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8,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ERROR")))))))))))))))))))),8,TRUE))</f>
        <v/>
      </c>
      <c r="J186" s="90"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9,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ERROR")))))))))))))))))))),9,TRUE))</f>
        <v/>
      </c>
      <c r="K186" s="83"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10,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ERROR")))))))))))))))))))),10,TRUE))</f>
        <v/>
      </c>
      <c r="L186" s="48"/>
      <c r="M186" s="114"/>
      <c r="N186" s="83"/>
      <c r="O186" s="83"/>
      <c r="P186" s="69" t="str">
        <f>IF(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11,TRUE)=0,"",VLOOKUP($B186,IF($B186&lt;11,ADMIN0[],IF($B186&lt;21,ADMIN1[],IF($B186&lt;31,ADMIN2[],IF($B186&lt;41,ADMIN3[],IF($B186&lt;51,ADMIN4[],IF($B186&lt;61,ADMIN5[],IF($B186&lt;71,ADMIN6[],IF($B186&lt;81,ADMIN7[],IF($B186&lt;91,ADMIN8[],IF($B186&lt;101,ADMIN9[],IF($B186&lt;111,ADMIN10[],IF($B186&lt;121,ADMIN11[],IF($B186&lt;131,ADMIN12[],IF($B186&lt;141,ADMIN13[],IF($B186&lt;151,ADMIN14[],IF($B186&lt;161,ADMIN15[],IF($B186&lt;171,ADMIN16[],IF($B186&lt;181,ADMIN17[],IF($B186&lt;191,ADMIN18[],IF($B186&lt;201,ADMIN19[],"TABLE ERROR")))))))))))))))))))),11,TRUE))</f>
        <v/>
      </c>
    </row>
    <row r="187" spans="1:16" ht="15" customHeight="1" x14ac:dyDescent="0.25">
      <c r="A187" s="80">
        <v>20</v>
      </c>
      <c r="B187" s="70">
        <v>185</v>
      </c>
      <c r="C187" s="88" t="str">
        <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ERROR")))))))))))))))))))),2,TRUE)</f>
        <v>Administration</v>
      </c>
      <c r="D187" s="89"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3,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ERROR")))))))))))))))))))),3,TRUE))</f>
        <v/>
      </c>
      <c r="E187" s="89"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4,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ERROR")))))))))))))))))))),4,TRUE))</f>
        <v/>
      </c>
      <c r="F187" s="89"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5,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ERROR")))))))))))))))))))),5,TRUE))</f>
        <v/>
      </c>
      <c r="G187" s="88"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6,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ERROR")))))))))))))))))))),6,TRUE))</f>
        <v/>
      </c>
      <c r="H187" s="88"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7,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ERROR")))))))))))))))))))),7,TRUE))</f>
        <v/>
      </c>
      <c r="I187" s="83"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8,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ERROR")))))))))))))))))))),8,TRUE))</f>
        <v/>
      </c>
      <c r="J187" s="90"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9,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ERROR")))))))))))))))))))),9,TRUE))</f>
        <v/>
      </c>
      <c r="K187" s="83"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10,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ERROR")))))))))))))))))))),10,TRUE))</f>
        <v/>
      </c>
      <c r="L187" s="48"/>
      <c r="M187" s="114"/>
      <c r="N187" s="83"/>
      <c r="O187" s="83"/>
      <c r="P187" s="69" t="str">
        <f>IF(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11,TRUE)=0,"",VLOOKUP($B187,IF($B187&lt;11,ADMIN0[],IF($B187&lt;21,ADMIN1[],IF($B187&lt;31,ADMIN2[],IF($B187&lt;41,ADMIN3[],IF($B187&lt;51,ADMIN4[],IF($B187&lt;61,ADMIN5[],IF($B187&lt;71,ADMIN6[],IF($B187&lt;81,ADMIN7[],IF($B187&lt;91,ADMIN8[],IF($B187&lt;101,ADMIN9[],IF($B187&lt;111,ADMIN10[],IF($B187&lt;121,ADMIN11[],IF($B187&lt;131,ADMIN12[],IF($B187&lt;141,ADMIN13[],IF($B187&lt;151,ADMIN14[],IF($B187&lt;161,ADMIN15[],IF($B187&lt;171,ADMIN16[],IF($B187&lt;181,ADMIN17[],IF($B187&lt;191,ADMIN18[],IF($B187&lt;201,ADMIN19[],"TABLE ERROR")))))))))))))))))))),11,TRUE))</f>
        <v/>
      </c>
    </row>
    <row r="188" spans="1:16" ht="15" customHeight="1" x14ac:dyDescent="0.25">
      <c r="A188" s="80">
        <v>20</v>
      </c>
      <c r="B188" s="70">
        <v>186</v>
      </c>
      <c r="C188" s="88" t="str">
        <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ERROR")))))))))))))))))))),2,TRUE)</f>
        <v>Administration</v>
      </c>
      <c r="D188" s="89"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3,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ERROR")))))))))))))))))))),3,TRUE))</f>
        <v/>
      </c>
      <c r="E188" s="89"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4,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ERROR")))))))))))))))))))),4,TRUE))</f>
        <v/>
      </c>
      <c r="F188" s="89"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5,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ERROR")))))))))))))))))))),5,TRUE))</f>
        <v/>
      </c>
      <c r="G188" s="88"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6,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ERROR")))))))))))))))))))),6,TRUE))</f>
        <v/>
      </c>
      <c r="H188" s="88"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7,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ERROR")))))))))))))))))))),7,TRUE))</f>
        <v/>
      </c>
      <c r="I188" s="83"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8,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ERROR")))))))))))))))))))),8,TRUE))</f>
        <v/>
      </c>
      <c r="J188" s="90"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9,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ERROR")))))))))))))))))))),9,TRUE))</f>
        <v/>
      </c>
      <c r="K188" s="83"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10,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ERROR")))))))))))))))))))),10,TRUE))</f>
        <v/>
      </c>
      <c r="L188" s="48"/>
      <c r="M188" s="114"/>
      <c r="N188" s="83"/>
      <c r="O188" s="83"/>
      <c r="P188" s="69" t="str">
        <f>IF(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11,TRUE)=0,"",VLOOKUP($B188,IF($B188&lt;11,ADMIN0[],IF($B188&lt;21,ADMIN1[],IF($B188&lt;31,ADMIN2[],IF($B188&lt;41,ADMIN3[],IF($B188&lt;51,ADMIN4[],IF($B188&lt;61,ADMIN5[],IF($B188&lt;71,ADMIN6[],IF($B188&lt;81,ADMIN7[],IF($B188&lt;91,ADMIN8[],IF($B188&lt;101,ADMIN9[],IF($B188&lt;111,ADMIN10[],IF($B188&lt;121,ADMIN11[],IF($B188&lt;131,ADMIN12[],IF($B188&lt;141,ADMIN13[],IF($B188&lt;151,ADMIN14[],IF($B188&lt;161,ADMIN15[],IF($B188&lt;171,ADMIN16[],IF($B188&lt;181,ADMIN17[],IF($B188&lt;191,ADMIN18[],IF($B188&lt;201,ADMIN19[],"TABLE ERROR")))))))))))))))))))),11,TRUE))</f>
        <v/>
      </c>
    </row>
    <row r="189" spans="1:16" ht="15" customHeight="1" x14ac:dyDescent="0.25">
      <c r="A189" s="80">
        <v>20</v>
      </c>
      <c r="B189" s="70">
        <v>187</v>
      </c>
      <c r="C189" s="88" t="str">
        <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ERROR")))))))))))))))))))),2,TRUE)</f>
        <v>Administration</v>
      </c>
      <c r="D189" s="89"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3,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ERROR")))))))))))))))))))),3,TRUE))</f>
        <v/>
      </c>
      <c r="E189" s="89"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4,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ERROR")))))))))))))))))))),4,TRUE))</f>
        <v/>
      </c>
      <c r="F189" s="89"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5,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ERROR")))))))))))))))))))),5,TRUE))</f>
        <v/>
      </c>
      <c r="G189" s="88"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6,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ERROR")))))))))))))))))))),6,TRUE))</f>
        <v/>
      </c>
      <c r="H189" s="88"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7,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ERROR")))))))))))))))))))),7,TRUE))</f>
        <v/>
      </c>
      <c r="I189" s="83"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8,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ERROR")))))))))))))))))))),8,TRUE))</f>
        <v/>
      </c>
      <c r="J189" s="90"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9,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ERROR")))))))))))))))))))),9,TRUE))</f>
        <v/>
      </c>
      <c r="K189" s="83"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10,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ERROR")))))))))))))))))))),10,TRUE))</f>
        <v/>
      </c>
      <c r="L189" s="48"/>
      <c r="M189" s="114"/>
      <c r="N189" s="83"/>
      <c r="O189" s="83"/>
      <c r="P189" s="69" t="str">
        <f>IF(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11,TRUE)=0,"",VLOOKUP($B189,IF($B189&lt;11,ADMIN0[],IF($B189&lt;21,ADMIN1[],IF($B189&lt;31,ADMIN2[],IF($B189&lt;41,ADMIN3[],IF($B189&lt;51,ADMIN4[],IF($B189&lt;61,ADMIN5[],IF($B189&lt;71,ADMIN6[],IF($B189&lt;81,ADMIN7[],IF($B189&lt;91,ADMIN8[],IF($B189&lt;101,ADMIN9[],IF($B189&lt;111,ADMIN10[],IF($B189&lt;121,ADMIN11[],IF($B189&lt;131,ADMIN12[],IF($B189&lt;141,ADMIN13[],IF($B189&lt;151,ADMIN14[],IF($B189&lt;161,ADMIN15[],IF($B189&lt;171,ADMIN16[],IF($B189&lt;181,ADMIN17[],IF($B189&lt;191,ADMIN18[],IF($B189&lt;201,ADMIN19[],"TABLE ERROR")))))))))))))))))))),11,TRUE))</f>
        <v/>
      </c>
    </row>
    <row r="190" spans="1:16" ht="15" customHeight="1" x14ac:dyDescent="0.25">
      <c r="A190" s="80">
        <v>20</v>
      </c>
      <c r="B190" s="70">
        <v>188</v>
      </c>
      <c r="C190" s="88" t="str">
        <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ERROR")))))))))))))))))))),2,TRUE)</f>
        <v>Administration</v>
      </c>
      <c r="D190" s="89"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3,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ERROR")))))))))))))))))))),3,TRUE))</f>
        <v/>
      </c>
      <c r="E190" s="89"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4,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ERROR")))))))))))))))))))),4,TRUE))</f>
        <v/>
      </c>
      <c r="F190" s="89"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5,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ERROR")))))))))))))))))))),5,TRUE))</f>
        <v/>
      </c>
      <c r="G190" s="88"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6,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ERROR")))))))))))))))))))),6,TRUE))</f>
        <v/>
      </c>
      <c r="H190" s="88"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7,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ERROR")))))))))))))))))))),7,TRUE))</f>
        <v/>
      </c>
      <c r="I190" s="83"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8,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ERROR")))))))))))))))))))),8,TRUE))</f>
        <v/>
      </c>
      <c r="J190" s="90"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9,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ERROR")))))))))))))))))))),9,TRUE))</f>
        <v/>
      </c>
      <c r="K190" s="83"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10,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ERROR")))))))))))))))))))),10,TRUE))</f>
        <v/>
      </c>
      <c r="L190" s="48"/>
      <c r="M190" s="114"/>
      <c r="N190" s="83"/>
      <c r="O190" s="83"/>
      <c r="P190" s="69" t="str">
        <f>IF(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11,TRUE)=0,"",VLOOKUP($B190,IF($B190&lt;11,ADMIN0[],IF($B190&lt;21,ADMIN1[],IF($B190&lt;31,ADMIN2[],IF($B190&lt;41,ADMIN3[],IF($B190&lt;51,ADMIN4[],IF($B190&lt;61,ADMIN5[],IF($B190&lt;71,ADMIN6[],IF($B190&lt;81,ADMIN7[],IF($B190&lt;91,ADMIN8[],IF($B190&lt;101,ADMIN9[],IF($B190&lt;111,ADMIN10[],IF($B190&lt;121,ADMIN11[],IF($B190&lt;131,ADMIN12[],IF($B190&lt;141,ADMIN13[],IF($B190&lt;151,ADMIN14[],IF($B190&lt;161,ADMIN15[],IF($B190&lt;171,ADMIN16[],IF($B190&lt;181,ADMIN17[],IF($B190&lt;191,ADMIN18[],IF($B190&lt;201,ADMIN19[],"TABLE ERROR")))))))))))))))))))),11,TRUE))</f>
        <v/>
      </c>
    </row>
    <row r="191" spans="1:16" ht="15" customHeight="1" x14ac:dyDescent="0.25">
      <c r="A191" s="80">
        <v>20</v>
      </c>
      <c r="B191" s="70">
        <v>189</v>
      </c>
      <c r="C191" s="88" t="str">
        <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ERROR")))))))))))))))))))),2,TRUE)</f>
        <v>Administration</v>
      </c>
      <c r="D191" s="89"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3,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ERROR")))))))))))))))))))),3,TRUE))</f>
        <v/>
      </c>
      <c r="E191" s="89"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4,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ERROR")))))))))))))))))))),4,TRUE))</f>
        <v/>
      </c>
      <c r="F191" s="89"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5,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ERROR")))))))))))))))))))),5,TRUE))</f>
        <v/>
      </c>
      <c r="G191" s="88"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6,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ERROR")))))))))))))))))))),6,TRUE))</f>
        <v/>
      </c>
      <c r="H191" s="88"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7,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ERROR")))))))))))))))))))),7,TRUE))</f>
        <v/>
      </c>
      <c r="I191" s="83"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8,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ERROR")))))))))))))))))))),8,TRUE))</f>
        <v/>
      </c>
      <c r="J191" s="90"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9,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ERROR")))))))))))))))))))),9,TRUE))</f>
        <v/>
      </c>
      <c r="K191" s="83"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10,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ERROR")))))))))))))))))))),10,TRUE))</f>
        <v/>
      </c>
      <c r="L191" s="48"/>
      <c r="M191" s="114"/>
      <c r="N191" s="83"/>
      <c r="O191" s="83"/>
      <c r="P191" s="69" t="str">
        <f>IF(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11,TRUE)=0,"",VLOOKUP($B191,IF($B191&lt;11,ADMIN0[],IF($B191&lt;21,ADMIN1[],IF($B191&lt;31,ADMIN2[],IF($B191&lt;41,ADMIN3[],IF($B191&lt;51,ADMIN4[],IF($B191&lt;61,ADMIN5[],IF($B191&lt;71,ADMIN6[],IF($B191&lt;81,ADMIN7[],IF($B191&lt;91,ADMIN8[],IF($B191&lt;101,ADMIN9[],IF($B191&lt;111,ADMIN10[],IF($B191&lt;121,ADMIN11[],IF($B191&lt;131,ADMIN12[],IF($B191&lt;141,ADMIN13[],IF($B191&lt;151,ADMIN14[],IF($B191&lt;161,ADMIN15[],IF($B191&lt;171,ADMIN16[],IF($B191&lt;181,ADMIN17[],IF($B191&lt;191,ADMIN18[],IF($B191&lt;201,ADMIN19[],"TABLE ERROR")))))))))))))))))))),11,TRUE))</f>
        <v/>
      </c>
    </row>
    <row r="192" spans="1:16" ht="15.75" customHeight="1" x14ac:dyDescent="0.25">
      <c r="A192" s="80">
        <v>20</v>
      </c>
      <c r="B192" s="70">
        <v>190</v>
      </c>
      <c r="C192" s="88" t="str">
        <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ERROR")))))))))))))))))))),2,TRUE)</f>
        <v>Administration</v>
      </c>
      <c r="D192" s="89"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3,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ERROR")))))))))))))))))))),3,TRUE))</f>
        <v/>
      </c>
      <c r="E192" s="89"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4,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ERROR")))))))))))))))))))),4,TRUE))</f>
        <v/>
      </c>
      <c r="F192" s="89"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5,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ERROR")))))))))))))))))))),5,TRUE))</f>
        <v/>
      </c>
      <c r="G192" s="88"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6,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ERROR")))))))))))))))))))),6,TRUE))</f>
        <v/>
      </c>
      <c r="H192" s="88"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7,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ERROR")))))))))))))))))))),7,TRUE))</f>
        <v/>
      </c>
      <c r="I192" s="83"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8,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ERROR")))))))))))))))))))),8,TRUE))</f>
        <v/>
      </c>
      <c r="J192" s="90"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9,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ERROR")))))))))))))))))))),9,TRUE))</f>
        <v/>
      </c>
      <c r="K192" s="83"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10,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ERROR")))))))))))))))))))),10,TRUE))</f>
        <v/>
      </c>
      <c r="L192" s="48"/>
      <c r="M192" s="114"/>
      <c r="N192" s="83"/>
      <c r="O192" s="83"/>
      <c r="P192" s="69" t="str">
        <f>IF(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11,TRUE)=0,"",VLOOKUP($B192,IF($B192&lt;11,ADMIN0[],IF($B192&lt;21,ADMIN1[],IF($B192&lt;31,ADMIN2[],IF($B192&lt;41,ADMIN3[],IF($B192&lt;51,ADMIN4[],IF($B192&lt;61,ADMIN5[],IF($B192&lt;71,ADMIN6[],IF($B192&lt;81,ADMIN7[],IF($B192&lt;91,ADMIN8[],IF($B192&lt;101,ADMIN9[],IF($B192&lt;111,ADMIN10[],IF($B192&lt;121,ADMIN11[],IF($B192&lt;131,ADMIN12[],IF($B192&lt;141,ADMIN13[],IF($B192&lt;151,ADMIN14[],IF($B192&lt;161,ADMIN15[],IF($B192&lt;171,ADMIN16[],IF($B192&lt;181,ADMIN17[],IF($B192&lt;191,ADMIN18[],IF($B192&lt;201,ADMIN19[],"TABLE ERROR")))))))))))))))))))),11,TRUE))</f>
        <v/>
      </c>
    </row>
    <row r="193" spans="1:16" ht="15" customHeight="1" x14ac:dyDescent="0.25">
      <c r="A193" s="80">
        <v>21</v>
      </c>
      <c r="B193" s="70">
        <v>191</v>
      </c>
      <c r="C193" s="88" t="str">
        <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ERROR")))))))))))))))))))),2,TRUE)</f>
        <v>Administration</v>
      </c>
      <c r="D193" s="89"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3,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ERROR")))))))))))))))))))),3,TRUE))</f>
        <v/>
      </c>
      <c r="E193" s="89"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4,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ERROR")))))))))))))))))))),4,TRUE))</f>
        <v/>
      </c>
      <c r="F193" s="89"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5,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ERROR")))))))))))))))))))),5,TRUE))</f>
        <v/>
      </c>
      <c r="G193" s="88"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6,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ERROR")))))))))))))))))))),6,TRUE))</f>
        <v/>
      </c>
      <c r="H193" s="88"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7,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ERROR")))))))))))))))))))),7,TRUE))</f>
        <v/>
      </c>
      <c r="I193" s="83"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8,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ERROR")))))))))))))))))))),8,TRUE))</f>
        <v/>
      </c>
      <c r="J193" s="90"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9,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ERROR")))))))))))))))))))),9,TRUE))</f>
        <v/>
      </c>
      <c r="K193" s="83"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10,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ERROR")))))))))))))))))))),10,TRUE))</f>
        <v/>
      </c>
      <c r="L193" s="48"/>
      <c r="M193" s="114"/>
      <c r="N193" s="83"/>
      <c r="O193" s="83"/>
      <c r="P193" s="69" t="str">
        <f>IF(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11,TRUE)=0,"",VLOOKUP($B193,IF($B193&lt;11,ADMIN0[],IF($B193&lt;21,ADMIN1[],IF($B193&lt;31,ADMIN2[],IF($B193&lt;41,ADMIN3[],IF($B193&lt;51,ADMIN4[],IF($B193&lt;61,ADMIN5[],IF($B193&lt;71,ADMIN6[],IF($B193&lt;81,ADMIN7[],IF($B193&lt;91,ADMIN8[],IF($B193&lt;101,ADMIN9[],IF($B193&lt;111,ADMIN10[],IF($B193&lt;121,ADMIN11[],IF($B193&lt;131,ADMIN12[],IF($B193&lt;141,ADMIN13[],IF($B193&lt;151,ADMIN14[],IF($B193&lt;161,ADMIN15[],IF($B193&lt;171,ADMIN16[],IF($B193&lt;181,ADMIN17[],IF($B193&lt;191,ADMIN18[],IF($B193&lt;201,ADMIN19[],"TABLE ERROR")))))))))))))))))))),11,TRUE))</f>
        <v/>
      </c>
    </row>
    <row r="194" spans="1:16" ht="15" customHeight="1" x14ac:dyDescent="0.25">
      <c r="A194" s="80">
        <v>21</v>
      </c>
      <c r="B194" s="70">
        <v>192</v>
      </c>
      <c r="C194" s="88" t="str">
        <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ERROR")))))))))))))))))))),2,TRUE)</f>
        <v>Administration</v>
      </c>
      <c r="D194" s="89"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3,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ERROR")))))))))))))))))))),3,TRUE))</f>
        <v/>
      </c>
      <c r="E194" s="89"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4,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ERROR")))))))))))))))))))),4,TRUE))</f>
        <v/>
      </c>
      <c r="F194" s="89"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5,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ERROR")))))))))))))))))))),5,TRUE))</f>
        <v/>
      </c>
      <c r="G194" s="88"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6,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ERROR")))))))))))))))))))),6,TRUE))</f>
        <v/>
      </c>
      <c r="H194" s="88"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7,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ERROR")))))))))))))))))))),7,TRUE))</f>
        <v/>
      </c>
      <c r="I194" s="83"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8,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ERROR")))))))))))))))))))),8,TRUE))</f>
        <v/>
      </c>
      <c r="J194" s="90"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9,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ERROR")))))))))))))))))))),9,TRUE))</f>
        <v/>
      </c>
      <c r="K194" s="83"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10,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ERROR")))))))))))))))))))),10,TRUE))</f>
        <v/>
      </c>
      <c r="L194" s="48"/>
      <c r="M194" s="114"/>
      <c r="N194" s="83"/>
      <c r="O194" s="83"/>
      <c r="P194" s="69" t="str">
        <f>IF(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11,TRUE)=0,"",VLOOKUP($B194,IF($B194&lt;11,ADMIN0[],IF($B194&lt;21,ADMIN1[],IF($B194&lt;31,ADMIN2[],IF($B194&lt;41,ADMIN3[],IF($B194&lt;51,ADMIN4[],IF($B194&lt;61,ADMIN5[],IF($B194&lt;71,ADMIN6[],IF($B194&lt;81,ADMIN7[],IF($B194&lt;91,ADMIN8[],IF($B194&lt;101,ADMIN9[],IF($B194&lt;111,ADMIN10[],IF($B194&lt;121,ADMIN11[],IF($B194&lt;131,ADMIN12[],IF($B194&lt;141,ADMIN13[],IF($B194&lt;151,ADMIN14[],IF($B194&lt;161,ADMIN15[],IF($B194&lt;171,ADMIN16[],IF($B194&lt;181,ADMIN17[],IF($B194&lt;191,ADMIN18[],IF($B194&lt;201,ADMIN19[],"TABLE ERROR")))))))))))))))))))),11,TRUE))</f>
        <v/>
      </c>
    </row>
    <row r="195" spans="1:16" ht="15" customHeight="1" x14ac:dyDescent="0.25">
      <c r="A195" s="80">
        <v>21</v>
      </c>
      <c r="B195" s="70">
        <v>193</v>
      </c>
      <c r="C195" s="88" t="str">
        <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ERROR")))))))))))))))))))),2,TRUE)</f>
        <v>Administration</v>
      </c>
      <c r="D195" s="89"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3,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ERROR")))))))))))))))))))),3,TRUE))</f>
        <v/>
      </c>
      <c r="E195" s="89"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4,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ERROR")))))))))))))))))))),4,TRUE))</f>
        <v/>
      </c>
      <c r="F195" s="89"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5,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ERROR")))))))))))))))))))),5,TRUE))</f>
        <v/>
      </c>
      <c r="G195" s="88"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6,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ERROR")))))))))))))))))))),6,TRUE))</f>
        <v/>
      </c>
      <c r="H195" s="88"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7,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ERROR")))))))))))))))))))),7,TRUE))</f>
        <v/>
      </c>
      <c r="I195" s="83"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8,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ERROR")))))))))))))))))))),8,TRUE))</f>
        <v/>
      </c>
      <c r="J195" s="90"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9,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ERROR")))))))))))))))))))),9,TRUE))</f>
        <v/>
      </c>
      <c r="K195" s="83"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10,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ERROR")))))))))))))))))))),10,TRUE))</f>
        <v/>
      </c>
      <c r="L195" s="48"/>
      <c r="M195" s="114"/>
      <c r="N195" s="83"/>
      <c r="O195" s="83"/>
      <c r="P195" s="69" t="str">
        <f>IF(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11,TRUE)=0,"",VLOOKUP($B195,IF($B195&lt;11,ADMIN0[],IF($B195&lt;21,ADMIN1[],IF($B195&lt;31,ADMIN2[],IF($B195&lt;41,ADMIN3[],IF($B195&lt;51,ADMIN4[],IF($B195&lt;61,ADMIN5[],IF($B195&lt;71,ADMIN6[],IF($B195&lt;81,ADMIN7[],IF($B195&lt;91,ADMIN8[],IF($B195&lt;101,ADMIN9[],IF($B195&lt;111,ADMIN10[],IF($B195&lt;121,ADMIN11[],IF($B195&lt;131,ADMIN12[],IF($B195&lt;141,ADMIN13[],IF($B195&lt;151,ADMIN14[],IF($B195&lt;161,ADMIN15[],IF($B195&lt;171,ADMIN16[],IF($B195&lt;181,ADMIN17[],IF($B195&lt;191,ADMIN18[],IF($B195&lt;201,ADMIN19[],"TABLE ERROR")))))))))))))))))))),11,TRUE))</f>
        <v/>
      </c>
    </row>
    <row r="196" spans="1:16" ht="15" customHeight="1" x14ac:dyDescent="0.25">
      <c r="A196" s="80">
        <v>21</v>
      </c>
      <c r="B196" s="70">
        <v>194</v>
      </c>
      <c r="C196" s="88" t="str">
        <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ERROR")))))))))))))))))))),2,TRUE)</f>
        <v>Administration</v>
      </c>
      <c r="D196" s="89"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3,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ERROR")))))))))))))))))))),3,TRUE))</f>
        <v/>
      </c>
      <c r="E196" s="89"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4,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ERROR")))))))))))))))))))),4,TRUE))</f>
        <v/>
      </c>
      <c r="F196" s="89"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5,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ERROR")))))))))))))))))))),5,TRUE))</f>
        <v/>
      </c>
      <c r="G196" s="88"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6,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ERROR")))))))))))))))))))),6,TRUE))</f>
        <v/>
      </c>
      <c r="H196" s="88"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7,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ERROR")))))))))))))))))))),7,TRUE))</f>
        <v/>
      </c>
      <c r="I196" s="83"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8,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ERROR")))))))))))))))))))),8,TRUE))</f>
        <v/>
      </c>
      <c r="J196" s="90"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9,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ERROR")))))))))))))))))))),9,TRUE))</f>
        <v/>
      </c>
      <c r="K196" s="83"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10,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ERROR")))))))))))))))))))),10,TRUE))</f>
        <v/>
      </c>
      <c r="L196" s="48"/>
      <c r="M196" s="114"/>
      <c r="N196" s="83"/>
      <c r="O196" s="83"/>
      <c r="P196" s="69" t="str">
        <f>IF(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11,TRUE)=0,"",VLOOKUP($B196,IF($B196&lt;11,ADMIN0[],IF($B196&lt;21,ADMIN1[],IF($B196&lt;31,ADMIN2[],IF($B196&lt;41,ADMIN3[],IF($B196&lt;51,ADMIN4[],IF($B196&lt;61,ADMIN5[],IF($B196&lt;71,ADMIN6[],IF($B196&lt;81,ADMIN7[],IF($B196&lt;91,ADMIN8[],IF($B196&lt;101,ADMIN9[],IF($B196&lt;111,ADMIN10[],IF($B196&lt;121,ADMIN11[],IF($B196&lt;131,ADMIN12[],IF($B196&lt;141,ADMIN13[],IF($B196&lt;151,ADMIN14[],IF($B196&lt;161,ADMIN15[],IF($B196&lt;171,ADMIN16[],IF($B196&lt;181,ADMIN17[],IF($B196&lt;191,ADMIN18[],IF($B196&lt;201,ADMIN19[],"TABLE ERROR")))))))))))))))))))),11,TRUE))</f>
        <v/>
      </c>
    </row>
    <row r="197" spans="1:16" ht="15" customHeight="1" x14ac:dyDescent="0.25">
      <c r="A197" s="80">
        <v>21</v>
      </c>
      <c r="B197" s="70">
        <v>195</v>
      </c>
      <c r="C197" s="88" t="str">
        <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ERROR")))))))))))))))))))),2,TRUE)</f>
        <v>Administration</v>
      </c>
      <c r="D197" s="89"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3,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ERROR")))))))))))))))))))),3,TRUE))</f>
        <v/>
      </c>
      <c r="E197" s="89"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4,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ERROR")))))))))))))))))))),4,TRUE))</f>
        <v/>
      </c>
      <c r="F197" s="89"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5,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ERROR")))))))))))))))))))),5,TRUE))</f>
        <v/>
      </c>
      <c r="G197" s="88"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6,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ERROR")))))))))))))))))))),6,TRUE))</f>
        <v/>
      </c>
      <c r="H197" s="88"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7,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ERROR")))))))))))))))))))),7,TRUE))</f>
        <v/>
      </c>
      <c r="I197" s="83"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8,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ERROR")))))))))))))))))))),8,TRUE))</f>
        <v/>
      </c>
      <c r="J197" s="90"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9,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ERROR")))))))))))))))))))),9,TRUE))</f>
        <v/>
      </c>
      <c r="K197" s="83"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10,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ERROR")))))))))))))))))))),10,TRUE))</f>
        <v/>
      </c>
      <c r="L197" s="48"/>
      <c r="M197" s="114"/>
      <c r="N197" s="83"/>
      <c r="O197" s="83"/>
      <c r="P197" s="69" t="str">
        <f>IF(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11,TRUE)=0,"",VLOOKUP($B197,IF($B197&lt;11,ADMIN0[],IF($B197&lt;21,ADMIN1[],IF($B197&lt;31,ADMIN2[],IF($B197&lt;41,ADMIN3[],IF($B197&lt;51,ADMIN4[],IF($B197&lt;61,ADMIN5[],IF($B197&lt;71,ADMIN6[],IF($B197&lt;81,ADMIN7[],IF($B197&lt;91,ADMIN8[],IF($B197&lt;101,ADMIN9[],IF($B197&lt;111,ADMIN10[],IF($B197&lt;121,ADMIN11[],IF($B197&lt;131,ADMIN12[],IF($B197&lt;141,ADMIN13[],IF($B197&lt;151,ADMIN14[],IF($B197&lt;161,ADMIN15[],IF($B197&lt;171,ADMIN16[],IF($B197&lt;181,ADMIN17[],IF($B197&lt;191,ADMIN18[],IF($B197&lt;201,ADMIN19[],"TABLE ERROR")))))))))))))))))))),11,TRUE))</f>
        <v/>
      </c>
    </row>
    <row r="198" spans="1:16" ht="15" customHeight="1" x14ac:dyDescent="0.25">
      <c r="A198" s="80">
        <v>21</v>
      </c>
      <c r="B198" s="70">
        <v>196</v>
      </c>
      <c r="C198" s="88" t="str">
        <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ERROR")))))))))))))))))))),2,TRUE)</f>
        <v>Administration</v>
      </c>
      <c r="D198" s="89"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3,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ERROR")))))))))))))))))))),3,TRUE))</f>
        <v/>
      </c>
      <c r="E198" s="89"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4,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ERROR")))))))))))))))))))),4,TRUE))</f>
        <v/>
      </c>
      <c r="F198" s="89"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5,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ERROR")))))))))))))))))))),5,TRUE))</f>
        <v/>
      </c>
      <c r="G198" s="88"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6,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ERROR")))))))))))))))))))),6,TRUE))</f>
        <v/>
      </c>
      <c r="H198" s="88"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7,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ERROR")))))))))))))))))))),7,TRUE))</f>
        <v/>
      </c>
      <c r="I198" s="83"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8,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ERROR")))))))))))))))))))),8,TRUE))</f>
        <v/>
      </c>
      <c r="J198" s="90"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9,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ERROR")))))))))))))))))))),9,TRUE))</f>
        <v/>
      </c>
      <c r="K198" s="83"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10,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ERROR")))))))))))))))))))),10,TRUE))</f>
        <v/>
      </c>
      <c r="L198" s="48"/>
      <c r="M198" s="114"/>
      <c r="N198" s="83"/>
      <c r="O198" s="83"/>
      <c r="P198" s="69" t="str">
        <f>IF(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11,TRUE)=0,"",VLOOKUP($B198,IF($B198&lt;11,ADMIN0[],IF($B198&lt;21,ADMIN1[],IF($B198&lt;31,ADMIN2[],IF($B198&lt;41,ADMIN3[],IF($B198&lt;51,ADMIN4[],IF($B198&lt;61,ADMIN5[],IF($B198&lt;71,ADMIN6[],IF($B198&lt;81,ADMIN7[],IF($B198&lt;91,ADMIN8[],IF($B198&lt;101,ADMIN9[],IF($B198&lt;111,ADMIN10[],IF($B198&lt;121,ADMIN11[],IF($B198&lt;131,ADMIN12[],IF($B198&lt;141,ADMIN13[],IF($B198&lt;151,ADMIN14[],IF($B198&lt;161,ADMIN15[],IF($B198&lt;171,ADMIN16[],IF($B198&lt;181,ADMIN17[],IF($B198&lt;191,ADMIN18[],IF($B198&lt;201,ADMIN19[],"TABLE ERROR")))))))))))))))))))),11,TRUE))</f>
        <v/>
      </c>
    </row>
    <row r="199" spans="1:16" ht="15" customHeight="1" x14ac:dyDescent="0.25">
      <c r="A199" s="80">
        <v>21</v>
      </c>
      <c r="B199" s="70">
        <v>197</v>
      </c>
      <c r="C199" s="88" t="str">
        <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ERROR")))))))))))))))))))),2,TRUE)</f>
        <v>Administration</v>
      </c>
      <c r="D199" s="89"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3,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ERROR")))))))))))))))))))),3,TRUE))</f>
        <v/>
      </c>
      <c r="E199" s="89"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4,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ERROR")))))))))))))))))))),4,TRUE))</f>
        <v/>
      </c>
      <c r="F199" s="89"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5,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ERROR")))))))))))))))))))),5,TRUE))</f>
        <v/>
      </c>
      <c r="G199" s="88"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6,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ERROR")))))))))))))))))))),6,TRUE))</f>
        <v/>
      </c>
      <c r="H199" s="88"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7,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ERROR")))))))))))))))))))),7,TRUE))</f>
        <v/>
      </c>
      <c r="I199" s="83"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8,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ERROR")))))))))))))))))))),8,TRUE))</f>
        <v/>
      </c>
      <c r="J199" s="90"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9,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ERROR")))))))))))))))))))),9,TRUE))</f>
        <v/>
      </c>
      <c r="K199" s="83"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10,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ERROR")))))))))))))))))))),10,TRUE))</f>
        <v/>
      </c>
      <c r="L199" s="48"/>
      <c r="M199" s="114"/>
      <c r="N199" s="83"/>
      <c r="O199" s="83"/>
      <c r="P199" s="69" t="str">
        <f>IF(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11,TRUE)=0,"",VLOOKUP($B199,IF($B199&lt;11,ADMIN0[],IF($B199&lt;21,ADMIN1[],IF($B199&lt;31,ADMIN2[],IF($B199&lt;41,ADMIN3[],IF($B199&lt;51,ADMIN4[],IF($B199&lt;61,ADMIN5[],IF($B199&lt;71,ADMIN6[],IF($B199&lt;81,ADMIN7[],IF($B199&lt;91,ADMIN8[],IF($B199&lt;101,ADMIN9[],IF($B199&lt;111,ADMIN10[],IF($B199&lt;121,ADMIN11[],IF($B199&lt;131,ADMIN12[],IF($B199&lt;141,ADMIN13[],IF($B199&lt;151,ADMIN14[],IF($B199&lt;161,ADMIN15[],IF($B199&lt;171,ADMIN16[],IF($B199&lt;181,ADMIN17[],IF($B199&lt;191,ADMIN18[],IF($B199&lt;201,ADMIN19[],"TABLE ERROR")))))))))))))))))))),11,TRUE))</f>
        <v/>
      </c>
    </row>
    <row r="200" spans="1:16" ht="15" customHeight="1" x14ac:dyDescent="0.25">
      <c r="A200" s="80">
        <v>21</v>
      </c>
      <c r="B200" s="70">
        <v>198</v>
      </c>
      <c r="C200" s="88" t="str">
        <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ERROR")))))))))))))))))))),2,TRUE)</f>
        <v>Administration</v>
      </c>
      <c r="D200" s="89"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3,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ERROR")))))))))))))))))))),3,TRUE))</f>
        <v/>
      </c>
      <c r="E200" s="89"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4,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ERROR")))))))))))))))))))),4,TRUE))</f>
        <v/>
      </c>
      <c r="F200" s="89"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5,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ERROR")))))))))))))))))))),5,TRUE))</f>
        <v/>
      </c>
      <c r="G200" s="88"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6,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ERROR")))))))))))))))))))),6,TRUE))</f>
        <v/>
      </c>
      <c r="H200" s="88"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7,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ERROR")))))))))))))))))))),7,TRUE))</f>
        <v/>
      </c>
      <c r="I200" s="83"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8,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ERROR")))))))))))))))))))),8,TRUE))</f>
        <v/>
      </c>
      <c r="J200" s="90"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9,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ERROR")))))))))))))))))))),9,TRUE))</f>
        <v/>
      </c>
      <c r="K200" s="83"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10,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ERROR")))))))))))))))))))),10,TRUE))</f>
        <v/>
      </c>
      <c r="L200" s="48"/>
      <c r="M200" s="114"/>
      <c r="N200" s="83"/>
      <c r="O200" s="83"/>
      <c r="P200" s="69" t="str">
        <f>IF(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11,TRUE)=0,"",VLOOKUP($B200,IF($B200&lt;11,ADMIN0[],IF($B200&lt;21,ADMIN1[],IF($B200&lt;31,ADMIN2[],IF($B200&lt;41,ADMIN3[],IF($B200&lt;51,ADMIN4[],IF($B200&lt;61,ADMIN5[],IF($B200&lt;71,ADMIN6[],IF($B200&lt;81,ADMIN7[],IF($B200&lt;91,ADMIN8[],IF($B200&lt;101,ADMIN9[],IF($B200&lt;111,ADMIN10[],IF($B200&lt;121,ADMIN11[],IF($B200&lt;131,ADMIN12[],IF($B200&lt;141,ADMIN13[],IF($B200&lt;151,ADMIN14[],IF($B200&lt;161,ADMIN15[],IF($B200&lt;171,ADMIN16[],IF($B200&lt;181,ADMIN17[],IF($B200&lt;191,ADMIN18[],IF($B200&lt;201,ADMIN19[],"TABLE ERROR")))))))))))))))))))),11,TRUE))</f>
        <v/>
      </c>
    </row>
    <row r="201" spans="1:16" ht="15" customHeight="1" x14ac:dyDescent="0.25">
      <c r="A201" s="80">
        <v>21</v>
      </c>
      <c r="B201" s="70">
        <v>199</v>
      </c>
      <c r="C201" s="88" t="str">
        <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ERROR")))))))))))))))))))),2,TRUE)</f>
        <v>Administration</v>
      </c>
      <c r="D201" s="89"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3,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ERROR")))))))))))))))))))),3,TRUE))</f>
        <v/>
      </c>
      <c r="E201" s="89"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4,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ERROR")))))))))))))))))))),4,TRUE))</f>
        <v/>
      </c>
      <c r="F201" s="89"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5,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ERROR")))))))))))))))))))),5,TRUE))</f>
        <v/>
      </c>
      <c r="G201" s="88"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6,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ERROR")))))))))))))))))))),6,TRUE))</f>
        <v/>
      </c>
      <c r="H201" s="88"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7,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ERROR")))))))))))))))))))),7,TRUE))</f>
        <v/>
      </c>
      <c r="I201" s="83"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8,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ERROR")))))))))))))))))))),8,TRUE))</f>
        <v/>
      </c>
      <c r="J201" s="90"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9,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ERROR")))))))))))))))))))),9,TRUE))</f>
        <v/>
      </c>
      <c r="K201" s="83"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10,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ERROR")))))))))))))))))))),10,TRUE))</f>
        <v/>
      </c>
      <c r="L201" s="48"/>
      <c r="M201" s="114"/>
      <c r="N201" s="83"/>
      <c r="O201" s="83"/>
      <c r="P201" s="69" t="str">
        <f>IF(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11,TRUE)=0,"",VLOOKUP($B201,IF($B201&lt;11,ADMIN0[],IF($B201&lt;21,ADMIN1[],IF($B201&lt;31,ADMIN2[],IF($B201&lt;41,ADMIN3[],IF($B201&lt;51,ADMIN4[],IF($B201&lt;61,ADMIN5[],IF($B201&lt;71,ADMIN6[],IF($B201&lt;81,ADMIN7[],IF($B201&lt;91,ADMIN8[],IF($B201&lt;101,ADMIN9[],IF($B201&lt;111,ADMIN10[],IF($B201&lt;121,ADMIN11[],IF($B201&lt;131,ADMIN12[],IF($B201&lt;141,ADMIN13[],IF($B201&lt;151,ADMIN14[],IF($B201&lt;161,ADMIN15[],IF($B201&lt;171,ADMIN16[],IF($B201&lt;181,ADMIN17[],IF($B201&lt;191,ADMIN18[],IF($B201&lt;201,ADMIN19[],"TABLE ERROR")))))))))))))))))))),11,TRUE))</f>
        <v/>
      </c>
    </row>
    <row r="202" spans="1:16" ht="15.75" customHeight="1" thickBot="1" x14ac:dyDescent="0.3">
      <c r="A202" s="81">
        <v>21</v>
      </c>
      <c r="B202" s="77">
        <v>200</v>
      </c>
      <c r="C202" s="91" t="str">
        <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ERROR")))))))))))))))))))),2,TRUE)</f>
        <v>Administration</v>
      </c>
      <c r="D202" s="92"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3,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ERROR")))))))))))))))))))),3,TRUE))</f>
        <v/>
      </c>
      <c r="E202" s="92"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4,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ERROR")))))))))))))))))))),4,TRUE))</f>
        <v/>
      </c>
      <c r="F202" s="92"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5,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ERROR")))))))))))))))))))),5,TRUE))</f>
        <v/>
      </c>
      <c r="G202" s="91"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6,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ERROR")))))))))))))))))))),6,TRUE))</f>
        <v/>
      </c>
      <c r="H202" s="91"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7,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ERROR")))))))))))))))))))),7,TRUE))</f>
        <v/>
      </c>
      <c r="I202" s="84"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8,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ERROR")))))))))))))))))))),8,TRUE))</f>
        <v/>
      </c>
      <c r="J202" s="93"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9,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ERROR")))))))))))))))))))),9,TRUE))</f>
        <v/>
      </c>
      <c r="K202" s="84"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10,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ERROR")))))))))))))))))))),10,TRUE))</f>
        <v/>
      </c>
      <c r="L202" s="56"/>
      <c r="M202" s="115"/>
      <c r="N202" s="84"/>
      <c r="O202" s="84"/>
      <c r="P202" s="78" t="str">
        <f>IF(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11,TRUE)=0,"",VLOOKUP($B202,IF($B202&lt;11,ADMIN0[],IF($B202&lt;21,ADMIN1[],IF($B202&lt;31,ADMIN2[],IF($B202&lt;41,ADMIN3[],IF($B202&lt;51,ADMIN4[],IF($B202&lt;61,ADMIN5[],IF($B202&lt;71,ADMIN6[],IF($B202&lt;81,ADMIN7[],IF($B202&lt;91,ADMIN8[],IF($B202&lt;101,ADMIN9[],IF($B202&lt;111,ADMIN10[],IF($B202&lt;121,ADMIN11[],IF($B202&lt;131,ADMIN12[],IF($B202&lt;141,ADMIN13[],IF($B202&lt;151,ADMIN14[],IF($B202&lt;161,ADMIN15[],IF($B202&lt;171,ADMIN16[],IF($B202&lt;181,ADMIN17[],IF($B202&lt;191,ADMIN18[],IF($B202&lt;201,ADMIN19[],"TABLE ERROR")))))))))))))))))))),11,TRUE))</f>
        <v/>
      </c>
    </row>
  </sheetData>
  <mergeCells count="1">
    <mergeCell ref="A1:P1"/>
  </mergeCells>
  <conditionalFormatting sqref="N3:O202">
    <cfRule type="cellIs" dxfId="26" priority="7" operator="equal">
      <formula>"yes"</formula>
    </cfRule>
    <cfRule type="cellIs" dxfId="25" priority="8" operator="equal">
      <formula>"no"</formula>
    </cfRule>
  </conditionalFormatting>
  <conditionalFormatting sqref="A3:P202">
    <cfRule type="expression" dxfId="24" priority="9">
      <formula>$M3="yes"</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Request Summary</vt:lpstr>
      <vt:lpstr>Administration</vt:lpstr>
      <vt:lpstr>HMIS</vt:lpstr>
      <vt:lpstr>Street Outreach</vt:lpstr>
      <vt:lpstr>Standard Emergency Shelter</vt:lpstr>
      <vt:lpstr>Temporary Emergency Shelter</vt:lpstr>
      <vt:lpstr>Homelessness Prevention</vt:lpstr>
      <vt:lpstr>Rapid Rehousing</vt:lpstr>
      <vt:lpstr>Compliance Review_ADMIN</vt:lpstr>
      <vt:lpstr>Compliance Review_HMIS</vt:lpstr>
      <vt:lpstr>Compliance Review_SO</vt:lpstr>
      <vt:lpstr>Compliance Review_SES</vt:lpstr>
      <vt:lpstr>Compliance Review_TES</vt:lpstr>
      <vt:lpstr>Compliance Review_HP</vt:lpstr>
      <vt:lpstr>Compliance Review_RRH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Rich</dc:creator>
  <cp:lastModifiedBy>Aidan Rich</cp:lastModifiedBy>
  <cp:lastPrinted>2021-08-31T16:26:02Z</cp:lastPrinted>
  <dcterms:created xsi:type="dcterms:W3CDTF">2021-07-22T20:01:02Z</dcterms:created>
  <dcterms:modified xsi:type="dcterms:W3CDTF">2022-04-27T17:20:42Z</dcterms:modified>
</cp:coreProperties>
</file>