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P:\HeRO Share\Forms\FY2025\Construction\"/>
    </mc:Choice>
  </mc:AlternateContent>
  <xr:revisionPtr revIDLastSave="0" documentId="13_ncr:1_{B2118F5B-2702-45E8-91E4-3928F774C173}" xr6:coauthVersionLast="47" xr6:coauthVersionMax="47" xr10:uidLastSave="{00000000-0000-0000-0000-000000000000}"/>
  <workbookProtection workbookAlgorithmName="SHA-512" workbookHashValue="ToZC0MNiRQQn/utExc29j6mP6Lkur0FslM+wZ4fyf7uG4LqYLS04iaHvl+QgDvp20B53cF997lggd0stHpD9rQ==" workbookSaltValue="rNb69u4VeH0c8TcAbh6GBg==" workbookSpinCount="100000" lockStructure="1"/>
  <bookViews>
    <workbookView xWindow="28680" yWindow="-120" windowWidth="29040" windowHeight="15840" xr2:uid="{00000000-000D-0000-FFFF-FFFF00000000}"/>
  </bookViews>
  <sheets>
    <sheet name="445 Project Data " sheetId="4" r:id="rId1"/>
    <sheet name="HeRO-420" sheetId="1" r:id="rId2"/>
    <sheet name="Other Data" sheetId="2" state="hidden" r:id="rId3"/>
    <sheet name="LIMITS_COUNTYLEVEL" sheetId="3" state="hidden" r:id="rId4"/>
  </sheets>
  <externalReferences>
    <externalReference r:id="rId5"/>
  </externalReferences>
  <definedNames>
    <definedName name="Assets">[1]Sheet2!$D$28:$D$34</definedName>
    <definedName name="Income">[1]Sheet2!$B$28:$B$36</definedName>
    <definedName name="LIMITS_COUNTYLEVEL">LIMITS_COUNTYLEVEL!$A$1:$A$116</definedName>
    <definedName name="PhotoIDType">[1]Sheet2!$H$28:$H$35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1" l="1"/>
  <c r="I10" i="1" l="1"/>
  <c r="H10" i="1"/>
  <c r="G10" i="1"/>
  <c r="F10" i="1"/>
  <c r="E10" i="1"/>
  <c r="D10" i="1"/>
  <c r="D13" i="1"/>
  <c r="E13" i="1"/>
  <c r="F13" i="1"/>
  <c r="H13" i="1"/>
  <c r="I13" i="1"/>
  <c r="J13" i="1"/>
  <c r="K13" i="1"/>
  <c r="L13" i="1"/>
  <c r="D14" i="1"/>
  <c r="E14" i="1"/>
  <c r="F14" i="1"/>
  <c r="G14" i="1"/>
  <c r="H14" i="1"/>
  <c r="I14" i="1"/>
  <c r="J14" i="1"/>
  <c r="K14" i="1"/>
  <c r="L14" i="1"/>
  <c r="D15" i="1"/>
  <c r="E15" i="1"/>
  <c r="F15" i="1"/>
  <c r="G15" i="1"/>
  <c r="H15" i="1"/>
  <c r="I15" i="1"/>
  <c r="J15" i="1"/>
  <c r="K15" i="1"/>
  <c r="L15" i="1"/>
  <c r="D16" i="1"/>
  <c r="E16" i="1"/>
  <c r="F16" i="1"/>
  <c r="G16" i="1"/>
  <c r="H16" i="1"/>
  <c r="I16" i="1"/>
  <c r="J16" i="1"/>
  <c r="K16" i="1"/>
  <c r="L16" i="1"/>
  <c r="D17" i="1"/>
  <c r="E17" i="1"/>
  <c r="F17" i="1"/>
  <c r="G17" i="1"/>
  <c r="H17" i="1"/>
  <c r="I17" i="1"/>
  <c r="J17" i="1"/>
  <c r="K17" i="1"/>
  <c r="L17" i="1"/>
  <c r="D18" i="1"/>
  <c r="E18" i="1"/>
  <c r="F18" i="1"/>
  <c r="G18" i="1"/>
  <c r="H18" i="1"/>
  <c r="I18" i="1"/>
  <c r="J18" i="1"/>
  <c r="K18" i="1"/>
  <c r="L18" i="1"/>
  <c r="D19" i="1"/>
  <c r="E19" i="1"/>
  <c r="F19" i="1"/>
  <c r="G19" i="1"/>
  <c r="H19" i="1"/>
  <c r="I19" i="1"/>
  <c r="J19" i="1"/>
  <c r="K19" i="1"/>
  <c r="L19" i="1"/>
  <c r="D20" i="1"/>
  <c r="E20" i="1"/>
  <c r="F20" i="1"/>
  <c r="G20" i="1"/>
  <c r="H20" i="1"/>
  <c r="I20" i="1"/>
  <c r="J20" i="1"/>
  <c r="K20" i="1"/>
  <c r="L20" i="1"/>
  <c r="D21" i="1"/>
  <c r="E21" i="1"/>
  <c r="F21" i="1"/>
  <c r="G21" i="1"/>
  <c r="H21" i="1"/>
  <c r="I21" i="1"/>
  <c r="J21" i="1"/>
  <c r="K21" i="1"/>
  <c r="L21" i="1"/>
  <c r="D11" i="1"/>
  <c r="E11" i="1"/>
  <c r="F11" i="1"/>
  <c r="G11" i="1"/>
  <c r="H11" i="1"/>
  <c r="I11" i="1"/>
  <c r="J11" i="1"/>
  <c r="K11" i="1"/>
  <c r="L11" i="1"/>
  <c r="D12" i="1"/>
  <c r="E12" i="1"/>
  <c r="F12" i="1"/>
  <c r="G12" i="1"/>
  <c r="H12" i="1"/>
  <c r="I12" i="1"/>
  <c r="J12" i="1"/>
  <c r="K12" i="1"/>
  <c r="L12" i="1"/>
  <c r="K10" i="1"/>
  <c r="L10" i="1"/>
  <c r="J10" i="1"/>
  <c r="G22" i="1" l="1"/>
  <c r="K22" i="1"/>
  <c r="D22" i="1"/>
  <c r="I22" i="1"/>
  <c r="E22" i="1"/>
  <c r="L22" i="1"/>
  <c r="J22" i="1"/>
  <c r="H22" i="1"/>
  <c r="F22" i="1"/>
  <c r="J3" i="1"/>
  <c r="C28" i="1" l="1"/>
  <c r="C26" i="1"/>
  <c r="C27" i="1"/>
  <c r="C24" i="1"/>
  <c r="I26" i="1"/>
  <c r="C30" i="1" l="1"/>
  <c r="I28" i="1"/>
  <c r="C3" i="3" l="1"/>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25" i="1"/>
</calcChain>
</file>

<file path=xl/sharedStrings.xml><?xml version="1.0" encoding="utf-8"?>
<sst xmlns="http://schemas.openxmlformats.org/spreadsheetml/2006/main" count="352" uniqueCount="301">
  <si>
    <t>Inspection Section</t>
  </si>
  <si>
    <t>Work Description</t>
  </si>
  <si>
    <t>Number</t>
  </si>
  <si>
    <t>Project Eligiblity</t>
  </si>
  <si>
    <t>Total Projected Costs (without Adminstrative Costs)</t>
  </si>
  <si>
    <t>Maximum Allowable Value</t>
  </si>
  <si>
    <t>Other Federal Funds to be Used</t>
  </si>
  <si>
    <t>% of Value</t>
  </si>
  <si>
    <t>After Rehab Home Value</t>
  </si>
  <si>
    <t>HeRO Funds to be Used</t>
  </si>
  <si>
    <t>Project Eligibility</t>
  </si>
  <si>
    <t>Total Costs</t>
  </si>
  <si>
    <t>Other</t>
  </si>
  <si>
    <t>Major Systems</t>
  </si>
  <si>
    <t>Hot Water Heater</t>
  </si>
  <si>
    <t>General Health and Safety</t>
  </si>
  <si>
    <t>Electrical System</t>
  </si>
  <si>
    <t>Heating, Plumbing, Insulation, HVAC</t>
  </si>
  <si>
    <t>Building Exterior</t>
  </si>
  <si>
    <t>Secondary Rooms</t>
  </si>
  <si>
    <t>Other Rooms Used for Living Space</t>
  </si>
  <si>
    <t>Bathroom</t>
  </si>
  <si>
    <t>Kitchen</t>
  </si>
  <si>
    <t>Living Room</t>
  </si>
  <si>
    <t>Imputed Income</t>
  </si>
  <si>
    <t>Zip</t>
  </si>
  <si>
    <t>County</t>
  </si>
  <si>
    <t>City</t>
  </si>
  <si>
    <t>Address</t>
  </si>
  <si>
    <t>HH Size</t>
  </si>
  <si>
    <t>Household Name</t>
  </si>
  <si>
    <t>Grant #</t>
  </si>
  <si>
    <t>Grantee</t>
  </si>
  <si>
    <t>11 - Other</t>
  </si>
  <si>
    <t>10 - Mortgages Held</t>
  </si>
  <si>
    <t>9 - Lump Sum/Non-Recurring Items</t>
  </si>
  <si>
    <t>8 - Personal Property Investments</t>
  </si>
  <si>
    <t>7 - Cash Value Life Insurance</t>
  </si>
  <si>
    <t>6 - Retirement or Pension Funds</t>
  </si>
  <si>
    <t>5 - IRA and Keogh accounts</t>
  </si>
  <si>
    <t>4 - Stocks, Bonds, Treasuries, CDs</t>
  </si>
  <si>
    <t>3 - Equity in Rental Property</t>
  </si>
  <si>
    <t>2 - Revocable Trusts</t>
  </si>
  <si>
    <t>1 - Bank Accounts</t>
  </si>
  <si>
    <t>Asset Types</t>
  </si>
  <si>
    <t>9 - Other</t>
  </si>
  <si>
    <t>8 - Armed Forces Income</t>
  </si>
  <si>
    <t>7 - Alimony, Child Support</t>
  </si>
  <si>
    <t>6 - Welfare Assistance</t>
  </si>
  <si>
    <t>5 - Unemployed/Disability</t>
  </si>
  <si>
    <t>4 - Retirement/Insurance</t>
  </si>
  <si>
    <t>3 - Interest/Dividend</t>
  </si>
  <si>
    <t>2 - Business Income</t>
  </si>
  <si>
    <t>1 - Wages, Salaries, Tips</t>
  </si>
  <si>
    <t>Income Types</t>
  </si>
  <si>
    <t>Inspection Sections</t>
  </si>
  <si>
    <t>Other (Specify)</t>
  </si>
  <si>
    <t>Native American tribal card</t>
  </si>
  <si>
    <t>Military ID</t>
  </si>
  <si>
    <t>School ID</t>
  </si>
  <si>
    <t>Perm. Resident Card</t>
  </si>
  <si>
    <t>Passport</t>
  </si>
  <si>
    <t>Driver's License</t>
  </si>
  <si>
    <t>State ID</t>
  </si>
  <si>
    <t>Identification</t>
  </si>
  <si>
    <t>3 - Bi-Weekly</t>
  </si>
  <si>
    <t>2 - Weekly</t>
  </si>
  <si>
    <t>1 - Daily</t>
  </si>
  <si>
    <t>0 - None</t>
  </si>
  <si>
    <t>Frequency Number</t>
  </si>
  <si>
    <t>Frequency</t>
  </si>
  <si>
    <t>West Central Missouri Community Action Agency</t>
  </si>
  <si>
    <t>South Central Missouri Community Action Agency</t>
  </si>
  <si>
    <t>North East Community Action Corporation</t>
  </si>
  <si>
    <t>Jefferson Franklin Community Action Corporation</t>
  </si>
  <si>
    <t>East Missouri Action Agency, Inc.</t>
  </si>
  <si>
    <t>Delta Area Economic Opportunity Corporation</t>
  </si>
  <si>
    <t>Community Partnership of Southeast Missouri</t>
  </si>
  <si>
    <t>Catholic Charities of Southern Missouri</t>
  </si>
  <si>
    <t>Grant Number</t>
  </si>
  <si>
    <t>Two Parents</t>
  </si>
  <si>
    <t>Single Parent</t>
  </si>
  <si>
    <t>Elderly (62+ years)</t>
  </si>
  <si>
    <t>Single - Non-Elderly</t>
  </si>
  <si>
    <t>HH Type</t>
  </si>
  <si>
    <t>Other Multi-racial</t>
  </si>
  <si>
    <t>American Indian/Alaska Native &amp; Black or African</t>
  </si>
  <si>
    <t>Black/African American &amp; White</t>
  </si>
  <si>
    <t>Asian &amp; White</t>
  </si>
  <si>
    <t>American Indian/Alaska Native &amp; White</t>
  </si>
  <si>
    <t>Native Hawaiian/Other Pacific Islander</t>
  </si>
  <si>
    <t>American Indian/Alaska Native</t>
  </si>
  <si>
    <t>Asian</t>
  </si>
  <si>
    <t>Black/African American</t>
  </si>
  <si>
    <t>White</t>
  </si>
  <si>
    <t>Race</t>
  </si>
  <si>
    <t>No</t>
  </si>
  <si>
    <t>Yes</t>
  </si>
  <si>
    <t>Hispanic</t>
  </si>
  <si>
    <t>5+</t>
  </si>
  <si>
    <t>Bedrooms</t>
  </si>
  <si>
    <t>None</t>
  </si>
  <si>
    <t>MBE and WBE</t>
  </si>
  <si>
    <t>WBE</t>
  </si>
  <si>
    <t>MBE</t>
  </si>
  <si>
    <t>MWBE</t>
  </si>
  <si>
    <t>Not-for-profit</t>
  </si>
  <si>
    <t>Corporation</t>
  </si>
  <si>
    <t>Partnership</t>
  </si>
  <si>
    <t>Individual</t>
  </si>
  <si>
    <t>Contractor Type</t>
  </si>
  <si>
    <t>Duplex</t>
  </si>
  <si>
    <t>Mobile Home</t>
  </si>
  <si>
    <t>Manufactured</t>
  </si>
  <si>
    <t xml:space="preserve">Single Family </t>
  </si>
  <si>
    <t>Home Types</t>
  </si>
  <si>
    <t>Wright County</t>
  </si>
  <si>
    <t>Worth County</t>
  </si>
  <si>
    <t>Webster County</t>
  </si>
  <si>
    <t>Wayne County</t>
  </si>
  <si>
    <t>Washington County</t>
  </si>
  <si>
    <t>Warren County</t>
  </si>
  <si>
    <t>Vernon County</t>
  </si>
  <si>
    <t>Texas County</t>
  </si>
  <si>
    <t>Taney County</t>
  </si>
  <si>
    <t>Sullivan County</t>
  </si>
  <si>
    <t>Stone County</t>
  </si>
  <si>
    <t>Stoddard County</t>
  </si>
  <si>
    <t>Ste. Genevieve County</t>
  </si>
  <si>
    <t>St. Louis County</t>
  </si>
  <si>
    <t>St. Louis City</t>
  </si>
  <si>
    <t>St. Francois County</t>
  </si>
  <si>
    <t>St. Clair County</t>
  </si>
  <si>
    <t>St. Charles County</t>
  </si>
  <si>
    <t>Shelby County</t>
  </si>
  <si>
    <t>Shannon County</t>
  </si>
  <si>
    <t>Scott County</t>
  </si>
  <si>
    <t>Scotland County</t>
  </si>
  <si>
    <t>Schuyler County</t>
  </si>
  <si>
    <t>Saline County</t>
  </si>
  <si>
    <t>Ripley County</t>
  </si>
  <si>
    <t>Reynolds County</t>
  </si>
  <si>
    <t>Ray County</t>
  </si>
  <si>
    <t>Randolph County</t>
  </si>
  <si>
    <t>Ralls County</t>
  </si>
  <si>
    <t>Putnam County</t>
  </si>
  <si>
    <t>Pulaski County</t>
  </si>
  <si>
    <t>Polk County</t>
  </si>
  <si>
    <t>Platte County</t>
  </si>
  <si>
    <t>Pike County</t>
  </si>
  <si>
    <t>Phelps County</t>
  </si>
  <si>
    <t>Pettis County</t>
  </si>
  <si>
    <t>Perry County</t>
  </si>
  <si>
    <t>Pemiscot County</t>
  </si>
  <si>
    <t>Ozark County</t>
  </si>
  <si>
    <t>Osage County</t>
  </si>
  <si>
    <t>Oregon County</t>
  </si>
  <si>
    <t>Nodaway County</t>
  </si>
  <si>
    <t>Newton County</t>
  </si>
  <si>
    <t>New Madrid County</t>
  </si>
  <si>
    <t>Morgan County</t>
  </si>
  <si>
    <t>Montgomery County</t>
  </si>
  <si>
    <t>Monroe County</t>
  </si>
  <si>
    <t>Moniteau County</t>
  </si>
  <si>
    <t>Mississippi County</t>
  </si>
  <si>
    <t>Miller County</t>
  </si>
  <si>
    <t>Mercer County</t>
  </si>
  <si>
    <t>McDonald County</t>
  </si>
  <si>
    <t>Marion County</t>
  </si>
  <si>
    <t>Maries County</t>
  </si>
  <si>
    <t>Madison County</t>
  </si>
  <si>
    <t>Macon County</t>
  </si>
  <si>
    <t>Livingston County</t>
  </si>
  <si>
    <t>Linn County</t>
  </si>
  <si>
    <t>Lincoln County</t>
  </si>
  <si>
    <t>Lewis County</t>
  </si>
  <si>
    <t>Lawrence County</t>
  </si>
  <si>
    <t>Lafayette County</t>
  </si>
  <si>
    <t>Laclede County</t>
  </si>
  <si>
    <t>Knox County</t>
  </si>
  <si>
    <t>Johnson County</t>
  </si>
  <si>
    <t>Jefferson County</t>
  </si>
  <si>
    <t>Jasper County</t>
  </si>
  <si>
    <t>Jackson County</t>
  </si>
  <si>
    <t>Iron County</t>
  </si>
  <si>
    <t>Howell County</t>
  </si>
  <si>
    <t>Howard County</t>
  </si>
  <si>
    <t>Holt County</t>
  </si>
  <si>
    <t>Hickory County</t>
  </si>
  <si>
    <t>Henry County</t>
  </si>
  <si>
    <t>Harrison County</t>
  </si>
  <si>
    <t>Grundy County</t>
  </si>
  <si>
    <t>Greene County</t>
  </si>
  <si>
    <t>Gentry County</t>
  </si>
  <si>
    <t>Gasconade County</t>
  </si>
  <si>
    <t>Franklin County</t>
  </si>
  <si>
    <t>Dunklin County</t>
  </si>
  <si>
    <t>Douglas County</t>
  </si>
  <si>
    <t>Dent County</t>
  </si>
  <si>
    <t>DeKalb County</t>
  </si>
  <si>
    <t>Daviess County</t>
  </si>
  <si>
    <t>Dallas County</t>
  </si>
  <si>
    <t>Dade County</t>
  </si>
  <si>
    <t>Crawford County</t>
  </si>
  <si>
    <t>Cooper County</t>
  </si>
  <si>
    <t>Cole County</t>
  </si>
  <si>
    <t>Clinton County</t>
  </si>
  <si>
    <t>Clay County</t>
  </si>
  <si>
    <t>Clark County</t>
  </si>
  <si>
    <t>Christian County</t>
  </si>
  <si>
    <t>Chariton County</t>
  </si>
  <si>
    <t>Cedar County</t>
  </si>
  <si>
    <t>Cass County</t>
  </si>
  <si>
    <t>Carter County</t>
  </si>
  <si>
    <t>Carroll County</t>
  </si>
  <si>
    <t>Cape Girardeau County</t>
  </si>
  <si>
    <t>Camden County</t>
  </si>
  <si>
    <t>Callaway County</t>
  </si>
  <si>
    <t>Caldwell County</t>
  </si>
  <si>
    <t>Butler County</t>
  </si>
  <si>
    <t>Buchanan County</t>
  </si>
  <si>
    <t>Boone County</t>
  </si>
  <si>
    <t>Bollinger County</t>
  </si>
  <si>
    <t>Benton County</t>
  </si>
  <si>
    <t>Bates County</t>
  </si>
  <si>
    <t>Barton County</t>
  </si>
  <si>
    <t>Barry County</t>
  </si>
  <si>
    <t>Audrain County</t>
  </si>
  <si>
    <t>Atchison County</t>
  </si>
  <si>
    <t>Andrew County</t>
  </si>
  <si>
    <t>Adair County</t>
  </si>
  <si>
    <t xml:space="preserve">Itemize all costs of rehabilitation activities. Material costs and labor costs must be separated for hard costs. For soft costs, no inspection section is required and add amount in Labor Cost column.  </t>
  </si>
  <si>
    <t>Median</t>
  </si>
  <si>
    <t>Missouri Housing Development Commission</t>
  </si>
  <si>
    <t>HeRO Program - Project Data (Form 445)</t>
  </si>
  <si>
    <t>Subgrantee</t>
  </si>
  <si>
    <t>Homeowner Name</t>
  </si>
  <si>
    <t>Street</t>
  </si>
  <si>
    <t>Contractor Name</t>
  </si>
  <si>
    <t>Contractor Street Address</t>
  </si>
  <si>
    <t>Contractor City</t>
  </si>
  <si>
    <t>Contractor State</t>
  </si>
  <si>
    <t>Contractor Zip</t>
  </si>
  <si>
    <t>Contractor MWBE Status</t>
  </si>
  <si>
    <t>Home Type</t>
  </si>
  <si>
    <t>Year Built or Age</t>
  </si>
  <si>
    <t>Projected Value after Rehab</t>
  </si>
  <si>
    <t>HeRO Funds to be used</t>
  </si>
  <si>
    <t>Other Federal Funds to be used</t>
  </si>
  <si>
    <t>Other Non-Federal Funds to be used</t>
  </si>
  <si>
    <t>Total Projected Costs (w/o Admin Costs)</t>
  </si>
  <si>
    <t>Household Size</t>
  </si>
  <si>
    <t>Annual Household Income</t>
  </si>
  <si>
    <t>Occupant</t>
  </si>
  <si>
    <t>IDIS Number</t>
  </si>
  <si>
    <t>Is Head of Household Hispanic</t>
  </si>
  <si>
    <t>Head of Household Race</t>
  </si>
  <si>
    <t>Household Type</t>
  </si>
  <si>
    <t>Submitted By</t>
  </si>
  <si>
    <t>4 - Twice Monthy</t>
  </si>
  <si>
    <t>5 - Monthly</t>
  </si>
  <si>
    <t>6 - Bi-Monthly</t>
  </si>
  <si>
    <t>7 - Quarterly</t>
  </si>
  <si>
    <t>8 - Bi-Annually</t>
  </si>
  <si>
    <t>9 - Annually</t>
  </si>
  <si>
    <t>Agency Signature</t>
  </si>
  <si>
    <t>Contractor Signature</t>
  </si>
  <si>
    <t>Homeowner Signature</t>
  </si>
  <si>
    <t>Date</t>
  </si>
  <si>
    <t>Funding Source</t>
  </si>
  <si>
    <t>Type of Cost</t>
  </si>
  <si>
    <t>80% Area Median Income</t>
  </si>
  <si>
    <t>Subgrantees</t>
  </si>
  <si>
    <t>Veteran</t>
  </si>
  <si>
    <t>Disabled Household Member</t>
  </si>
  <si>
    <t>Cost Category</t>
  </si>
  <si>
    <t>1 - Material</t>
  </si>
  <si>
    <t>2 - Labor</t>
  </si>
  <si>
    <t>Funding Sources</t>
  </si>
  <si>
    <t>Other Federal Funds</t>
  </si>
  <si>
    <t>Total Projected Costs (with Adminstrative Costs)</t>
  </si>
  <si>
    <t xml:space="preserve"> Cost</t>
  </si>
  <si>
    <t>Hard Costs</t>
  </si>
  <si>
    <t>Soft Costs</t>
  </si>
  <si>
    <t>HeRO Funding</t>
  </si>
  <si>
    <t>Non-Federal Funds</t>
  </si>
  <si>
    <t>Admin Costs</t>
  </si>
  <si>
    <t>Non-Federal Funds to be Used</t>
  </si>
  <si>
    <t>Itemize all costs of rehabilitation activities. Please note the updated columns below. Describe the work in detail, select the appropriate selections under the Inspection Section, Funding Source, and Type of Costs.  Itemize all costs the for each line item.</t>
  </si>
  <si>
    <t>To be Completed by MHDC</t>
  </si>
  <si>
    <t>Callaway Cares</t>
  </si>
  <si>
    <t>25-900-HeRO</t>
  </si>
  <si>
    <t>25-901-HeRO</t>
  </si>
  <si>
    <t>25-902-HeRO</t>
  </si>
  <si>
    <t>25-903-HeRO</t>
  </si>
  <si>
    <t>25-904-HeRO</t>
  </si>
  <si>
    <t>25-905-HeRO</t>
  </si>
  <si>
    <t>25-906-HeRO</t>
  </si>
  <si>
    <t>25-907-HeRO</t>
  </si>
  <si>
    <t>25-908-HeRO</t>
  </si>
  <si>
    <t>Revised 2/28/2025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</si>
</sst>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5"/>
      <color theme="3"/>
      <name val="Calibri"/>
      <family val="2"/>
      <scheme val="minor"/>
    </font>
    <font>
      <b/>
      <sz val="11"/>
      <color theme="1"/>
      <name val="Calibri"/>
      <family val="2"/>
      <scheme val="minor"/>
    </font>
    <font>
      <sz val="10"/>
      <color theme="1"/>
      <name val="Calibri"/>
      <family val="2"/>
      <scheme val="minor"/>
    </font>
    <font>
      <b/>
      <sz val="11"/>
      <color indexed="8"/>
      <name val="Calibri"/>
      <family val="2"/>
    </font>
    <font>
      <b/>
      <sz val="11"/>
      <name val="Calibri"/>
      <family val="2"/>
    </font>
    <font>
      <b/>
      <sz val="10"/>
      <color theme="1"/>
      <name val="Calibri"/>
      <family val="2"/>
      <scheme val="minor"/>
    </font>
    <font>
      <sz val="11"/>
      <color indexed="8"/>
      <name val="Calibri"/>
      <family val="2"/>
    </font>
    <font>
      <b/>
      <sz val="10"/>
      <name val="Calibri"/>
      <family val="2"/>
    </font>
    <font>
      <b/>
      <sz val="14"/>
      <color theme="8" tint="-0.249977111117893"/>
      <name val="Calibri"/>
      <family val="2"/>
      <scheme val="minor"/>
    </font>
    <font>
      <sz val="9"/>
      <color theme="1"/>
      <name val="Calibri"/>
      <family val="2"/>
      <scheme val="minor"/>
    </font>
    <font>
      <sz val="9"/>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s>
  <borders count="16">
    <border>
      <left/>
      <right/>
      <top/>
      <bottom/>
      <diagonal/>
    </border>
    <border>
      <left/>
      <right/>
      <top/>
      <bottom style="thick">
        <color theme="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cellStyleXfs>
  <cellXfs count="117">
    <xf numFmtId="0" fontId="0" fillId="0" borderId="0" xfId="0"/>
    <xf numFmtId="0" fontId="4" fillId="0" borderId="0" xfId="0" applyFont="1"/>
    <xf numFmtId="44" fontId="0" fillId="0" borderId="2" xfId="1" applyFont="1" applyFill="1" applyBorder="1" applyAlignment="1" applyProtection="1">
      <alignment vertical="center"/>
      <protection locked="0"/>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4" fillId="0" borderId="0" xfId="0" applyFont="1" applyAlignment="1">
      <alignment horizontal="center" wrapText="1"/>
    </xf>
    <xf numFmtId="0" fontId="2" fillId="0" borderId="0" xfId="3" applyBorder="1" applyAlignment="1" applyProtection="1">
      <alignment horizontal="left"/>
    </xf>
    <xf numFmtId="0" fontId="0" fillId="0" borderId="0" xfId="0" applyAlignment="1">
      <alignment horizontal="center" vertical="center"/>
    </xf>
    <xf numFmtId="0" fontId="0" fillId="0" borderId="6" xfId="0" applyBorder="1" applyAlignment="1">
      <alignment horizontal="center" vertical="center"/>
    </xf>
    <xf numFmtId="0" fontId="3" fillId="2" borderId="6" xfId="0" applyFont="1" applyFill="1" applyBorder="1" applyAlignment="1">
      <alignment horizontal="center" vertical="center" wrapText="1"/>
    </xf>
    <xf numFmtId="0" fontId="3" fillId="2" borderId="6" xfId="0" applyFont="1" applyFill="1" applyBorder="1" applyAlignment="1">
      <alignment horizontal="center" vertical="center"/>
    </xf>
    <xf numFmtId="0" fontId="5" fillId="2"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0" fillId="0" borderId="6" xfId="0" applyBorder="1"/>
    <xf numFmtId="0" fontId="0" fillId="0" borderId="6" xfId="1" applyNumberFormat="1" applyFont="1" applyFill="1" applyBorder="1"/>
    <xf numFmtId="0" fontId="5" fillId="0" borderId="0" xfId="0" applyFont="1" applyAlignment="1">
      <alignment vertical="center" wrapText="1"/>
    </xf>
    <xf numFmtId="0" fontId="9" fillId="2" borderId="6" xfId="0" applyFont="1" applyFill="1" applyBorder="1" applyAlignment="1">
      <alignment horizontal="center" vertical="center" wrapText="1"/>
    </xf>
    <xf numFmtId="0" fontId="10" fillId="0" borderId="0" xfId="0" applyFont="1"/>
    <xf numFmtId="0" fontId="11" fillId="0" borderId="0" xfId="0" applyFont="1" applyAlignment="1">
      <alignment horizontal="right"/>
    </xf>
    <xf numFmtId="0" fontId="12" fillId="0" borderId="0" xfId="0" applyFont="1" applyAlignment="1">
      <alignment horizontal="right"/>
    </xf>
    <xf numFmtId="2" fontId="3" fillId="2" borderId="6" xfId="0" applyNumberFormat="1" applyFont="1" applyFill="1" applyBorder="1" applyAlignment="1">
      <alignment horizontal="center" vertical="center"/>
    </xf>
    <xf numFmtId="2" fontId="0" fillId="0" borderId="6" xfId="0" applyNumberFormat="1" applyBorder="1"/>
    <xf numFmtId="2" fontId="0" fillId="0" borderId="0" xfId="0" applyNumberFormat="1"/>
    <xf numFmtId="44" fontId="0" fillId="0" borderId="0" xfId="1" applyFont="1" applyBorder="1" applyAlignment="1" applyProtection="1">
      <alignment horizontal="center" vertical="center"/>
    </xf>
    <xf numFmtId="0" fontId="7" fillId="0" borderId="0" xfId="0" applyFont="1" applyAlignment="1">
      <alignment horizontal="center" vertical="center"/>
    </xf>
    <xf numFmtId="44" fontId="0" fillId="0" borderId="0" xfId="1" applyFont="1" applyBorder="1" applyAlignment="1" applyProtection="1">
      <alignment horizontal="center"/>
    </xf>
    <xf numFmtId="0" fontId="5" fillId="0" borderId="0" xfId="0" applyFont="1" applyAlignment="1">
      <alignment horizontal="center" wrapText="1"/>
    </xf>
    <xf numFmtId="0" fontId="7" fillId="0" borderId="0" xfId="0" applyFont="1" applyAlignment="1">
      <alignment horizontal="center"/>
    </xf>
    <xf numFmtId="0" fontId="5" fillId="0" borderId="15" xfId="0" applyFont="1" applyBorder="1" applyAlignment="1">
      <alignment horizontal="center" wrapText="1"/>
    </xf>
    <xf numFmtId="44" fontId="0" fillId="0" borderId="15" xfId="1" applyFont="1" applyBorder="1" applyAlignment="1" applyProtection="1">
      <alignment horizontal="center"/>
    </xf>
    <xf numFmtId="0" fontId="7" fillId="0" borderId="15" xfId="0" applyFont="1" applyBorder="1" applyAlignment="1">
      <alignment horizontal="center" vertical="center"/>
    </xf>
    <xf numFmtId="0" fontId="0" fillId="2" borderId="0" xfId="0" applyFill="1"/>
    <xf numFmtId="44" fontId="7" fillId="2" borderId="6" xfId="1" applyFont="1" applyFill="1" applyBorder="1" applyAlignment="1" applyProtection="1"/>
    <xf numFmtId="44" fontId="9" fillId="0" borderId="6" xfId="1" applyFont="1" applyFill="1" applyBorder="1" applyAlignment="1" applyProtection="1">
      <alignment horizontal="center" vertical="center" wrapText="1"/>
    </xf>
    <xf numFmtId="44" fontId="4" fillId="0" borderId="2" xfId="1" applyFont="1" applyBorder="1" applyAlignment="1" applyProtection="1">
      <alignment vertical="center"/>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14" fontId="5" fillId="2" borderId="6"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14" fontId="5" fillId="3" borderId="6"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14" fontId="8" fillId="0" borderId="6" xfId="0" applyNumberFormat="1" applyFont="1" applyBorder="1" applyAlignment="1" applyProtection="1">
      <alignment horizontal="center" vertical="center" wrapText="1"/>
      <protection locked="0"/>
    </xf>
    <xf numFmtId="14" fontId="5" fillId="2" borderId="4" xfId="0" applyNumberFormat="1" applyFont="1" applyFill="1" applyBorder="1" applyAlignment="1">
      <alignment horizontal="center" vertical="center" wrapText="1"/>
    </xf>
    <xf numFmtId="14" fontId="5" fillId="2" borderId="3" xfId="0" applyNumberFormat="1" applyFont="1" applyFill="1" applyBorder="1" applyAlignment="1">
      <alignment horizontal="center" vertical="center" wrapText="1"/>
    </xf>
    <xf numFmtId="14" fontId="5" fillId="2" borderId="5" xfId="0" applyNumberFormat="1" applyFont="1" applyFill="1" applyBorder="1" applyAlignment="1">
      <alignment horizontal="center" vertical="center" wrapText="1"/>
    </xf>
    <xf numFmtId="0" fontId="5" fillId="0" borderId="6" xfId="0" applyFont="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0" xfId="0" applyFont="1" applyAlignment="1">
      <alignment horizontal="left"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3" xfId="0" applyFont="1" applyFill="1" applyBorder="1" applyAlignment="1">
      <alignment horizontal="center" vertical="center" wrapText="1"/>
    </xf>
    <xf numFmtId="44" fontId="0" fillId="0" borderId="4" xfId="1" applyFont="1" applyBorder="1" applyAlignment="1" applyProtection="1">
      <alignment horizontal="center" vertical="center"/>
      <protection locked="0"/>
    </xf>
    <xf numFmtId="44" fontId="0" fillId="0" borderId="5" xfId="1" applyFont="1" applyBorder="1" applyAlignment="1" applyProtection="1">
      <alignment horizontal="center" vertical="center"/>
      <protection locked="0"/>
    </xf>
    <xf numFmtId="44" fontId="0" fillId="0" borderId="3" xfId="1" applyFont="1" applyBorder="1" applyAlignment="1" applyProtection="1">
      <alignment horizontal="center" vertical="center"/>
      <protection locked="0"/>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4"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9" fontId="0" fillId="0" borderId="10" xfId="2" applyFont="1" applyBorder="1" applyAlignment="1" applyProtection="1">
      <alignment horizontal="center" vertical="center"/>
    </xf>
    <xf numFmtId="9" fontId="0" fillId="0" borderId="9" xfId="2" applyFont="1" applyBorder="1" applyAlignment="1" applyProtection="1">
      <alignment horizontal="center" vertical="center"/>
    </xf>
    <xf numFmtId="9" fontId="0" fillId="0" borderId="8" xfId="2" applyFont="1" applyBorder="1" applyAlignment="1" applyProtection="1">
      <alignment horizontal="center" vertical="center"/>
    </xf>
    <xf numFmtId="14" fontId="5" fillId="3" borderId="4" xfId="0" applyNumberFormat="1" applyFont="1" applyFill="1" applyBorder="1" applyAlignment="1">
      <alignment horizontal="center" vertical="center" wrapText="1"/>
    </xf>
    <xf numFmtId="14" fontId="5" fillId="3" borderId="5" xfId="0" applyNumberFormat="1" applyFont="1" applyFill="1" applyBorder="1" applyAlignment="1">
      <alignment horizontal="center" vertical="center" wrapText="1"/>
    </xf>
    <xf numFmtId="14" fontId="5" fillId="3" borderId="3" xfId="0" applyNumberFormat="1" applyFont="1" applyFill="1" applyBorder="1" applyAlignment="1">
      <alignment horizontal="center" vertical="center" wrapText="1"/>
    </xf>
    <xf numFmtId="44" fontId="0" fillId="0" borderId="12" xfId="1" applyFont="1" applyFill="1" applyBorder="1" applyAlignment="1" applyProtection="1">
      <alignment horizontal="center" vertical="center"/>
      <protection locked="0"/>
    </xf>
    <xf numFmtId="44" fontId="0" fillId="0" borderId="7" xfId="1" applyFont="1" applyFill="1" applyBorder="1" applyAlignment="1" applyProtection="1">
      <alignment horizontal="center" vertical="center"/>
      <protection locked="0"/>
    </xf>
    <xf numFmtId="44" fontId="0" fillId="0" borderId="11" xfId="1" applyFont="1" applyFill="1" applyBorder="1" applyAlignment="1" applyProtection="1">
      <alignment horizontal="center" vertical="center"/>
      <protection locked="0"/>
    </xf>
    <xf numFmtId="44" fontId="0" fillId="0" borderId="10" xfId="1" applyFont="1" applyFill="1" applyBorder="1" applyAlignment="1" applyProtection="1">
      <alignment horizontal="center" vertical="center"/>
      <protection locked="0"/>
    </xf>
    <xf numFmtId="44" fontId="0" fillId="0" borderId="9" xfId="1" applyFont="1" applyFill="1" applyBorder="1" applyAlignment="1" applyProtection="1">
      <alignment horizontal="center" vertical="center"/>
      <protection locked="0"/>
    </xf>
    <xf numFmtId="44" fontId="0" fillId="0" borderId="8" xfId="1" applyFont="1" applyFill="1" applyBorder="1" applyAlignment="1" applyProtection="1">
      <alignment horizontal="center" vertical="center"/>
      <protection locked="0"/>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Alignment="1">
      <alignment horizontal="center" vertical="center"/>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44" fontId="0" fillId="0" borderId="4" xfId="1" applyFont="1" applyFill="1" applyBorder="1" applyAlignment="1" applyProtection="1">
      <alignment horizontal="center" vertical="center"/>
      <protection locked="0"/>
    </xf>
    <xf numFmtId="44" fontId="0" fillId="0" borderId="3" xfId="1" applyFont="1" applyFill="1" applyBorder="1" applyAlignment="1" applyProtection="1">
      <alignment horizontal="center" vertical="center"/>
      <protection locked="0"/>
    </xf>
    <xf numFmtId="44" fontId="0" fillId="0" borderId="12" xfId="1" applyFont="1" applyFill="1" applyBorder="1" applyAlignment="1" applyProtection="1">
      <alignment horizontal="center" vertical="center" wrapText="1"/>
    </xf>
    <xf numFmtId="44" fontId="0" fillId="0" borderId="7" xfId="1" applyFont="1" applyFill="1" applyBorder="1" applyAlignment="1" applyProtection="1">
      <alignment horizontal="center" vertical="center" wrapText="1"/>
    </xf>
    <xf numFmtId="44" fontId="0" fillId="0" borderId="11" xfId="1" applyFont="1" applyFill="1" applyBorder="1" applyAlignment="1" applyProtection="1">
      <alignment horizontal="center" vertical="center" wrapText="1"/>
    </xf>
    <xf numFmtId="44" fontId="0" fillId="0" borderId="10" xfId="1" applyFont="1" applyFill="1" applyBorder="1" applyAlignment="1" applyProtection="1">
      <alignment horizontal="center" vertical="center" wrapText="1"/>
    </xf>
    <xf numFmtId="44" fontId="0" fillId="0" borderId="9" xfId="1" applyFont="1" applyFill="1" applyBorder="1" applyAlignment="1" applyProtection="1">
      <alignment horizontal="center" vertical="center" wrapText="1"/>
    </xf>
    <xf numFmtId="44" fontId="0" fillId="0" borderId="8" xfId="1" applyFont="1" applyFill="1" applyBorder="1" applyAlignment="1" applyProtection="1">
      <alignment horizontal="center" vertical="center" wrapText="1"/>
    </xf>
    <xf numFmtId="44" fontId="0" fillId="0" borderId="12" xfId="1" applyFont="1" applyBorder="1" applyAlignment="1" applyProtection="1">
      <alignment horizontal="center" vertical="center"/>
    </xf>
    <xf numFmtId="44" fontId="0" fillId="0" borderId="7" xfId="1" applyFont="1" applyBorder="1" applyAlignment="1" applyProtection="1">
      <alignment horizontal="center" vertical="center"/>
    </xf>
    <xf numFmtId="44" fontId="0" fillId="0" borderId="11" xfId="1" applyFont="1" applyBorder="1" applyAlignment="1" applyProtection="1">
      <alignment horizontal="center" vertical="center"/>
    </xf>
    <xf numFmtId="44" fontId="0" fillId="0" borderId="10" xfId="1" applyFont="1" applyBorder="1" applyAlignment="1" applyProtection="1">
      <alignment horizontal="center" vertical="center"/>
    </xf>
    <xf numFmtId="44" fontId="0" fillId="0" borderId="9" xfId="1" applyFont="1" applyBorder="1" applyAlignment="1" applyProtection="1">
      <alignment horizontal="center" vertical="center"/>
    </xf>
    <xf numFmtId="44" fontId="0" fillId="0" borderId="8" xfId="1" applyFont="1" applyBorder="1" applyAlignment="1" applyProtection="1">
      <alignment horizontal="center" vertical="center"/>
    </xf>
    <xf numFmtId="44" fontId="0" fillId="0" borderId="10" xfId="1" applyFont="1" applyBorder="1" applyAlignment="1" applyProtection="1">
      <alignment horizontal="center" vertical="center"/>
      <protection locked="0"/>
    </xf>
    <xf numFmtId="44" fontId="0" fillId="0" borderId="9" xfId="1" applyFont="1" applyBorder="1" applyAlignment="1" applyProtection="1">
      <alignment horizontal="center" vertical="center"/>
      <protection locked="0"/>
    </xf>
    <xf numFmtId="44" fontId="0" fillId="0" borderId="8" xfId="1" applyFont="1" applyBorder="1" applyAlignment="1" applyProtection="1">
      <alignment horizontal="center" vertical="center"/>
      <protection locked="0"/>
    </xf>
  </cellXfs>
  <cellStyles count="4">
    <cellStyle name="Currency" xfId="1" builtinId="4"/>
    <cellStyle name="Heading 1" xfId="3" builtinId="16"/>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hdc.com/HeRO%20Share/Forms/FY2017/Income%20Worksheet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istanceSummary"/>
      <sheetName val="Sheet1"/>
      <sheetName val="Sheet2"/>
      <sheetName val="Income"/>
    </sheetNames>
    <sheetDataSet>
      <sheetData sheetId="0"/>
      <sheetData sheetId="1"/>
      <sheetData sheetId="2">
        <row r="28">
          <cell r="B28" t="str">
            <v>1 - Wages, Salaries, Tips</v>
          </cell>
          <cell r="D28" t="str">
            <v>Bank Accounts</v>
          </cell>
          <cell r="H28" t="str">
            <v>State ID</v>
          </cell>
        </row>
        <row r="29">
          <cell r="B29" t="str">
            <v>2 - Business Income</v>
          </cell>
          <cell r="D29" t="str">
            <v>Checking Account</v>
          </cell>
          <cell r="H29" t="str">
            <v>Driver's License</v>
          </cell>
        </row>
        <row r="30">
          <cell r="B30" t="str">
            <v>3 - Interest/Dividend</v>
          </cell>
          <cell r="D30" t="str">
            <v>Cash - other</v>
          </cell>
          <cell r="H30" t="str">
            <v>Passport</v>
          </cell>
        </row>
        <row r="31">
          <cell r="B31" t="str">
            <v>4 - Retirement/Insurance</v>
          </cell>
          <cell r="D31" t="str">
            <v>Insurance Policy</v>
          </cell>
          <cell r="H31" t="str">
            <v>Perm. Resident Card</v>
          </cell>
        </row>
        <row r="32">
          <cell r="B32" t="str">
            <v>5 - Unemployment/Disability</v>
          </cell>
          <cell r="D32" t="str">
            <v>Rental Property Value</v>
          </cell>
          <cell r="H32" t="str">
            <v>School ID</v>
          </cell>
        </row>
        <row r="33">
          <cell r="B33" t="str">
            <v>6 - Welfare Assistance</v>
          </cell>
          <cell r="D33" t="str">
            <v>Property Value (non-primary residence)</v>
          </cell>
          <cell r="H33" t="str">
            <v>Military ID</v>
          </cell>
        </row>
        <row r="34">
          <cell r="B34" t="str">
            <v>7 - Alimony, Child Support &amp; Gift Income</v>
          </cell>
          <cell r="D34" t="str">
            <v>Other (Specify)</v>
          </cell>
          <cell r="H34" t="str">
            <v>Native American tribal card</v>
          </cell>
        </row>
        <row r="35">
          <cell r="B35" t="str">
            <v>8 - Armed Forces Income</v>
          </cell>
          <cell r="H35" t="str">
            <v>Other (Specify)</v>
          </cell>
        </row>
        <row r="36">
          <cell r="B36" t="str">
            <v>Other (Specify)</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C41"/>
  <sheetViews>
    <sheetView tabSelected="1" workbookViewId="0">
      <selection activeCell="L12" sqref="L12"/>
    </sheetView>
  </sheetViews>
  <sheetFormatPr defaultRowHeight="15" x14ac:dyDescent="0.25"/>
  <cols>
    <col min="1" max="1" width="42.85546875" customWidth="1"/>
    <col min="2" max="2" width="39.7109375" customWidth="1"/>
  </cols>
  <sheetData>
    <row r="1" spans="1:2" ht="18.75" x14ac:dyDescent="0.3">
      <c r="A1" s="18" t="s">
        <v>233</v>
      </c>
    </row>
    <row r="2" spans="1:2" ht="18.75" x14ac:dyDescent="0.3">
      <c r="A2" s="18" t="s">
        <v>234</v>
      </c>
    </row>
    <row r="3" spans="1:2" ht="18.75" x14ac:dyDescent="0.3">
      <c r="A3" s="18" t="s">
        <v>300</v>
      </c>
    </row>
    <row r="5" spans="1:2" x14ac:dyDescent="0.25">
      <c r="A5" s="19" t="s">
        <v>235</v>
      </c>
      <c r="B5" s="32"/>
    </row>
    <row r="6" spans="1:2" x14ac:dyDescent="0.25">
      <c r="A6" s="19"/>
    </row>
    <row r="7" spans="1:2" x14ac:dyDescent="0.25">
      <c r="A7" s="20" t="s">
        <v>236</v>
      </c>
    </row>
    <row r="8" spans="1:2" x14ac:dyDescent="0.25">
      <c r="A8" s="20" t="s">
        <v>237</v>
      </c>
    </row>
    <row r="9" spans="1:2" x14ac:dyDescent="0.25">
      <c r="A9" s="20" t="s">
        <v>27</v>
      </c>
    </row>
    <row r="10" spans="1:2" x14ac:dyDescent="0.25">
      <c r="A10" s="20" t="s">
        <v>25</v>
      </c>
    </row>
    <row r="11" spans="1:2" x14ac:dyDescent="0.25">
      <c r="A11" s="20" t="s">
        <v>26</v>
      </c>
    </row>
    <row r="13" spans="1:2" x14ac:dyDescent="0.25">
      <c r="A13" s="20" t="s">
        <v>110</v>
      </c>
      <c r="B13" s="32"/>
    </row>
    <row r="14" spans="1:2" x14ac:dyDescent="0.25">
      <c r="A14" s="20" t="s">
        <v>238</v>
      </c>
    </row>
    <row r="15" spans="1:2" hidden="1" x14ac:dyDescent="0.25">
      <c r="A15" s="20" t="s">
        <v>239</v>
      </c>
    </row>
    <row r="16" spans="1:2" hidden="1" x14ac:dyDescent="0.25">
      <c r="A16" s="20" t="s">
        <v>240</v>
      </c>
    </row>
    <row r="17" spans="1:2" hidden="1" x14ac:dyDescent="0.25">
      <c r="A17" s="20" t="s">
        <v>241</v>
      </c>
    </row>
    <row r="18" spans="1:2" hidden="1" x14ac:dyDescent="0.25">
      <c r="A18" s="20" t="s">
        <v>242</v>
      </c>
    </row>
    <row r="19" spans="1:2" hidden="1" x14ac:dyDescent="0.25">
      <c r="A19" s="20" t="s">
        <v>243</v>
      </c>
    </row>
    <row r="21" spans="1:2" x14ac:dyDescent="0.25">
      <c r="A21" s="20" t="s">
        <v>244</v>
      </c>
      <c r="B21" s="32"/>
    </row>
    <row r="22" spans="1:2" x14ac:dyDescent="0.25">
      <c r="A22" s="20" t="s">
        <v>100</v>
      </c>
      <c r="B22" s="32"/>
    </row>
    <row r="23" spans="1:2" x14ac:dyDescent="0.25">
      <c r="A23" s="20" t="s">
        <v>245</v>
      </c>
    </row>
    <row r="25" spans="1:2" x14ac:dyDescent="0.25">
      <c r="A25" s="20" t="s">
        <v>246</v>
      </c>
    </row>
    <row r="26" spans="1:2" hidden="1" x14ac:dyDescent="0.25">
      <c r="A26" s="20" t="s">
        <v>247</v>
      </c>
    </row>
    <row r="27" spans="1:2" hidden="1" x14ac:dyDescent="0.25">
      <c r="A27" s="20" t="s">
        <v>7</v>
      </c>
    </row>
    <row r="28" spans="1:2" hidden="1" x14ac:dyDescent="0.25">
      <c r="A28" s="20" t="s">
        <v>248</v>
      </c>
    </row>
    <row r="29" spans="1:2" hidden="1" x14ac:dyDescent="0.25">
      <c r="A29" s="20" t="s">
        <v>249</v>
      </c>
    </row>
    <row r="30" spans="1:2" hidden="1" x14ac:dyDescent="0.25">
      <c r="A30" s="20" t="s">
        <v>250</v>
      </c>
    </row>
    <row r="32" spans="1:2" x14ac:dyDescent="0.25">
      <c r="A32" s="20" t="s">
        <v>251</v>
      </c>
      <c r="B32" s="32"/>
    </row>
    <row r="33" spans="1:3" hidden="1" x14ac:dyDescent="0.25">
      <c r="A33" s="20" t="s">
        <v>271</v>
      </c>
    </row>
    <row r="34" spans="1:3" hidden="1" x14ac:dyDescent="0.25">
      <c r="A34" s="20" t="s">
        <v>252</v>
      </c>
    </row>
    <row r="35" spans="1:3" hidden="1" x14ac:dyDescent="0.25">
      <c r="A35" s="20" t="s">
        <v>253</v>
      </c>
    </row>
    <row r="36" spans="1:3" x14ac:dyDescent="0.25">
      <c r="A36" s="20" t="s">
        <v>254</v>
      </c>
      <c r="C36" t="s">
        <v>289</v>
      </c>
    </row>
    <row r="37" spans="1:3" x14ac:dyDescent="0.25">
      <c r="A37" s="20" t="s">
        <v>255</v>
      </c>
      <c r="B37" s="32"/>
    </row>
    <row r="38" spans="1:3" x14ac:dyDescent="0.25">
      <c r="A38" s="20" t="s">
        <v>256</v>
      </c>
      <c r="B38" s="32"/>
    </row>
    <row r="39" spans="1:3" x14ac:dyDescent="0.25">
      <c r="A39" s="20" t="s">
        <v>257</v>
      </c>
      <c r="B39" s="32"/>
    </row>
    <row r="40" spans="1:3" x14ac:dyDescent="0.25">
      <c r="A40" s="20"/>
    </row>
    <row r="41" spans="1:3" x14ac:dyDescent="0.25">
      <c r="A41" s="20" t="s">
        <v>258</v>
      </c>
    </row>
  </sheetData>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1000000}">
          <x14:formula1>
            <xm:f>'Other Data'!$A$3:$A$6</xm:f>
          </x14:formula1>
          <xm:sqref>B21</xm:sqref>
        </x14:dataValidation>
        <x14:dataValidation type="list" allowBlank="1" showInputMessage="1" showErrorMessage="1" xr:uid="{00000000-0002-0000-0000-000002000000}">
          <x14:formula1>
            <xm:f>'Other Data'!$A$25:$A$29</xm:f>
          </x14:formula1>
          <xm:sqref>B22</xm:sqref>
        </x14:dataValidation>
        <x14:dataValidation type="list" allowBlank="1" showInputMessage="1" showErrorMessage="1" xr:uid="{00000000-0002-0000-0000-000003000000}">
          <x14:formula1>
            <xm:f>'Other Data'!$A$51:$A$58</xm:f>
          </x14:formula1>
          <xm:sqref>B32</xm:sqref>
        </x14:dataValidation>
        <x14:dataValidation type="list" allowBlank="1" showInputMessage="1" showErrorMessage="1" xr:uid="{00000000-0002-0000-0000-000004000000}">
          <x14:formula1>
            <xm:f>'Other Data'!$A$10:$A$14</xm:f>
          </x14:formula1>
          <xm:sqref>B13</xm:sqref>
        </x14:dataValidation>
        <x14:dataValidation type="list" allowBlank="1" showInputMessage="1" showErrorMessage="1" xr:uid="{00000000-0002-0000-0000-000005000000}">
          <x14:formula1>
            <xm:f>'Other Data'!$A$33:$A$34</xm:f>
          </x14:formula1>
          <xm:sqref>B37</xm:sqref>
        </x14:dataValidation>
        <x14:dataValidation type="list" allowBlank="1" showInputMessage="1" showErrorMessage="1" xr:uid="{00000000-0002-0000-0000-000006000000}">
          <x14:formula1>
            <xm:f>'Other Data'!$A$38:$A$47</xm:f>
          </x14:formula1>
          <xm:sqref>B38</xm:sqref>
        </x14:dataValidation>
        <x14:dataValidation type="list" allowBlank="1" showInputMessage="1" showErrorMessage="1" xr:uid="{00000000-0002-0000-0000-000007000000}">
          <x14:formula1>
            <xm:f>'Other Data'!$A$62:$A$66</xm:f>
          </x14:formula1>
          <xm:sqref>B39</xm:sqref>
        </x14:dataValidation>
        <x14:dataValidation type="list" allowBlank="1" showInputMessage="1" showErrorMessage="1" xr:uid="{00000000-0002-0000-0000-000000000000}">
          <x14:formula1>
            <xm:f>'Other Data'!$A$81:$A$88</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80"/>
  <sheetViews>
    <sheetView view="pageLayout" zoomScale="118" zoomScaleNormal="100" zoomScalePageLayoutView="118" workbookViewId="0">
      <selection activeCell="C3" sqref="C3:G3"/>
    </sheetView>
  </sheetViews>
  <sheetFormatPr defaultRowHeight="12.75" x14ac:dyDescent="0.2"/>
  <cols>
    <col min="1" max="1" width="10.5703125" style="1" customWidth="1"/>
    <col min="2" max="2" width="10.140625" style="1" customWidth="1"/>
    <col min="3" max="3" width="7.42578125" style="1" customWidth="1"/>
    <col min="4" max="4" width="12" style="1" bestFit="1" customWidth="1"/>
    <col min="5" max="6" width="10.5703125" style="1" customWidth="1"/>
    <col min="7" max="7" width="12" style="1" bestFit="1" customWidth="1"/>
    <col min="8" max="9" width="10.5703125" style="1" customWidth="1"/>
    <col min="10" max="10" width="12" style="1" bestFit="1" customWidth="1"/>
    <col min="11" max="11" width="10.5703125" style="1" customWidth="1"/>
    <col min="12" max="12" width="12" style="1" bestFit="1" customWidth="1"/>
    <col min="13" max="13" width="23.5703125" style="1" bestFit="1" customWidth="1"/>
    <col min="14" max="14" width="27" style="1" bestFit="1" customWidth="1"/>
    <col min="15" max="16384" width="9.140625" style="1"/>
  </cols>
  <sheetData>
    <row r="1" spans="1:12" ht="15" customHeight="1" x14ac:dyDescent="0.3">
      <c r="A1" s="7"/>
    </row>
    <row r="2" spans="1:12" ht="15" customHeight="1" x14ac:dyDescent="0.2"/>
    <row r="3" spans="1:12" ht="15" customHeight="1" x14ac:dyDescent="0.2">
      <c r="A3" s="55" t="s">
        <v>32</v>
      </c>
      <c r="B3" s="55"/>
      <c r="C3" s="56"/>
      <c r="D3" s="56"/>
      <c r="E3" s="56"/>
      <c r="F3" s="56"/>
      <c r="G3" s="56"/>
      <c r="H3" s="57" t="s">
        <v>31</v>
      </c>
      <c r="I3" s="58"/>
      <c r="J3" s="45" t="str">
        <f>IF(ISBLANK(C3),"",VLOOKUP(C3,'Other Data'!$A$78:$B$88,2,FALSE))</f>
        <v/>
      </c>
      <c r="K3" s="46"/>
      <c r="L3" s="47"/>
    </row>
    <row r="4" spans="1:12" ht="15" customHeight="1" x14ac:dyDescent="0.2">
      <c r="A4" s="55" t="s">
        <v>30</v>
      </c>
      <c r="B4" s="55"/>
      <c r="C4" s="56"/>
      <c r="D4" s="56"/>
      <c r="E4" s="56"/>
      <c r="F4" s="56"/>
      <c r="G4" s="56"/>
      <c r="H4" s="57" t="s">
        <v>29</v>
      </c>
      <c r="I4" s="58"/>
      <c r="J4" s="48"/>
      <c r="K4" s="49"/>
      <c r="L4" s="50"/>
    </row>
    <row r="5" spans="1:12" ht="15" customHeight="1" x14ac:dyDescent="0.2">
      <c r="A5" s="55" t="s">
        <v>28</v>
      </c>
      <c r="B5" s="55"/>
      <c r="C5" s="56"/>
      <c r="D5" s="56"/>
      <c r="E5" s="56"/>
      <c r="F5" s="56"/>
      <c r="G5" s="56"/>
      <c r="H5" s="57" t="s">
        <v>27</v>
      </c>
      <c r="I5" s="58"/>
      <c r="J5" s="51"/>
      <c r="K5" s="51"/>
      <c r="L5" s="51"/>
    </row>
    <row r="6" spans="1:12" ht="15" customHeight="1" x14ac:dyDescent="0.2">
      <c r="A6" s="52" t="s">
        <v>26</v>
      </c>
      <c r="B6" s="52"/>
      <c r="C6" s="51"/>
      <c r="D6" s="51"/>
      <c r="E6" s="51"/>
      <c r="F6" s="51"/>
      <c r="G6" s="51"/>
      <c r="H6" s="57" t="s">
        <v>25</v>
      </c>
      <c r="I6" s="58"/>
      <c r="J6" s="51"/>
      <c r="K6" s="51"/>
      <c r="L6" s="51"/>
    </row>
    <row r="7" spans="1:12" ht="15" customHeight="1" x14ac:dyDescent="0.2">
      <c r="A7" s="54" t="s">
        <v>24</v>
      </c>
      <c r="B7" s="54"/>
      <c r="C7" s="54"/>
      <c r="D7" s="54"/>
      <c r="E7" s="54"/>
      <c r="F7" s="54"/>
      <c r="G7" s="54"/>
      <c r="H7" s="54"/>
      <c r="I7" s="54"/>
      <c r="J7" s="54"/>
      <c r="K7" s="54"/>
      <c r="L7" s="54"/>
    </row>
    <row r="8" spans="1:12" ht="17.25" customHeight="1" x14ac:dyDescent="0.2">
      <c r="A8" s="57" t="s">
        <v>278</v>
      </c>
      <c r="B8" s="59"/>
      <c r="C8" s="58"/>
      <c r="D8" s="53" t="s">
        <v>284</v>
      </c>
      <c r="E8" s="53"/>
      <c r="F8" s="53"/>
      <c r="G8" s="53" t="s">
        <v>279</v>
      </c>
      <c r="H8" s="53"/>
      <c r="I8" s="53"/>
      <c r="J8" s="53" t="s">
        <v>285</v>
      </c>
      <c r="K8" s="53"/>
      <c r="L8" s="53"/>
    </row>
    <row r="9" spans="1:12" ht="24.75" customHeight="1" x14ac:dyDescent="0.2">
      <c r="A9" s="59" t="s">
        <v>270</v>
      </c>
      <c r="B9" s="59"/>
      <c r="C9" s="58"/>
      <c r="D9" s="17" t="s">
        <v>282</v>
      </c>
      <c r="E9" s="17" t="s">
        <v>283</v>
      </c>
      <c r="F9" s="17" t="s">
        <v>286</v>
      </c>
      <c r="G9" s="17" t="s">
        <v>282</v>
      </c>
      <c r="H9" s="17" t="s">
        <v>283</v>
      </c>
      <c r="I9" s="17" t="s">
        <v>286</v>
      </c>
      <c r="J9" s="17" t="s">
        <v>282</v>
      </c>
      <c r="K9" s="17" t="s">
        <v>283</v>
      </c>
      <c r="L9" s="17" t="s">
        <v>286</v>
      </c>
    </row>
    <row r="10" spans="1:12" ht="27.75" customHeight="1" x14ac:dyDescent="0.2">
      <c r="A10" s="60" t="s">
        <v>23</v>
      </c>
      <c r="B10" s="60"/>
      <c r="C10" s="60"/>
      <c r="D10" s="34" t="str">
        <f>IF(SUM(SUMIFS($L$49:$L$63,$F$49:$F$63,$A10,$I$49:$I$63,$D$8,$K$49:$K$63,D$9),SUMIFS($L$66:$L$80,$F$66:$F$80,$A10,$I$66:$I$80,$D$8,$K$66:$K$80,D$9))=0,"",SUM(SUMIFS($L$49:$L$63,$F$49:$F$63,$A10,$I$49:$I$63,$D$8,$K$49:$K$63,D$9),SUMIFS($L$66:$L$80,$F$66:$F$80,$A10,$I$66:$I$80,$D$8,$K$66:$K$80,D$9)))</f>
        <v/>
      </c>
      <c r="E10" s="34" t="str">
        <f>IF(SUM(SUMIFS($L$49:$L$63,$F$49:$F$63,$A10,$I$49:$I$63,$D$8,$K$49:$K$63,E$9),SUMIFS($L$66:$L$80,$F$66:$F$80,$A10,$I$66:$I$80,$D$8,$K$66:$K$80,E$9))=0,"",SUM(SUMIFS($L$49:$L$63,$F$49:$F$63,$A10,$I$49:$I$63,$D$8,$K$49:$K$63,E$9),SUMIFS($L$66:$L$80,$F$66:$F$80,$A10,$I$66:$I$80,$D$8,$K$66:$K$80,E$9)))</f>
        <v/>
      </c>
      <c r="F10" s="34" t="str">
        <f>IF(SUM(SUMIFS($L$49:$L$63,$F$49:$F$63,$A10,$I$49:$I$63,$D$8,$K$49:$K$63,F$9),SUMIFS($L$66:$L$80,$F$66:$F$80,$A10,$I$66:$I$80,$D$8,$K$66:$K$80,F$9))=0,"",SUM(SUMIFS($L$49:$L$63,$F$49:$F$63,$A10,$I$49:$I$63,$D$8,$K$49:$K$63,F$9),SUMIFS($L$66:$L$80,$F$66:$F$80,$A10,$I$66:$I$80,$D$8,$K$66:$K$80,F$9)))</f>
        <v/>
      </c>
      <c r="G10" s="34" t="str">
        <f>IF(SUM(SUMIFS($L$49:$L$63,$F$49:$F$63,$A10,$I$49:$I$63,$G$8,$K$49:$K$63,G$9),SUMIFS($L$66:$L$80,$F$66:$F$80,$A10,$I$66:$I$80,$G$8,$K$66:$K$80,G$9))=0,"",SUM(SUMIFS($L$49:$L$63,$F$49:$F$63,$A10,$I$49:$I$63,$G$8,$K$49:$K$63,G$9),SUMIFS($L$66:$L$80,$F$66:$F$80,$A10,$I$66:$I$80,$G$8,$K$66:$K$80,G$9)))</f>
        <v/>
      </c>
      <c r="H10" s="34" t="str">
        <f>IF(SUM(SUMIFS($L$49:$L$63,$F$49:$F$63,$A10,$I$49:$I$63,$G$8,$K$49:$K$63,H$9),SUMIFS($L$66:$L$80,$F$66:$F$80,$A10,$I$66:$I$80,$G$8,$K$66:$K$80,H$9))=0,"",SUM(SUMIFS($L$49:$L$63,$F$49:$F$63,$A10,$I$49:$I$63,$G$8,$K$49:$K$63,H$9),SUMIFS($L$66:$L$80,$F$66:$F$80,$A10,$I$66:$I$80,$G$8,$K$66:$K$80,H$9)))</f>
        <v/>
      </c>
      <c r="I10" s="34" t="str">
        <f>IF(SUM(SUMIFS($L$49:$L$63,$F$49:$F$63,$A10,$I$49:$I$63,$G$8,$K$49:$K$63,I$9),SUMIFS($L$66:$L$80,$F$66:$F$80,$A10,$I$66:$I$80,$G$8,$K$66:$K$80,I$9))=0,"",SUM(SUMIFS($L$49:$L$63,$F$49:$F$63,$A10,$I$49:$I$63,$G$8,$K$49:$K$63,I$9),SUMIFS($L$66:$L$80,$F$66:$F$80,$A10,$I$66:$I$80,$G$8,$K$66:$K$80,I$9)))</f>
        <v/>
      </c>
      <c r="J10" s="34" t="str">
        <f>IF(SUM(SUMIFS($L$49:$L$63,$F$49:$F$63,$A10,$I$49:$I$63,$J$8,$K$49:$K$63,J$9),SUMIFS($L$66:$L$80,$F$66:$F$80,$A10,$I$66:$I$80,$J$8,$K$66:$K$80,J$9))=0,"",SUM(SUMIFS($L$49:$L$63,$F$49:$F$63,$A10,$I$49:$I$63,$J$8,$K$49:$K$63,J$9),SUMIFS($L$66:$L$80,$F$66:$F$80,$A10,$I$66:$I$80,$J$8,$K$66:$K$80,J$9)))</f>
        <v/>
      </c>
      <c r="K10" s="34" t="str">
        <f t="shared" ref="K10:L21" si="0">IF(SUM(SUMIFS($L$49:$L$63,$F$49:$F$63,$A10,$I$49:$I$63,$J$8,$K$49:$K$63,K$9),SUMIFS($L$66:$L$80,$F$66:$F$80,$A10,$I$66:$I$80,$J$8,$K$66:$K$80,K$9))=0,"",SUM(SUMIFS($L$49:$L$63,$F$49:$F$63,$A10,$I$49:$I$63,$J$8,$K$49:$K$63,K$9),SUMIFS($L$66:$L$80,$F$66:$F$80,$A10,$I$66:$I$80,$J$8,$K$66:$K$80,K$9)))</f>
        <v/>
      </c>
      <c r="L10" s="34" t="str">
        <f t="shared" si="0"/>
        <v/>
      </c>
    </row>
    <row r="11" spans="1:12" ht="27.75" customHeight="1" x14ac:dyDescent="0.2">
      <c r="A11" s="60" t="s">
        <v>22</v>
      </c>
      <c r="B11" s="60"/>
      <c r="C11" s="60"/>
      <c r="D11" s="34" t="str">
        <f t="shared" ref="D11:E21" si="1">IF(SUM(SUMIFS($L$49:$L$63,$F$49:$F$63,$A11,$I$49:$I$63,$D$8,$K$49:$K$63,D$9),SUMIFS($L$66:$L$80,$F$66:$F$80,$A11,$I$66:$I$80,$D$8,$K$66:$K$80,D$9))=0,"",SUM(SUMIFS($L$49:$L$63,$F$49:$F$63,$A11,$I$49:$I$63,$D$8,$K$49:$K$63,D$9),SUMIFS($L$66:$L$80,$F$66:$F$80,$A11,$I$66:$I$80,$D$8,$K$66:$K$80,D$9)))</f>
        <v/>
      </c>
      <c r="E11" s="34" t="str">
        <f t="shared" si="1"/>
        <v/>
      </c>
      <c r="F11" s="34" t="str">
        <f t="shared" ref="F11:F21" si="2">IF(SUM(SUMIFS($L$49:$L$63,$F$49:$F$63,$A11,$I$49:$I$63,$D$8,$K$49:$K$63,F$9),SUMIFS($L$66:$L$80,$F$66:$F$80,$A11,$I$66:$I$80,$D$8,$K$66:$K$80,F$9))=0,"",SUM(SUMIFS($L$49:$L$63,$F$49:$F$63,$A11,$I$49:$I$63,$D$8,$K$49:$K$63,F$9),SUMIFS($L$66:$L$80,$F$66:$F$80,$A11,$I$66:$I$80,$D$8,$K$66:$K$80,F$9)))</f>
        <v/>
      </c>
      <c r="G11" s="34" t="str">
        <f t="shared" ref="G11:G21" si="3">IF(SUM(SUMIFS($L$49:$L$63,$F$49:$F$63,$A11,$I$49:$I$63,$G$8,$K$49:$K$63,G$9),SUMIFS($L$66:$L$80,$F$66:$F$80,$A11,$I$66:$I$80,$G$8,$K$66:$K$80,G$9))=0,"",SUM(SUMIFS($L$49:$L$63,$F$49:$F$63,$A11,$I$49:$I$63,$G$8,$K$49:$K$63,G$9),SUMIFS($L$66:$L$80,$F$66:$F$80,$A11,$I$66:$I$80,$G$8,$K$66:$K$80,G$9)))</f>
        <v/>
      </c>
      <c r="H11" s="34" t="str">
        <f t="shared" ref="H11:I21" si="4">IF(SUM(SUMIFS($L$49:$L$63,$F$49:$F$63,$A11,$I$49:$I$63,$G$8,$K$49:$K$63,H$9),SUMIFS($L$66:$L$80,$F$66:$F$80,$A11,$I$66:$I$80,$G$8,$K$66:$K$80,H$9))=0,"",SUM(SUMIFS($L$49:$L$63,$F$49:$F$63,$A11,$I$49:$I$63,$G$8,$K$49:$K$63,H$9),SUMIFS($L$66:$L$80,$F$66:$F$80,$A11,$I$66:$I$80,$G$8,$K$66:$K$80,H$9)))</f>
        <v/>
      </c>
      <c r="I11" s="34" t="str">
        <f t="shared" si="4"/>
        <v/>
      </c>
      <c r="J11" s="34" t="str">
        <f t="shared" ref="J11:J21" si="5">IF(SUM(SUMIFS($L$49:$L$63,$F$49:$F$63,$A11,$I$49:$I$63,$J$8,$K$49:$K$63,J$9),SUMIFS($L$66:$L$80,$F$66:$F$80,$A11,$I$66:$I$80,$J$8,$K$66:$K$80,J$9))=0,"",SUM(SUMIFS($L$49:$L$63,$F$49:$F$63,$A11,$I$49:$I$63,$J$8,$K$49:$K$63,J$9),SUMIFS($L$66:$L$80,$F$66:$F$80,$A11,$I$66:$I$80,$J$8,$K$66:$K$80,J$9)))</f>
        <v/>
      </c>
      <c r="K11" s="34" t="str">
        <f t="shared" si="0"/>
        <v/>
      </c>
      <c r="L11" s="34" t="str">
        <f t="shared" si="0"/>
        <v/>
      </c>
    </row>
    <row r="12" spans="1:12" ht="27.75" customHeight="1" x14ac:dyDescent="0.2">
      <c r="A12" s="60" t="s">
        <v>21</v>
      </c>
      <c r="B12" s="60"/>
      <c r="C12" s="60"/>
      <c r="D12" s="34" t="str">
        <f t="shared" si="1"/>
        <v/>
      </c>
      <c r="E12" s="34" t="str">
        <f t="shared" si="1"/>
        <v/>
      </c>
      <c r="F12" s="34" t="str">
        <f t="shared" si="2"/>
        <v/>
      </c>
      <c r="G12" s="34" t="str">
        <f t="shared" si="3"/>
        <v/>
      </c>
      <c r="H12" s="34" t="str">
        <f t="shared" si="4"/>
        <v/>
      </c>
      <c r="I12" s="34" t="str">
        <f t="shared" si="4"/>
        <v/>
      </c>
      <c r="J12" s="34" t="str">
        <f t="shared" si="5"/>
        <v/>
      </c>
      <c r="K12" s="34" t="str">
        <f t="shared" si="0"/>
        <v/>
      </c>
      <c r="L12" s="34" t="str">
        <f t="shared" si="0"/>
        <v/>
      </c>
    </row>
    <row r="13" spans="1:12" ht="27.75" customHeight="1" x14ac:dyDescent="0.2">
      <c r="A13" s="60" t="s">
        <v>20</v>
      </c>
      <c r="B13" s="60"/>
      <c r="C13" s="60"/>
      <c r="D13" s="34" t="str">
        <f t="shared" si="1"/>
        <v/>
      </c>
      <c r="E13" s="34" t="str">
        <f t="shared" si="1"/>
        <v/>
      </c>
      <c r="F13" s="34" t="str">
        <f t="shared" si="2"/>
        <v/>
      </c>
      <c r="G13" s="34" t="str">
        <f t="shared" si="3"/>
        <v/>
      </c>
      <c r="H13" s="34" t="str">
        <f t="shared" si="4"/>
        <v/>
      </c>
      <c r="I13" s="34" t="str">
        <f t="shared" si="4"/>
        <v/>
      </c>
      <c r="J13" s="34" t="str">
        <f t="shared" si="5"/>
        <v/>
      </c>
      <c r="K13" s="34" t="str">
        <f t="shared" si="0"/>
        <v/>
      </c>
      <c r="L13" s="34" t="str">
        <f t="shared" si="0"/>
        <v/>
      </c>
    </row>
    <row r="14" spans="1:12" ht="27.75" customHeight="1" x14ac:dyDescent="0.2">
      <c r="A14" s="60" t="s">
        <v>19</v>
      </c>
      <c r="B14" s="60"/>
      <c r="C14" s="60"/>
      <c r="D14" s="34" t="str">
        <f t="shared" si="1"/>
        <v/>
      </c>
      <c r="E14" s="34" t="str">
        <f t="shared" si="1"/>
        <v/>
      </c>
      <c r="F14" s="34" t="str">
        <f t="shared" si="2"/>
        <v/>
      </c>
      <c r="G14" s="34" t="str">
        <f t="shared" si="3"/>
        <v/>
      </c>
      <c r="H14" s="34" t="str">
        <f t="shared" si="4"/>
        <v/>
      </c>
      <c r="I14" s="34" t="str">
        <f t="shared" si="4"/>
        <v/>
      </c>
      <c r="J14" s="34" t="str">
        <f t="shared" si="5"/>
        <v/>
      </c>
      <c r="K14" s="34" t="str">
        <f t="shared" si="0"/>
        <v/>
      </c>
      <c r="L14" s="34" t="str">
        <f t="shared" si="0"/>
        <v/>
      </c>
    </row>
    <row r="15" spans="1:12" ht="27.75" customHeight="1" x14ac:dyDescent="0.2">
      <c r="A15" s="60" t="s">
        <v>18</v>
      </c>
      <c r="B15" s="60"/>
      <c r="C15" s="60"/>
      <c r="D15" s="34" t="str">
        <f t="shared" si="1"/>
        <v/>
      </c>
      <c r="E15" s="34" t="str">
        <f t="shared" si="1"/>
        <v/>
      </c>
      <c r="F15" s="34" t="str">
        <f t="shared" si="2"/>
        <v/>
      </c>
      <c r="G15" s="34" t="str">
        <f t="shared" si="3"/>
        <v/>
      </c>
      <c r="H15" s="34" t="str">
        <f t="shared" si="4"/>
        <v/>
      </c>
      <c r="I15" s="34" t="str">
        <f t="shared" si="4"/>
        <v/>
      </c>
      <c r="J15" s="34" t="str">
        <f t="shared" si="5"/>
        <v/>
      </c>
      <c r="K15" s="34" t="str">
        <f t="shared" si="0"/>
        <v/>
      </c>
      <c r="L15" s="34" t="str">
        <f t="shared" si="0"/>
        <v/>
      </c>
    </row>
    <row r="16" spans="1:12" ht="27.75" customHeight="1" x14ac:dyDescent="0.2">
      <c r="A16" s="60" t="s">
        <v>17</v>
      </c>
      <c r="B16" s="60"/>
      <c r="C16" s="60"/>
      <c r="D16" s="34" t="str">
        <f t="shared" si="1"/>
        <v/>
      </c>
      <c r="E16" s="34" t="str">
        <f t="shared" si="1"/>
        <v/>
      </c>
      <c r="F16" s="34" t="str">
        <f t="shared" si="2"/>
        <v/>
      </c>
      <c r="G16" s="34" t="str">
        <f t="shared" si="3"/>
        <v/>
      </c>
      <c r="H16" s="34" t="str">
        <f t="shared" si="4"/>
        <v/>
      </c>
      <c r="I16" s="34" t="str">
        <f t="shared" si="4"/>
        <v/>
      </c>
      <c r="J16" s="34" t="str">
        <f t="shared" si="5"/>
        <v/>
      </c>
      <c r="K16" s="34" t="str">
        <f t="shared" si="0"/>
        <v/>
      </c>
      <c r="L16" s="34" t="str">
        <f t="shared" si="0"/>
        <v/>
      </c>
    </row>
    <row r="17" spans="1:12" ht="27.75" customHeight="1" x14ac:dyDescent="0.2">
      <c r="A17" s="60" t="s">
        <v>16</v>
      </c>
      <c r="B17" s="60"/>
      <c r="C17" s="60"/>
      <c r="D17" s="34" t="str">
        <f t="shared" si="1"/>
        <v/>
      </c>
      <c r="E17" s="34" t="str">
        <f t="shared" si="1"/>
        <v/>
      </c>
      <c r="F17" s="34" t="str">
        <f t="shared" si="2"/>
        <v/>
      </c>
      <c r="G17" s="34" t="str">
        <f t="shared" si="3"/>
        <v/>
      </c>
      <c r="H17" s="34" t="str">
        <f t="shared" si="4"/>
        <v/>
      </c>
      <c r="I17" s="34" t="str">
        <f t="shared" si="4"/>
        <v/>
      </c>
      <c r="J17" s="34" t="str">
        <f t="shared" si="5"/>
        <v/>
      </c>
      <c r="K17" s="34" t="str">
        <f t="shared" si="0"/>
        <v/>
      </c>
      <c r="L17" s="34" t="str">
        <f t="shared" si="0"/>
        <v/>
      </c>
    </row>
    <row r="18" spans="1:12" ht="27.75" customHeight="1" x14ac:dyDescent="0.2">
      <c r="A18" s="60" t="s">
        <v>15</v>
      </c>
      <c r="B18" s="60"/>
      <c r="C18" s="60"/>
      <c r="D18" s="34" t="str">
        <f t="shared" si="1"/>
        <v/>
      </c>
      <c r="E18" s="34" t="str">
        <f t="shared" si="1"/>
        <v/>
      </c>
      <c r="F18" s="34" t="str">
        <f t="shared" si="2"/>
        <v/>
      </c>
      <c r="G18" s="34" t="str">
        <f t="shared" si="3"/>
        <v/>
      </c>
      <c r="H18" s="34" t="str">
        <f t="shared" si="4"/>
        <v/>
      </c>
      <c r="I18" s="34" t="str">
        <f t="shared" si="4"/>
        <v/>
      </c>
      <c r="J18" s="34" t="str">
        <f t="shared" si="5"/>
        <v/>
      </c>
      <c r="K18" s="34" t="str">
        <f t="shared" si="0"/>
        <v/>
      </c>
      <c r="L18" s="34" t="str">
        <f t="shared" si="0"/>
        <v/>
      </c>
    </row>
    <row r="19" spans="1:12" ht="27.75" customHeight="1" x14ac:dyDescent="0.2">
      <c r="A19" s="60" t="s">
        <v>14</v>
      </c>
      <c r="B19" s="60"/>
      <c r="C19" s="60"/>
      <c r="D19" s="34" t="str">
        <f t="shared" si="1"/>
        <v/>
      </c>
      <c r="E19" s="34" t="str">
        <f t="shared" si="1"/>
        <v/>
      </c>
      <c r="F19" s="34" t="str">
        <f t="shared" si="2"/>
        <v/>
      </c>
      <c r="G19" s="34" t="str">
        <f t="shared" si="3"/>
        <v/>
      </c>
      <c r="H19" s="34" t="str">
        <f t="shared" si="4"/>
        <v/>
      </c>
      <c r="I19" s="34" t="str">
        <f t="shared" si="4"/>
        <v/>
      </c>
      <c r="J19" s="34" t="str">
        <f t="shared" si="5"/>
        <v/>
      </c>
      <c r="K19" s="34" t="str">
        <f t="shared" si="0"/>
        <v/>
      </c>
      <c r="L19" s="34" t="str">
        <f t="shared" si="0"/>
        <v/>
      </c>
    </row>
    <row r="20" spans="1:12" ht="27.75" customHeight="1" x14ac:dyDescent="0.2">
      <c r="A20" s="60" t="s">
        <v>13</v>
      </c>
      <c r="B20" s="60"/>
      <c r="C20" s="60"/>
      <c r="D20" s="34" t="str">
        <f t="shared" si="1"/>
        <v/>
      </c>
      <c r="E20" s="34" t="str">
        <f t="shared" si="1"/>
        <v/>
      </c>
      <c r="F20" s="34" t="str">
        <f t="shared" si="2"/>
        <v/>
      </c>
      <c r="G20" s="34" t="str">
        <f t="shared" si="3"/>
        <v/>
      </c>
      <c r="H20" s="34" t="str">
        <f t="shared" si="4"/>
        <v/>
      </c>
      <c r="I20" s="34" t="str">
        <f t="shared" si="4"/>
        <v/>
      </c>
      <c r="J20" s="34" t="str">
        <f t="shared" si="5"/>
        <v/>
      </c>
      <c r="K20" s="34" t="str">
        <f t="shared" si="0"/>
        <v/>
      </c>
      <c r="L20" s="34" t="str">
        <f t="shared" si="0"/>
        <v/>
      </c>
    </row>
    <row r="21" spans="1:12" ht="27.75" customHeight="1" x14ac:dyDescent="0.2">
      <c r="A21" s="60" t="s">
        <v>12</v>
      </c>
      <c r="B21" s="60"/>
      <c r="C21" s="60"/>
      <c r="D21" s="34" t="str">
        <f t="shared" si="1"/>
        <v/>
      </c>
      <c r="E21" s="34" t="str">
        <f t="shared" si="1"/>
        <v/>
      </c>
      <c r="F21" s="34" t="str">
        <f t="shared" si="2"/>
        <v/>
      </c>
      <c r="G21" s="34" t="str">
        <f t="shared" si="3"/>
        <v/>
      </c>
      <c r="H21" s="34" t="str">
        <f t="shared" si="4"/>
        <v/>
      </c>
      <c r="I21" s="34" t="str">
        <f t="shared" si="4"/>
        <v/>
      </c>
      <c r="J21" s="34" t="str">
        <f t="shared" si="5"/>
        <v/>
      </c>
      <c r="K21" s="34" t="str">
        <f t="shared" si="0"/>
        <v/>
      </c>
      <c r="L21" s="34" t="str">
        <f t="shared" si="0"/>
        <v/>
      </c>
    </row>
    <row r="22" spans="1:12" ht="27.75" customHeight="1" x14ac:dyDescent="0.2">
      <c r="A22" s="55" t="s">
        <v>11</v>
      </c>
      <c r="B22" s="55"/>
      <c r="C22" s="55"/>
      <c r="D22" s="33" t="str">
        <f>IF(SUM(D10:D21)=0,"",SUM(D10:D21))</f>
        <v/>
      </c>
      <c r="E22" s="33" t="str">
        <f t="shared" ref="E22:L22" si="6">IF(SUM(E10:E21)=0,"",SUM(E10:E21))</f>
        <v/>
      </c>
      <c r="F22" s="33" t="str">
        <f t="shared" si="6"/>
        <v/>
      </c>
      <c r="G22" s="33" t="str">
        <f t="shared" si="6"/>
        <v/>
      </c>
      <c r="H22" s="33" t="str">
        <f t="shared" si="6"/>
        <v/>
      </c>
      <c r="I22" s="33" t="str">
        <f t="shared" si="6"/>
        <v/>
      </c>
      <c r="J22" s="33" t="str">
        <f t="shared" si="6"/>
        <v/>
      </c>
      <c r="K22" s="33" t="str">
        <f t="shared" si="6"/>
        <v/>
      </c>
      <c r="L22" s="33" t="str">
        <f t="shared" si="6"/>
        <v/>
      </c>
    </row>
    <row r="23" spans="1:12" ht="15" customHeight="1" x14ac:dyDescent="0.2">
      <c r="A23" s="82" t="s">
        <v>10</v>
      </c>
      <c r="B23" s="83"/>
      <c r="C23" s="83"/>
      <c r="D23" s="83"/>
      <c r="E23" s="83"/>
      <c r="F23" s="83"/>
      <c r="G23" s="83"/>
      <c r="H23" s="83"/>
      <c r="I23" s="83"/>
      <c r="J23" s="83"/>
      <c r="K23" s="83"/>
      <c r="L23" s="84"/>
    </row>
    <row r="24" spans="1:12" ht="30" customHeight="1" x14ac:dyDescent="0.2">
      <c r="A24" s="61" t="s">
        <v>9</v>
      </c>
      <c r="B24" s="62"/>
      <c r="C24" s="67">
        <f>SUM(D22:F22)</f>
        <v>0</v>
      </c>
      <c r="D24" s="68"/>
      <c r="E24" s="69"/>
      <c r="F24" s="70" t="s">
        <v>8</v>
      </c>
      <c r="G24" s="71"/>
      <c r="H24" s="72"/>
      <c r="I24" s="85"/>
      <c r="J24" s="86"/>
      <c r="K24" s="86"/>
      <c r="L24" s="87"/>
    </row>
    <row r="25" spans="1:12" ht="24.75" customHeight="1" x14ac:dyDescent="0.2">
      <c r="A25" s="61" t="s">
        <v>7</v>
      </c>
      <c r="B25" s="62"/>
      <c r="C25" s="79" t="e">
        <f>IF(ISBLANK(C24), " ",C24 /I24)</f>
        <v>#DIV/0!</v>
      </c>
      <c r="D25" s="80"/>
      <c r="E25" s="81"/>
      <c r="F25" s="76"/>
      <c r="G25" s="77"/>
      <c r="H25" s="78"/>
      <c r="I25" s="88"/>
      <c r="J25" s="89"/>
      <c r="K25" s="89"/>
      <c r="L25" s="90"/>
    </row>
    <row r="26" spans="1:12" ht="30" customHeight="1" x14ac:dyDescent="0.2">
      <c r="A26" s="61" t="s">
        <v>6</v>
      </c>
      <c r="B26" s="62"/>
      <c r="C26" s="67">
        <f>SUM(G22:I22)</f>
        <v>0</v>
      </c>
      <c r="D26" s="68"/>
      <c r="E26" s="69"/>
      <c r="F26" s="70" t="s">
        <v>5</v>
      </c>
      <c r="G26" s="71"/>
      <c r="H26" s="72"/>
      <c r="I26" s="102" t="str">
        <f>IF(ISBLANK($C$6),"Enter County Information Above",VLOOKUP($C$6,LIMITS_COUNTYLEVEL!$A$3:$C$117,3))</f>
        <v>Enter County Information Above</v>
      </c>
      <c r="J26" s="103"/>
      <c r="K26" s="103"/>
      <c r="L26" s="104"/>
    </row>
    <row r="27" spans="1:12" ht="30" customHeight="1" x14ac:dyDescent="0.2">
      <c r="A27" s="61" t="s">
        <v>287</v>
      </c>
      <c r="B27" s="62"/>
      <c r="C27" s="114">
        <f>SUM(J22:L22)</f>
        <v>0</v>
      </c>
      <c r="D27" s="115"/>
      <c r="E27" s="116"/>
      <c r="F27" s="76"/>
      <c r="G27" s="77"/>
      <c r="H27" s="78"/>
      <c r="I27" s="105"/>
      <c r="J27" s="106"/>
      <c r="K27" s="106"/>
      <c r="L27" s="107"/>
    </row>
    <row r="28" spans="1:12" ht="30" customHeight="1" x14ac:dyDescent="0.2">
      <c r="A28" s="55" t="s">
        <v>4</v>
      </c>
      <c r="B28" s="55"/>
      <c r="C28" s="108" t="str">
        <f>IF(SUM(D22,E22,G22,H22,J22,K22)=0,"",SUM(D22,E22,G22,H22,J22,K22))</f>
        <v/>
      </c>
      <c r="D28" s="109"/>
      <c r="E28" s="110"/>
      <c r="F28" s="70" t="s">
        <v>3</v>
      </c>
      <c r="G28" s="71"/>
      <c r="H28" s="72"/>
      <c r="I28" s="91" t="str">
        <f>IF(OR(I24=0,I26="Enter County Information Above"),"",IF(I26&gt;I24,"ELIGIBLE","INELIGIBLE"))</f>
        <v/>
      </c>
      <c r="J28" s="92"/>
      <c r="K28" s="92"/>
      <c r="L28" s="93"/>
    </row>
    <row r="29" spans="1:12" ht="20.25" customHeight="1" x14ac:dyDescent="0.2">
      <c r="A29" s="55"/>
      <c r="B29" s="55"/>
      <c r="C29" s="111"/>
      <c r="D29" s="112"/>
      <c r="E29" s="113"/>
      <c r="F29" s="73"/>
      <c r="G29" s="74"/>
      <c r="H29" s="75"/>
      <c r="I29" s="94"/>
      <c r="J29" s="95"/>
      <c r="K29" s="95"/>
      <c r="L29" s="96"/>
    </row>
    <row r="30" spans="1:12" ht="20.25" customHeight="1" x14ac:dyDescent="0.2">
      <c r="A30" s="55" t="s">
        <v>280</v>
      </c>
      <c r="B30" s="55"/>
      <c r="C30" s="108">
        <f>SUM(C24+C26+C27)</f>
        <v>0</v>
      </c>
      <c r="D30" s="109"/>
      <c r="E30" s="110"/>
      <c r="F30" s="73"/>
      <c r="G30" s="74"/>
      <c r="H30" s="75"/>
      <c r="I30" s="94"/>
      <c r="J30" s="95"/>
      <c r="K30" s="95"/>
      <c r="L30" s="96"/>
    </row>
    <row r="31" spans="1:12" ht="20.25" customHeight="1" x14ac:dyDescent="0.2">
      <c r="A31" s="55"/>
      <c r="B31" s="55"/>
      <c r="C31" s="111"/>
      <c r="D31" s="112"/>
      <c r="E31" s="113"/>
      <c r="F31" s="76"/>
      <c r="G31" s="77"/>
      <c r="H31" s="78"/>
      <c r="I31" s="97"/>
      <c r="J31" s="98"/>
      <c r="K31" s="98"/>
      <c r="L31" s="99"/>
    </row>
    <row r="32" spans="1:12" ht="20.25" customHeight="1" x14ac:dyDescent="0.2">
      <c r="A32" s="4"/>
      <c r="B32" s="4"/>
      <c r="C32" s="24"/>
      <c r="D32" s="24"/>
      <c r="E32" s="24"/>
      <c r="F32" s="4"/>
      <c r="G32" s="4"/>
      <c r="H32" s="4"/>
      <c r="I32" s="25"/>
      <c r="J32" s="25"/>
      <c r="K32" s="25"/>
      <c r="L32" s="25"/>
    </row>
    <row r="33" spans="1:12" ht="20.25" customHeight="1" x14ac:dyDescent="0.2">
      <c r="A33" s="4"/>
      <c r="B33" s="4"/>
      <c r="C33" s="24"/>
      <c r="D33" s="24"/>
      <c r="E33" s="24"/>
      <c r="F33" s="4"/>
      <c r="G33" s="4"/>
      <c r="H33" s="4"/>
      <c r="I33" s="25"/>
      <c r="J33" s="25"/>
      <c r="K33" s="25"/>
      <c r="L33" s="25"/>
    </row>
    <row r="34" spans="1:12" ht="20.25" customHeight="1" thickBot="1" x14ac:dyDescent="0.3">
      <c r="A34" s="63" t="s">
        <v>265</v>
      </c>
      <c r="B34" s="63"/>
      <c r="C34" s="30"/>
      <c r="D34" s="30"/>
      <c r="E34" s="30"/>
      <c r="F34" s="29"/>
      <c r="G34" s="29"/>
      <c r="H34" s="29"/>
      <c r="J34" s="28" t="s">
        <v>268</v>
      </c>
      <c r="K34" s="31"/>
      <c r="L34" s="31"/>
    </row>
    <row r="35" spans="1:12" ht="20.25" customHeight="1" x14ac:dyDescent="0.25">
      <c r="A35" s="27"/>
      <c r="B35" s="27"/>
      <c r="C35" s="26"/>
      <c r="D35" s="26"/>
      <c r="E35" s="26"/>
      <c r="F35" s="27"/>
      <c r="G35" s="27"/>
      <c r="H35" s="27"/>
      <c r="I35" s="28"/>
      <c r="J35" s="25"/>
      <c r="K35" s="25"/>
      <c r="L35" s="25"/>
    </row>
    <row r="36" spans="1:12" ht="20.25" customHeight="1" x14ac:dyDescent="0.25">
      <c r="A36" s="27"/>
      <c r="B36" s="27"/>
      <c r="C36" s="26"/>
      <c r="D36" s="26"/>
      <c r="E36" s="26"/>
      <c r="F36" s="27"/>
      <c r="G36" s="27"/>
      <c r="H36" s="27"/>
      <c r="I36" s="28"/>
      <c r="J36" s="25"/>
      <c r="K36" s="25"/>
      <c r="L36" s="25"/>
    </row>
    <row r="37" spans="1:12" ht="20.25" customHeight="1" thickBot="1" x14ac:dyDescent="0.3">
      <c r="A37" s="63" t="s">
        <v>266</v>
      </c>
      <c r="B37" s="63"/>
      <c r="C37" s="30"/>
      <c r="D37" s="30"/>
      <c r="E37" s="30"/>
      <c r="F37" s="29"/>
      <c r="G37" s="29"/>
      <c r="H37" s="29"/>
      <c r="J37" s="28" t="s">
        <v>268</v>
      </c>
      <c r="K37" s="31"/>
      <c r="L37" s="31"/>
    </row>
    <row r="38" spans="1:12" ht="20.25" customHeight="1" x14ac:dyDescent="0.25">
      <c r="A38" s="27"/>
      <c r="B38" s="27"/>
      <c r="C38" s="26"/>
      <c r="D38" s="26"/>
      <c r="E38" s="26"/>
      <c r="F38" s="27"/>
      <c r="G38" s="27"/>
      <c r="H38" s="27"/>
      <c r="I38" s="28"/>
      <c r="J38" s="25"/>
      <c r="K38" s="25"/>
      <c r="L38" s="25"/>
    </row>
    <row r="39" spans="1:12" ht="20.25" customHeight="1" x14ac:dyDescent="0.25">
      <c r="A39" s="27"/>
      <c r="B39" s="27"/>
      <c r="C39" s="26"/>
      <c r="D39" s="26"/>
      <c r="E39" s="26"/>
      <c r="F39" s="27"/>
      <c r="G39" s="27"/>
      <c r="H39" s="27"/>
      <c r="I39" s="28"/>
      <c r="J39" s="25"/>
      <c r="K39" s="25"/>
      <c r="L39" s="25"/>
    </row>
    <row r="40" spans="1:12" ht="20.25" customHeight="1" thickBot="1" x14ac:dyDescent="0.3">
      <c r="A40" s="63" t="s">
        <v>267</v>
      </c>
      <c r="B40" s="63"/>
      <c r="C40" s="30"/>
      <c r="D40" s="30"/>
      <c r="E40" s="30"/>
      <c r="F40" s="29"/>
      <c r="G40" s="29"/>
      <c r="H40" s="29"/>
      <c r="J40" s="28" t="s">
        <v>268</v>
      </c>
      <c r="K40" s="31"/>
      <c r="L40" s="31"/>
    </row>
    <row r="41" spans="1:12" ht="20.25" customHeight="1" x14ac:dyDescent="0.25">
      <c r="A41" s="27"/>
      <c r="B41" s="27"/>
      <c r="C41" s="26"/>
      <c r="D41" s="26"/>
      <c r="E41" s="26"/>
      <c r="F41" s="27"/>
      <c r="G41" s="27"/>
      <c r="H41" s="27"/>
      <c r="I41" s="28"/>
      <c r="J41" s="25"/>
      <c r="K41" s="25"/>
      <c r="L41" s="25"/>
    </row>
    <row r="42" spans="1:12" ht="20.25" customHeight="1" x14ac:dyDescent="0.25">
      <c r="A42" s="27"/>
      <c r="B42" s="27"/>
      <c r="C42" s="26"/>
      <c r="D42" s="26"/>
      <c r="E42" s="26"/>
      <c r="F42" s="27"/>
      <c r="G42" s="27"/>
      <c r="H42" s="27"/>
      <c r="I42" s="28"/>
      <c r="J42" s="25"/>
      <c r="K42" s="25"/>
      <c r="L42" s="25"/>
    </row>
    <row r="43" spans="1:12" ht="20.25" customHeight="1" thickBot="1" x14ac:dyDescent="0.3">
      <c r="A43" s="63" t="s">
        <v>267</v>
      </c>
      <c r="B43" s="63"/>
      <c r="C43" s="30"/>
      <c r="D43" s="30"/>
      <c r="E43" s="30"/>
      <c r="F43" s="29"/>
      <c r="G43" s="29"/>
      <c r="H43" s="29"/>
      <c r="J43" s="28" t="s">
        <v>268</v>
      </c>
      <c r="K43" s="31"/>
      <c r="L43" s="31"/>
    </row>
    <row r="44" spans="1:12" ht="15" customHeight="1" x14ac:dyDescent="0.2">
      <c r="A44" s="16"/>
      <c r="B44" s="16"/>
      <c r="C44" s="16"/>
      <c r="D44" s="16"/>
      <c r="E44" s="16"/>
      <c r="F44" s="16"/>
      <c r="G44" s="16"/>
      <c r="H44" s="16"/>
      <c r="I44" s="16"/>
      <c r="J44" s="16"/>
      <c r="K44" s="16"/>
      <c r="L44" s="16"/>
    </row>
    <row r="45" spans="1:12" ht="15" customHeight="1" x14ac:dyDescent="0.2">
      <c r="A45" s="16"/>
      <c r="B45" s="16"/>
      <c r="C45" s="16"/>
      <c r="D45" s="16"/>
      <c r="E45" s="16"/>
      <c r="F45" s="16"/>
      <c r="G45" s="16"/>
      <c r="H45" s="16"/>
      <c r="I45" s="16"/>
      <c r="J45" s="16"/>
      <c r="K45" s="16"/>
      <c r="L45" s="16"/>
    </row>
    <row r="46" spans="1:12" ht="15" customHeight="1" x14ac:dyDescent="0.2">
      <c r="A46" s="16"/>
      <c r="B46" s="16"/>
      <c r="C46" s="16"/>
      <c r="D46" s="16"/>
      <c r="E46" s="16"/>
      <c r="F46" s="16"/>
      <c r="G46" s="16"/>
      <c r="H46" s="16"/>
      <c r="I46" s="16"/>
      <c r="J46" s="16"/>
      <c r="K46" s="16"/>
      <c r="L46" s="16"/>
    </row>
    <row r="47" spans="1:12" ht="30" customHeight="1" x14ac:dyDescent="0.2">
      <c r="A47" s="64" t="s">
        <v>288</v>
      </c>
      <c r="B47" s="65"/>
      <c r="C47" s="65"/>
      <c r="D47" s="65"/>
      <c r="E47" s="65"/>
      <c r="F47" s="65"/>
      <c r="G47" s="65"/>
      <c r="H47" s="65"/>
      <c r="I47" s="65"/>
      <c r="J47" s="65"/>
      <c r="K47" s="65"/>
      <c r="L47" s="66"/>
    </row>
    <row r="48" spans="1:12" ht="30" customHeight="1" x14ac:dyDescent="0.2">
      <c r="A48" s="12" t="s">
        <v>2</v>
      </c>
      <c r="B48" s="39" t="s">
        <v>1</v>
      </c>
      <c r="C48" s="40"/>
      <c r="D48" s="40"/>
      <c r="E48" s="41"/>
      <c r="F48" s="39" t="s">
        <v>0</v>
      </c>
      <c r="G48" s="40"/>
      <c r="H48" s="41"/>
      <c r="I48" s="39" t="s">
        <v>269</v>
      </c>
      <c r="J48" s="41"/>
      <c r="K48" s="13" t="s">
        <v>270</v>
      </c>
      <c r="L48" s="13" t="s">
        <v>281</v>
      </c>
    </row>
    <row r="49" spans="1:13" s="6" customFormat="1" ht="30" customHeight="1" x14ac:dyDescent="0.2">
      <c r="A49" s="3">
        <v>1</v>
      </c>
      <c r="B49" s="36"/>
      <c r="C49" s="37"/>
      <c r="D49" s="37"/>
      <c r="E49" s="38"/>
      <c r="F49" s="42"/>
      <c r="G49" s="43"/>
      <c r="H49" s="44"/>
      <c r="I49" s="100"/>
      <c r="J49" s="101"/>
      <c r="K49" s="2"/>
      <c r="L49" s="35"/>
      <c r="M49" s="1"/>
    </row>
    <row r="50" spans="1:13" ht="30" customHeight="1" x14ac:dyDescent="0.2">
      <c r="A50" s="5">
        <v>2</v>
      </c>
      <c r="B50" s="36"/>
      <c r="C50" s="37"/>
      <c r="D50" s="37"/>
      <c r="E50" s="38"/>
      <c r="F50" s="42"/>
      <c r="G50" s="43"/>
      <c r="H50" s="44"/>
      <c r="I50" s="100"/>
      <c r="J50" s="101"/>
      <c r="K50" s="2"/>
      <c r="L50" s="35"/>
    </row>
    <row r="51" spans="1:13" ht="30" customHeight="1" x14ac:dyDescent="0.2">
      <c r="A51" s="5">
        <v>3</v>
      </c>
      <c r="B51" s="36"/>
      <c r="C51" s="37"/>
      <c r="D51" s="37"/>
      <c r="E51" s="38"/>
      <c r="F51" s="42"/>
      <c r="G51" s="43"/>
      <c r="H51" s="44"/>
      <c r="I51" s="100"/>
      <c r="J51" s="101"/>
      <c r="K51" s="2"/>
      <c r="L51" s="35"/>
      <c r="M51" s="6"/>
    </row>
    <row r="52" spans="1:13" ht="30" customHeight="1" x14ac:dyDescent="0.2">
      <c r="A52" s="5">
        <v>4</v>
      </c>
      <c r="B52" s="36"/>
      <c r="C52" s="37"/>
      <c r="D52" s="37"/>
      <c r="E52" s="38"/>
      <c r="F52" s="42"/>
      <c r="G52" s="43"/>
      <c r="H52" s="44"/>
      <c r="I52" s="100"/>
      <c r="J52" s="101"/>
      <c r="K52" s="2"/>
      <c r="L52" s="35"/>
    </row>
    <row r="53" spans="1:13" ht="30" customHeight="1" x14ac:dyDescent="0.2">
      <c r="A53" s="5">
        <v>5</v>
      </c>
      <c r="B53" s="36"/>
      <c r="C53" s="37"/>
      <c r="D53" s="37"/>
      <c r="E53" s="38"/>
      <c r="F53" s="42"/>
      <c r="G53" s="43"/>
      <c r="H53" s="44"/>
      <c r="I53" s="100"/>
      <c r="J53" s="101"/>
      <c r="K53" s="2"/>
      <c r="L53" s="35"/>
    </row>
    <row r="54" spans="1:13" ht="30" customHeight="1" x14ac:dyDescent="0.2">
      <c r="A54" s="5">
        <v>6</v>
      </c>
      <c r="B54" s="36"/>
      <c r="C54" s="37"/>
      <c r="D54" s="37"/>
      <c r="E54" s="38"/>
      <c r="F54" s="42"/>
      <c r="G54" s="43"/>
      <c r="H54" s="44"/>
      <c r="I54" s="100"/>
      <c r="J54" s="101"/>
      <c r="K54" s="2"/>
      <c r="L54" s="35"/>
    </row>
    <row r="55" spans="1:13" ht="30" customHeight="1" x14ac:dyDescent="0.2">
      <c r="A55" s="5">
        <v>7</v>
      </c>
      <c r="B55" s="36"/>
      <c r="C55" s="37"/>
      <c r="D55" s="37"/>
      <c r="E55" s="38"/>
      <c r="F55" s="42"/>
      <c r="G55" s="43"/>
      <c r="H55" s="44"/>
      <c r="I55" s="100"/>
      <c r="J55" s="101"/>
      <c r="K55" s="2"/>
      <c r="L55" s="35"/>
    </row>
    <row r="56" spans="1:13" ht="30" customHeight="1" x14ac:dyDescent="0.2">
      <c r="A56" s="5">
        <v>8</v>
      </c>
      <c r="B56" s="36"/>
      <c r="C56" s="37"/>
      <c r="D56" s="37"/>
      <c r="E56" s="38"/>
      <c r="F56" s="42"/>
      <c r="G56" s="43"/>
      <c r="H56" s="44"/>
      <c r="I56" s="100"/>
      <c r="J56" s="101"/>
      <c r="K56" s="2"/>
      <c r="L56" s="35"/>
    </row>
    <row r="57" spans="1:13" ht="30" customHeight="1" x14ac:dyDescent="0.2">
      <c r="A57" s="5">
        <v>9</v>
      </c>
      <c r="B57" s="36"/>
      <c r="C57" s="37"/>
      <c r="D57" s="37"/>
      <c r="E57" s="38"/>
      <c r="F57" s="42"/>
      <c r="G57" s="43"/>
      <c r="H57" s="44"/>
      <c r="I57" s="100"/>
      <c r="J57" s="101"/>
      <c r="K57" s="2"/>
      <c r="L57" s="35"/>
    </row>
    <row r="58" spans="1:13" ht="30" customHeight="1" x14ac:dyDescent="0.2">
      <c r="A58" s="5">
        <v>10</v>
      </c>
      <c r="B58" s="36"/>
      <c r="C58" s="37"/>
      <c r="D58" s="37"/>
      <c r="E58" s="38"/>
      <c r="F58" s="42"/>
      <c r="G58" s="43"/>
      <c r="H58" s="44"/>
      <c r="I58" s="100"/>
      <c r="J58" s="101"/>
      <c r="K58" s="2"/>
      <c r="L58" s="35"/>
    </row>
    <row r="59" spans="1:13" ht="30" customHeight="1" x14ac:dyDescent="0.2">
      <c r="A59" s="5">
        <v>11</v>
      </c>
      <c r="B59" s="36"/>
      <c r="C59" s="37"/>
      <c r="D59" s="37"/>
      <c r="E59" s="38"/>
      <c r="F59" s="42"/>
      <c r="G59" s="43"/>
      <c r="H59" s="44"/>
      <c r="I59" s="100"/>
      <c r="J59" s="101"/>
      <c r="K59" s="2"/>
      <c r="L59" s="35"/>
    </row>
    <row r="60" spans="1:13" ht="30" customHeight="1" x14ac:dyDescent="0.2">
      <c r="A60" s="5">
        <v>12</v>
      </c>
      <c r="B60" s="36"/>
      <c r="C60" s="37"/>
      <c r="D60" s="37"/>
      <c r="E60" s="38"/>
      <c r="F60" s="42"/>
      <c r="G60" s="43"/>
      <c r="H60" s="44"/>
      <c r="I60" s="100"/>
      <c r="J60" s="101"/>
      <c r="K60" s="2"/>
      <c r="L60" s="35"/>
    </row>
    <row r="61" spans="1:13" ht="30" customHeight="1" x14ac:dyDescent="0.2">
      <c r="A61" s="5">
        <v>13</v>
      </c>
      <c r="B61" s="36"/>
      <c r="C61" s="37"/>
      <c r="D61" s="37"/>
      <c r="E61" s="38"/>
      <c r="F61" s="42"/>
      <c r="G61" s="43"/>
      <c r="H61" s="44"/>
      <c r="I61" s="100"/>
      <c r="J61" s="101"/>
      <c r="K61" s="2"/>
      <c r="L61" s="35"/>
    </row>
    <row r="62" spans="1:13" ht="30" customHeight="1" x14ac:dyDescent="0.2">
      <c r="A62" s="5">
        <v>14</v>
      </c>
      <c r="B62" s="36"/>
      <c r="C62" s="37"/>
      <c r="D62" s="37"/>
      <c r="E62" s="38"/>
      <c r="F62" s="42"/>
      <c r="G62" s="43"/>
      <c r="H62" s="44"/>
      <c r="I62" s="100"/>
      <c r="J62" s="101"/>
      <c r="K62" s="2"/>
      <c r="L62" s="35"/>
    </row>
    <row r="63" spans="1:13" ht="30" customHeight="1" x14ac:dyDescent="0.2">
      <c r="A63" s="5">
        <v>15</v>
      </c>
      <c r="B63" s="36"/>
      <c r="C63" s="37"/>
      <c r="D63" s="37"/>
      <c r="E63" s="38"/>
      <c r="F63" s="42"/>
      <c r="G63" s="43"/>
      <c r="H63" s="44"/>
      <c r="I63" s="100"/>
      <c r="J63" s="101"/>
      <c r="K63" s="2"/>
      <c r="L63" s="35"/>
    </row>
    <row r="64" spans="1:13" ht="30" customHeight="1" x14ac:dyDescent="0.2">
      <c r="A64" s="64" t="s">
        <v>231</v>
      </c>
      <c r="B64" s="65"/>
      <c r="C64" s="65"/>
      <c r="D64" s="65"/>
      <c r="E64" s="65"/>
      <c r="F64" s="65"/>
      <c r="G64" s="65"/>
      <c r="H64" s="65"/>
      <c r="I64" s="65"/>
      <c r="J64" s="65"/>
      <c r="K64" s="65"/>
      <c r="L64" s="66"/>
    </row>
    <row r="65" spans="1:12" ht="30" customHeight="1" x14ac:dyDescent="0.2">
      <c r="A65" s="12" t="s">
        <v>2</v>
      </c>
      <c r="B65" s="39" t="s">
        <v>1</v>
      </c>
      <c r="C65" s="40"/>
      <c r="D65" s="40"/>
      <c r="E65" s="41"/>
      <c r="F65" s="39" t="s">
        <v>0</v>
      </c>
      <c r="G65" s="40"/>
      <c r="H65" s="41"/>
      <c r="I65" s="39" t="s">
        <v>269</v>
      </c>
      <c r="J65" s="41"/>
      <c r="K65" s="13" t="s">
        <v>270</v>
      </c>
      <c r="L65" s="13" t="s">
        <v>281</v>
      </c>
    </row>
    <row r="66" spans="1:12" ht="30" customHeight="1" x14ac:dyDescent="0.2">
      <c r="A66" s="3">
        <v>16</v>
      </c>
      <c r="B66" s="36"/>
      <c r="C66" s="37"/>
      <c r="D66" s="37"/>
      <c r="E66" s="38"/>
      <c r="F66" s="42"/>
      <c r="G66" s="43"/>
      <c r="H66" s="44"/>
      <c r="I66" s="100"/>
      <c r="J66" s="101"/>
      <c r="K66" s="2"/>
      <c r="L66" s="35"/>
    </row>
    <row r="67" spans="1:12" ht="30" customHeight="1" x14ac:dyDescent="0.2">
      <c r="A67" s="3">
        <v>17</v>
      </c>
      <c r="B67" s="36"/>
      <c r="C67" s="37"/>
      <c r="D67" s="37"/>
      <c r="E67" s="38"/>
      <c r="F67" s="42"/>
      <c r="G67" s="43"/>
      <c r="H67" s="44"/>
      <c r="I67" s="100"/>
      <c r="J67" s="101"/>
      <c r="K67" s="2"/>
      <c r="L67" s="35"/>
    </row>
    <row r="68" spans="1:12" ht="30" customHeight="1" x14ac:dyDescent="0.2">
      <c r="A68" s="3">
        <v>18</v>
      </c>
      <c r="B68" s="36"/>
      <c r="C68" s="37"/>
      <c r="D68" s="37"/>
      <c r="E68" s="38"/>
      <c r="F68" s="42"/>
      <c r="G68" s="43"/>
      <c r="H68" s="44"/>
      <c r="I68" s="100"/>
      <c r="J68" s="101"/>
      <c r="K68" s="2"/>
      <c r="L68" s="35"/>
    </row>
    <row r="69" spans="1:12" ht="30" customHeight="1" x14ac:dyDescent="0.2">
      <c r="A69" s="3">
        <v>19</v>
      </c>
      <c r="B69" s="36"/>
      <c r="C69" s="37"/>
      <c r="D69" s="37"/>
      <c r="E69" s="38"/>
      <c r="F69" s="42"/>
      <c r="G69" s="43"/>
      <c r="H69" s="44"/>
      <c r="I69" s="100"/>
      <c r="J69" s="101"/>
      <c r="K69" s="2"/>
      <c r="L69" s="35"/>
    </row>
    <row r="70" spans="1:12" ht="30" customHeight="1" x14ac:dyDescent="0.2">
      <c r="A70" s="3">
        <v>20</v>
      </c>
      <c r="B70" s="36"/>
      <c r="C70" s="37"/>
      <c r="D70" s="37"/>
      <c r="E70" s="38"/>
      <c r="F70" s="42"/>
      <c r="G70" s="43"/>
      <c r="H70" s="44"/>
      <c r="I70" s="100"/>
      <c r="J70" s="101"/>
      <c r="K70" s="2"/>
      <c r="L70" s="35"/>
    </row>
    <row r="71" spans="1:12" ht="30" customHeight="1" x14ac:dyDescent="0.2">
      <c r="A71" s="3">
        <v>21</v>
      </c>
      <c r="B71" s="36"/>
      <c r="C71" s="37"/>
      <c r="D71" s="37"/>
      <c r="E71" s="38"/>
      <c r="F71" s="42"/>
      <c r="G71" s="43"/>
      <c r="H71" s="44"/>
      <c r="I71" s="100"/>
      <c r="J71" s="101"/>
      <c r="K71" s="2"/>
      <c r="L71" s="35"/>
    </row>
    <row r="72" spans="1:12" ht="30" customHeight="1" x14ac:dyDescent="0.2">
      <c r="A72" s="3">
        <v>22</v>
      </c>
      <c r="B72" s="36"/>
      <c r="C72" s="37"/>
      <c r="D72" s="37"/>
      <c r="E72" s="38"/>
      <c r="F72" s="42"/>
      <c r="G72" s="43"/>
      <c r="H72" s="44"/>
      <c r="I72" s="100"/>
      <c r="J72" s="101"/>
      <c r="K72" s="2"/>
      <c r="L72" s="35"/>
    </row>
    <row r="73" spans="1:12" ht="30" customHeight="1" x14ac:dyDescent="0.2">
      <c r="A73" s="3">
        <v>23</v>
      </c>
      <c r="B73" s="36"/>
      <c r="C73" s="37"/>
      <c r="D73" s="37"/>
      <c r="E73" s="38"/>
      <c r="F73" s="42"/>
      <c r="G73" s="43"/>
      <c r="H73" s="44"/>
      <c r="I73" s="100"/>
      <c r="J73" s="101"/>
      <c r="K73" s="2"/>
      <c r="L73" s="35"/>
    </row>
    <row r="74" spans="1:12" ht="30" customHeight="1" x14ac:dyDescent="0.2">
      <c r="A74" s="3">
        <v>24</v>
      </c>
      <c r="B74" s="36"/>
      <c r="C74" s="37"/>
      <c r="D74" s="37"/>
      <c r="E74" s="38"/>
      <c r="F74" s="42"/>
      <c r="G74" s="43"/>
      <c r="H74" s="44"/>
      <c r="I74" s="100"/>
      <c r="J74" s="101"/>
      <c r="K74" s="2"/>
      <c r="L74" s="35"/>
    </row>
    <row r="75" spans="1:12" ht="30" customHeight="1" x14ac:dyDescent="0.2">
      <c r="A75" s="3">
        <v>25</v>
      </c>
      <c r="B75" s="36"/>
      <c r="C75" s="37"/>
      <c r="D75" s="37"/>
      <c r="E75" s="38"/>
      <c r="F75" s="42"/>
      <c r="G75" s="43"/>
      <c r="H75" s="44"/>
      <c r="I75" s="100"/>
      <c r="J75" s="101"/>
      <c r="K75" s="2"/>
      <c r="L75" s="35"/>
    </row>
    <row r="76" spans="1:12" ht="30" customHeight="1" x14ac:dyDescent="0.2">
      <c r="A76" s="3">
        <v>26</v>
      </c>
      <c r="B76" s="36"/>
      <c r="C76" s="37"/>
      <c r="D76" s="37"/>
      <c r="E76" s="38"/>
      <c r="F76" s="42"/>
      <c r="G76" s="43"/>
      <c r="H76" s="44"/>
      <c r="I76" s="100"/>
      <c r="J76" s="101"/>
      <c r="K76" s="2"/>
      <c r="L76" s="35"/>
    </row>
    <row r="77" spans="1:12" ht="30" customHeight="1" x14ac:dyDescent="0.2">
      <c r="A77" s="3">
        <v>27</v>
      </c>
      <c r="B77" s="36"/>
      <c r="C77" s="37"/>
      <c r="D77" s="37"/>
      <c r="E77" s="38"/>
      <c r="F77" s="42"/>
      <c r="G77" s="43"/>
      <c r="H77" s="44"/>
      <c r="I77" s="100"/>
      <c r="J77" s="101"/>
      <c r="K77" s="2"/>
      <c r="L77" s="35"/>
    </row>
    <row r="78" spans="1:12" ht="30" customHeight="1" x14ac:dyDescent="0.2">
      <c r="A78" s="3">
        <v>28</v>
      </c>
      <c r="B78" s="36"/>
      <c r="C78" s="37"/>
      <c r="D78" s="37"/>
      <c r="E78" s="38"/>
      <c r="F78" s="42"/>
      <c r="G78" s="43"/>
      <c r="H78" s="44"/>
      <c r="I78" s="100"/>
      <c r="J78" s="101"/>
      <c r="K78" s="2"/>
      <c r="L78" s="35"/>
    </row>
    <row r="79" spans="1:12" ht="30" customHeight="1" x14ac:dyDescent="0.2">
      <c r="A79" s="3">
        <v>29</v>
      </c>
      <c r="B79" s="36"/>
      <c r="C79" s="37"/>
      <c r="D79" s="37"/>
      <c r="E79" s="38"/>
      <c r="F79" s="42"/>
      <c r="G79" s="43"/>
      <c r="H79" s="44"/>
      <c r="I79" s="100"/>
      <c r="J79" s="101"/>
      <c r="K79" s="2"/>
      <c r="L79" s="35"/>
    </row>
    <row r="80" spans="1:12" ht="30" customHeight="1" x14ac:dyDescent="0.2">
      <c r="A80" s="3">
        <v>30</v>
      </c>
      <c r="B80" s="36"/>
      <c r="C80" s="37"/>
      <c r="D80" s="37"/>
      <c r="E80" s="38"/>
      <c r="F80" s="42"/>
      <c r="G80" s="43"/>
      <c r="H80" s="44"/>
      <c r="I80" s="100"/>
      <c r="J80" s="101"/>
      <c r="K80" s="2"/>
      <c r="L80" s="35"/>
    </row>
  </sheetData>
  <sheetProtection formatCells="0" selectLockedCells="1"/>
  <mergeCells count="156">
    <mergeCell ref="I72:J72"/>
    <mergeCell ref="I73:J73"/>
    <mergeCell ref="I74:J74"/>
    <mergeCell ref="I75:J75"/>
    <mergeCell ref="I76:J76"/>
    <mergeCell ref="I77:J77"/>
    <mergeCell ref="I78:J78"/>
    <mergeCell ref="I79:J79"/>
    <mergeCell ref="I80:J80"/>
    <mergeCell ref="I62:J62"/>
    <mergeCell ref="I63:J63"/>
    <mergeCell ref="I65:J65"/>
    <mergeCell ref="I66:J66"/>
    <mergeCell ref="I67:J67"/>
    <mergeCell ref="I68:J68"/>
    <mergeCell ref="I69:J69"/>
    <mergeCell ref="I70:J70"/>
    <mergeCell ref="I71:J71"/>
    <mergeCell ref="I53:J53"/>
    <mergeCell ref="I54:J54"/>
    <mergeCell ref="I55:J55"/>
    <mergeCell ref="I56:J56"/>
    <mergeCell ref="I57:J57"/>
    <mergeCell ref="I58:J58"/>
    <mergeCell ref="I59:J59"/>
    <mergeCell ref="I60:J60"/>
    <mergeCell ref="I61:J61"/>
    <mergeCell ref="A34:B34"/>
    <mergeCell ref="I48:J48"/>
    <mergeCell ref="I49:J49"/>
    <mergeCell ref="I50:J50"/>
    <mergeCell ref="I51:J51"/>
    <mergeCell ref="I52:J52"/>
    <mergeCell ref="I26:L27"/>
    <mergeCell ref="A26:B26"/>
    <mergeCell ref="A30:B31"/>
    <mergeCell ref="C30:E31"/>
    <mergeCell ref="F49:H49"/>
    <mergeCell ref="F50:H50"/>
    <mergeCell ref="F51:H51"/>
    <mergeCell ref="F52:H52"/>
    <mergeCell ref="C26:E26"/>
    <mergeCell ref="C27:E27"/>
    <mergeCell ref="C28:E29"/>
    <mergeCell ref="F26:H27"/>
    <mergeCell ref="A28:B29"/>
    <mergeCell ref="A12:C12"/>
    <mergeCell ref="A11:C11"/>
    <mergeCell ref="A10:C10"/>
    <mergeCell ref="A20:C20"/>
    <mergeCell ref="A21:C21"/>
    <mergeCell ref="A18:C18"/>
    <mergeCell ref="A9:C9"/>
    <mergeCell ref="C24:E24"/>
    <mergeCell ref="F28:H31"/>
    <mergeCell ref="C25:E25"/>
    <mergeCell ref="F24:H25"/>
    <mergeCell ref="A15:C15"/>
    <mergeCell ref="A24:B24"/>
    <mergeCell ref="A25:B25"/>
    <mergeCell ref="A23:L23"/>
    <mergeCell ref="I24:L25"/>
    <mergeCell ref="A16:C16"/>
    <mergeCell ref="A22:C22"/>
    <mergeCell ref="A19:C19"/>
    <mergeCell ref="A17:C17"/>
    <mergeCell ref="I28:L31"/>
    <mergeCell ref="B68:E68"/>
    <mergeCell ref="B69:E69"/>
    <mergeCell ref="B70:E70"/>
    <mergeCell ref="B71:E71"/>
    <mergeCell ref="B72:E72"/>
    <mergeCell ref="B73:E73"/>
    <mergeCell ref="A14:C14"/>
    <mergeCell ref="A13:C13"/>
    <mergeCell ref="A27:B27"/>
    <mergeCell ref="B49:E49"/>
    <mergeCell ref="B50:E50"/>
    <mergeCell ref="B51:E51"/>
    <mergeCell ref="B52:E52"/>
    <mergeCell ref="B53:E53"/>
    <mergeCell ref="B63:E63"/>
    <mergeCell ref="B65:E65"/>
    <mergeCell ref="B66:E66"/>
    <mergeCell ref="B67:E67"/>
    <mergeCell ref="A40:B40"/>
    <mergeCell ref="A43:B43"/>
    <mergeCell ref="A64:L64"/>
    <mergeCell ref="A47:L47"/>
    <mergeCell ref="A37:B37"/>
    <mergeCell ref="B48:E48"/>
    <mergeCell ref="J3:L3"/>
    <mergeCell ref="J4:L4"/>
    <mergeCell ref="J5:L5"/>
    <mergeCell ref="A6:B6"/>
    <mergeCell ref="C6:G6"/>
    <mergeCell ref="J6:L6"/>
    <mergeCell ref="J8:L8"/>
    <mergeCell ref="G8:I8"/>
    <mergeCell ref="D8:F8"/>
    <mergeCell ref="A7:L7"/>
    <mergeCell ref="A3:B3"/>
    <mergeCell ref="C3:G3"/>
    <mergeCell ref="A4:B4"/>
    <mergeCell ref="C4:G4"/>
    <mergeCell ref="A5:B5"/>
    <mergeCell ref="C5:G5"/>
    <mergeCell ref="H3:I3"/>
    <mergeCell ref="H4:I4"/>
    <mergeCell ref="H5:I5"/>
    <mergeCell ref="H6:I6"/>
    <mergeCell ref="A8:C8"/>
    <mergeCell ref="B54:E54"/>
    <mergeCell ref="B55:E55"/>
    <mergeCell ref="B56:E56"/>
    <mergeCell ref="B57:E57"/>
    <mergeCell ref="B58:E58"/>
    <mergeCell ref="B59:E59"/>
    <mergeCell ref="B60:E60"/>
    <mergeCell ref="B61:E61"/>
    <mergeCell ref="B62:E62"/>
    <mergeCell ref="F75:H75"/>
    <mergeCell ref="F76:H76"/>
    <mergeCell ref="F77:H77"/>
    <mergeCell ref="F78:H78"/>
    <mergeCell ref="F58:H58"/>
    <mergeCell ref="F59:H59"/>
    <mergeCell ref="F60:H60"/>
    <mergeCell ref="F61:H61"/>
    <mergeCell ref="F62:H62"/>
    <mergeCell ref="F63:H63"/>
    <mergeCell ref="F66:H66"/>
    <mergeCell ref="B74:E74"/>
    <mergeCell ref="B75:E75"/>
    <mergeCell ref="B76:E76"/>
    <mergeCell ref="B77:E77"/>
    <mergeCell ref="B78:E78"/>
    <mergeCell ref="B79:E79"/>
    <mergeCell ref="B80:E80"/>
    <mergeCell ref="F48:H48"/>
    <mergeCell ref="F79:H79"/>
    <mergeCell ref="F80:H80"/>
    <mergeCell ref="F67:H67"/>
    <mergeCell ref="F68:H68"/>
    <mergeCell ref="F69:H69"/>
    <mergeCell ref="F65:H65"/>
    <mergeCell ref="F70:H70"/>
    <mergeCell ref="F71:H71"/>
    <mergeCell ref="F72:H72"/>
    <mergeCell ref="F73:H73"/>
    <mergeCell ref="F74:H74"/>
    <mergeCell ref="F53:H53"/>
    <mergeCell ref="F54:H54"/>
    <mergeCell ref="F55:H55"/>
    <mergeCell ref="F56:H56"/>
    <mergeCell ref="F57:H57"/>
  </mergeCells>
  <pageMargins left="0.5" right="0.33088235294117646" top="0.87009803921568629" bottom="0.75" header="0.3" footer="0.3"/>
  <pageSetup orientation="landscape" horizontalDpi="1200" verticalDpi="1200" r:id="rId1"/>
  <headerFooter differentFirst="1">
    <oddFooter>&amp;CPage &amp;P</oddFooter>
    <firstHeader>&amp;L&amp;G&amp;C&amp;"-,Bold"&amp;14Home Repair Opportunity Program
Work Write-Up and Cost Estimate Form&amp;RHeRO-420
Updated 2/28/25</firstHeader>
    <firstFooter>&amp;C&amp;10If you or someone you know served in the U.S. Armed Forces, we encourage you to visit http://veteranbenefits.mo.gov or call (573) 751-3779 to learn about available resources.</firstFooter>
  </headerFooter>
  <legacyDrawingHF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2000000}">
          <x14:formula1>
            <xm:f>'Other Data'!$A$117:$A$128</xm:f>
          </x14:formula1>
          <xm:sqref>F66:H80 F49:H63</xm:sqref>
        </x14:dataValidation>
        <x14:dataValidation type="list" allowBlank="1" showInputMessage="1" showErrorMessage="1" xr:uid="{00000000-0002-0000-0100-000003000000}">
          <x14:formula1>
            <xm:f>'Other Data'!$A$170:$A$172</xm:f>
          </x14:formula1>
          <xm:sqref>I66:J80 I49:J63</xm:sqref>
        </x14:dataValidation>
        <x14:dataValidation type="list" allowBlank="1" showInputMessage="1" showErrorMessage="1" xr:uid="{00000000-0002-0000-0100-000004000000}">
          <x14:formula1>
            <xm:f>'Other Data'!$A$159:$A$161</xm:f>
          </x14:formula1>
          <xm:sqref>K66:K80 K49:K63</xm:sqref>
        </x14:dataValidation>
        <x14:dataValidation type="list" allowBlank="1" showInputMessage="1" showErrorMessage="1" xr:uid="{00000000-0002-0000-0100-000001000000}">
          <x14:formula1>
            <xm:f>'Other Data'!$A$79:$A$88</xm:f>
          </x14:formula1>
          <xm:sqref>C3:G3</xm:sqref>
        </x14:dataValidation>
        <x14:dataValidation type="list" allowBlank="1" showInputMessage="1" showErrorMessage="1" xr:uid="{00000000-0002-0000-0100-000000000000}">
          <x14:formula1>
            <xm:f>LIMITS_COUNTYLEVEL!$A$2:$A$117</xm:f>
          </x14:formula1>
          <xm:sqref>C6:G6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172"/>
  <sheetViews>
    <sheetView workbookViewId="0">
      <selection activeCell="C26" sqref="C26"/>
    </sheetView>
  </sheetViews>
  <sheetFormatPr defaultRowHeight="15" x14ac:dyDescent="0.25"/>
  <cols>
    <col min="1" max="1" width="45.85546875" style="8" bestFit="1" customWidth="1"/>
    <col min="2" max="2" width="18.28515625" style="8" bestFit="1" customWidth="1"/>
    <col min="3" max="3" width="13.140625" style="8" bestFit="1" customWidth="1"/>
    <col min="4" max="4" width="10" style="8" bestFit="1" customWidth="1"/>
    <col min="5" max="5" width="8.42578125" style="8" bestFit="1" customWidth="1"/>
    <col min="6" max="6" width="45.28515625" style="8" bestFit="1" customWidth="1"/>
    <col min="7" max="7" width="7.5703125" style="8" bestFit="1" customWidth="1"/>
    <col min="8" max="8" width="18.85546875" style="8" bestFit="1" customWidth="1"/>
    <col min="9" max="16384" width="9.140625" style="8"/>
  </cols>
  <sheetData>
    <row r="1" spans="1:1" x14ac:dyDescent="0.25">
      <c r="A1" s="11" t="s">
        <v>115</v>
      </c>
    </row>
    <row r="2" spans="1:1" x14ac:dyDescent="0.25">
      <c r="A2" s="9"/>
    </row>
    <row r="3" spans="1:1" x14ac:dyDescent="0.25">
      <c r="A3" s="9" t="s">
        <v>114</v>
      </c>
    </row>
    <row r="4" spans="1:1" x14ac:dyDescent="0.25">
      <c r="A4" s="9" t="s">
        <v>113</v>
      </c>
    </row>
    <row r="5" spans="1:1" x14ac:dyDescent="0.25">
      <c r="A5" s="9" t="s">
        <v>112</v>
      </c>
    </row>
    <row r="6" spans="1:1" x14ac:dyDescent="0.25">
      <c r="A6" s="9" t="s">
        <v>111</v>
      </c>
    </row>
    <row r="8" spans="1:1" x14ac:dyDescent="0.25">
      <c r="A8" s="11" t="s">
        <v>110</v>
      </c>
    </row>
    <row r="9" spans="1:1" x14ac:dyDescent="0.25">
      <c r="A9" s="9"/>
    </row>
    <row r="10" spans="1:1" x14ac:dyDescent="0.25">
      <c r="A10" s="9" t="s">
        <v>109</v>
      </c>
    </row>
    <row r="11" spans="1:1" x14ac:dyDescent="0.25">
      <c r="A11" s="9" t="s">
        <v>108</v>
      </c>
    </row>
    <row r="12" spans="1:1" x14ac:dyDescent="0.25">
      <c r="A12" s="9" t="s">
        <v>107</v>
      </c>
    </row>
    <row r="13" spans="1:1" x14ac:dyDescent="0.25">
      <c r="A13" s="9" t="s">
        <v>106</v>
      </c>
    </row>
    <row r="14" spans="1:1" x14ac:dyDescent="0.25">
      <c r="A14" s="9" t="s">
        <v>12</v>
      </c>
    </row>
    <row r="16" spans="1:1" hidden="1" x14ac:dyDescent="0.25">
      <c r="A16" s="11" t="s">
        <v>105</v>
      </c>
    </row>
    <row r="17" spans="1:1" hidden="1" x14ac:dyDescent="0.25">
      <c r="A17" s="9"/>
    </row>
    <row r="18" spans="1:1" hidden="1" x14ac:dyDescent="0.25">
      <c r="A18" s="9" t="s">
        <v>104</v>
      </c>
    </row>
    <row r="19" spans="1:1" hidden="1" x14ac:dyDescent="0.25">
      <c r="A19" s="9" t="s">
        <v>103</v>
      </c>
    </row>
    <row r="20" spans="1:1" hidden="1" x14ac:dyDescent="0.25">
      <c r="A20" s="9" t="s">
        <v>102</v>
      </c>
    </row>
    <row r="21" spans="1:1" hidden="1" x14ac:dyDescent="0.25">
      <c r="A21" s="9" t="s">
        <v>101</v>
      </c>
    </row>
    <row r="23" spans="1:1" x14ac:dyDescent="0.25">
      <c r="A23" s="11" t="s">
        <v>100</v>
      </c>
    </row>
    <row r="24" spans="1:1" x14ac:dyDescent="0.25">
      <c r="A24" s="9"/>
    </row>
    <row r="25" spans="1:1" x14ac:dyDescent="0.25">
      <c r="A25" s="9">
        <v>1</v>
      </c>
    </row>
    <row r="26" spans="1:1" x14ac:dyDescent="0.25">
      <c r="A26" s="9">
        <v>2</v>
      </c>
    </row>
    <row r="27" spans="1:1" x14ac:dyDescent="0.25">
      <c r="A27" s="9">
        <v>3</v>
      </c>
    </row>
    <row r="28" spans="1:1" x14ac:dyDescent="0.25">
      <c r="A28" s="9">
        <v>4</v>
      </c>
    </row>
    <row r="29" spans="1:1" x14ac:dyDescent="0.25">
      <c r="A29" s="9" t="s">
        <v>99</v>
      </c>
    </row>
    <row r="31" spans="1:1" x14ac:dyDescent="0.25">
      <c r="A31" s="11" t="s">
        <v>98</v>
      </c>
    </row>
    <row r="32" spans="1:1" x14ac:dyDescent="0.25">
      <c r="A32" s="9"/>
    </row>
    <row r="33" spans="1:1" x14ac:dyDescent="0.25">
      <c r="A33" s="9" t="s">
        <v>97</v>
      </c>
    </row>
    <row r="34" spans="1:1" x14ac:dyDescent="0.25">
      <c r="A34" s="9" t="s">
        <v>96</v>
      </c>
    </row>
    <row r="36" spans="1:1" x14ac:dyDescent="0.25">
      <c r="A36" s="11" t="s">
        <v>95</v>
      </c>
    </row>
    <row r="37" spans="1:1" x14ac:dyDescent="0.25">
      <c r="A37" s="9"/>
    </row>
    <row r="38" spans="1:1" x14ac:dyDescent="0.25">
      <c r="A38" s="9" t="s">
        <v>94</v>
      </c>
    </row>
    <row r="39" spans="1:1" x14ac:dyDescent="0.25">
      <c r="A39" s="9" t="s">
        <v>93</v>
      </c>
    </row>
    <row r="40" spans="1:1" x14ac:dyDescent="0.25">
      <c r="A40" s="9" t="s">
        <v>92</v>
      </c>
    </row>
    <row r="41" spans="1:1" x14ac:dyDescent="0.25">
      <c r="A41" s="9" t="s">
        <v>91</v>
      </c>
    </row>
    <row r="42" spans="1:1" x14ac:dyDescent="0.25">
      <c r="A42" s="9" t="s">
        <v>90</v>
      </c>
    </row>
    <row r="43" spans="1:1" x14ac:dyDescent="0.25">
      <c r="A43" s="9" t="s">
        <v>89</v>
      </c>
    </row>
    <row r="44" spans="1:1" x14ac:dyDescent="0.25">
      <c r="A44" s="9" t="s">
        <v>88</v>
      </c>
    </row>
    <row r="45" spans="1:1" x14ac:dyDescent="0.25">
      <c r="A45" s="9" t="s">
        <v>87</v>
      </c>
    </row>
    <row r="46" spans="1:1" x14ac:dyDescent="0.25">
      <c r="A46" s="9" t="s">
        <v>86</v>
      </c>
    </row>
    <row r="47" spans="1:1" x14ac:dyDescent="0.25">
      <c r="A47" s="9" t="s">
        <v>85</v>
      </c>
    </row>
    <row r="49" spans="1:1" x14ac:dyDescent="0.25">
      <c r="A49" s="11" t="s">
        <v>29</v>
      </c>
    </row>
    <row r="50" spans="1:1" x14ac:dyDescent="0.25">
      <c r="A50" s="9"/>
    </row>
    <row r="51" spans="1:1" x14ac:dyDescent="0.25">
      <c r="A51" s="9">
        <v>1</v>
      </c>
    </row>
    <row r="52" spans="1:1" x14ac:dyDescent="0.25">
      <c r="A52" s="9">
        <v>2</v>
      </c>
    </row>
    <row r="53" spans="1:1" x14ac:dyDescent="0.25">
      <c r="A53" s="9">
        <v>3</v>
      </c>
    </row>
    <row r="54" spans="1:1" x14ac:dyDescent="0.25">
      <c r="A54" s="9">
        <v>4</v>
      </c>
    </row>
    <row r="55" spans="1:1" x14ac:dyDescent="0.25">
      <c r="A55" s="9">
        <v>5</v>
      </c>
    </row>
    <row r="56" spans="1:1" x14ac:dyDescent="0.25">
      <c r="A56" s="9">
        <v>6</v>
      </c>
    </row>
    <row r="57" spans="1:1" x14ac:dyDescent="0.25">
      <c r="A57" s="9">
        <v>7</v>
      </c>
    </row>
    <row r="58" spans="1:1" x14ac:dyDescent="0.25">
      <c r="A58" s="9">
        <v>8</v>
      </c>
    </row>
    <row r="60" spans="1:1" x14ac:dyDescent="0.25">
      <c r="A60" s="11" t="s">
        <v>84</v>
      </c>
    </row>
    <row r="61" spans="1:1" x14ac:dyDescent="0.25">
      <c r="A61" s="9"/>
    </row>
    <row r="62" spans="1:1" x14ac:dyDescent="0.25">
      <c r="A62" s="9" t="s">
        <v>83</v>
      </c>
    </row>
    <row r="63" spans="1:1" x14ac:dyDescent="0.25">
      <c r="A63" s="9" t="s">
        <v>82</v>
      </c>
    </row>
    <row r="64" spans="1:1" x14ac:dyDescent="0.25">
      <c r="A64" s="9" t="s">
        <v>81</v>
      </c>
    </row>
    <row r="65" spans="1:2" x14ac:dyDescent="0.25">
      <c r="A65" s="9" t="s">
        <v>80</v>
      </c>
    </row>
    <row r="66" spans="1:2" x14ac:dyDescent="0.25">
      <c r="A66" s="9" t="s">
        <v>12</v>
      </c>
    </row>
    <row r="67" spans="1:2" x14ac:dyDescent="0.25">
      <c r="A67" s="9"/>
    </row>
    <row r="68" spans="1:2" x14ac:dyDescent="0.25">
      <c r="A68" s="11" t="s">
        <v>273</v>
      </c>
    </row>
    <row r="69" spans="1:2" x14ac:dyDescent="0.25">
      <c r="A69" s="9"/>
    </row>
    <row r="70" spans="1:2" x14ac:dyDescent="0.25">
      <c r="A70" s="9" t="s">
        <v>97</v>
      </c>
    </row>
    <row r="71" spans="1:2" x14ac:dyDescent="0.25">
      <c r="A71" s="9" t="s">
        <v>96</v>
      </c>
    </row>
    <row r="72" spans="1:2" x14ac:dyDescent="0.25">
      <c r="A72" s="9"/>
    </row>
    <row r="73" spans="1:2" x14ac:dyDescent="0.25">
      <c r="A73" s="11" t="s">
        <v>274</v>
      </c>
    </row>
    <row r="74" spans="1:2" x14ac:dyDescent="0.25">
      <c r="A74" s="9"/>
    </row>
    <row r="75" spans="1:2" x14ac:dyDescent="0.25">
      <c r="A75" s="9" t="s">
        <v>97</v>
      </c>
    </row>
    <row r="76" spans="1:2" x14ac:dyDescent="0.25">
      <c r="A76" s="9" t="s">
        <v>96</v>
      </c>
    </row>
    <row r="77" spans="1:2" x14ac:dyDescent="0.25">
      <c r="A77" s="9"/>
    </row>
    <row r="78" spans="1:2" x14ac:dyDescent="0.25">
      <c r="A78" s="11" t="s">
        <v>272</v>
      </c>
      <c r="B78" s="11" t="s">
        <v>79</v>
      </c>
    </row>
    <row r="79" spans="1:2" x14ac:dyDescent="0.25">
      <c r="A79" s="9"/>
      <c r="B79" s="9"/>
    </row>
    <row r="80" spans="1:2" x14ac:dyDescent="0.25">
      <c r="A80" s="8" t="s">
        <v>290</v>
      </c>
      <c r="B80" s="9" t="s">
        <v>291</v>
      </c>
    </row>
    <row r="81" spans="1:2" x14ac:dyDescent="0.25">
      <c r="A81" s="9" t="s">
        <v>78</v>
      </c>
      <c r="B81" s="9" t="s">
        <v>292</v>
      </c>
    </row>
    <row r="82" spans="1:2" x14ac:dyDescent="0.25">
      <c r="A82" s="9" t="s">
        <v>77</v>
      </c>
      <c r="B82" s="9" t="s">
        <v>293</v>
      </c>
    </row>
    <row r="83" spans="1:2" x14ac:dyDescent="0.25">
      <c r="A83" s="9" t="s">
        <v>76</v>
      </c>
      <c r="B83" s="9" t="s">
        <v>294</v>
      </c>
    </row>
    <row r="84" spans="1:2" x14ac:dyDescent="0.25">
      <c r="A84" s="9" t="s">
        <v>75</v>
      </c>
      <c r="B84" s="9" t="s">
        <v>295</v>
      </c>
    </row>
    <row r="85" spans="1:2" x14ac:dyDescent="0.25">
      <c r="A85" s="9" t="s">
        <v>74</v>
      </c>
      <c r="B85" s="9" t="s">
        <v>296</v>
      </c>
    </row>
    <row r="86" spans="1:2" x14ac:dyDescent="0.25">
      <c r="A86" s="9" t="s">
        <v>73</v>
      </c>
      <c r="B86" s="9" t="s">
        <v>297</v>
      </c>
    </row>
    <row r="87" spans="1:2" x14ac:dyDescent="0.25">
      <c r="A87" s="9" t="s">
        <v>72</v>
      </c>
      <c r="B87" s="9" t="s">
        <v>298</v>
      </c>
    </row>
    <row r="88" spans="1:2" x14ac:dyDescent="0.25">
      <c r="A88" s="9" t="s">
        <v>71</v>
      </c>
      <c r="B88" s="9" t="s">
        <v>299</v>
      </c>
    </row>
    <row r="90" spans="1:2" x14ac:dyDescent="0.25">
      <c r="A90" s="11" t="s">
        <v>70</v>
      </c>
      <c r="B90" s="11" t="s">
        <v>69</v>
      </c>
    </row>
    <row r="91" spans="1:2" x14ac:dyDescent="0.25">
      <c r="A91" s="9"/>
      <c r="B91" s="9"/>
    </row>
    <row r="92" spans="1:2" x14ac:dyDescent="0.25">
      <c r="A92" s="9" t="s">
        <v>68</v>
      </c>
      <c r="B92" s="9">
        <v>0</v>
      </c>
    </row>
    <row r="93" spans="1:2" x14ac:dyDescent="0.25">
      <c r="A93" s="9" t="s">
        <v>67</v>
      </c>
      <c r="B93" s="9">
        <v>365</v>
      </c>
    </row>
    <row r="94" spans="1:2" x14ac:dyDescent="0.25">
      <c r="A94" s="9" t="s">
        <v>66</v>
      </c>
      <c r="B94" s="9">
        <v>52</v>
      </c>
    </row>
    <row r="95" spans="1:2" x14ac:dyDescent="0.25">
      <c r="A95" s="9" t="s">
        <v>65</v>
      </c>
      <c r="B95" s="9">
        <v>26</v>
      </c>
    </row>
    <row r="96" spans="1:2" x14ac:dyDescent="0.25">
      <c r="A96" s="9" t="s">
        <v>259</v>
      </c>
      <c r="B96" s="9">
        <v>24</v>
      </c>
    </row>
    <row r="97" spans="1:2" x14ac:dyDescent="0.25">
      <c r="A97" s="9" t="s">
        <v>260</v>
      </c>
      <c r="B97" s="9">
        <v>12</v>
      </c>
    </row>
    <row r="98" spans="1:2" x14ac:dyDescent="0.25">
      <c r="A98" s="9" t="s">
        <v>261</v>
      </c>
      <c r="B98" s="9">
        <v>6</v>
      </c>
    </row>
    <row r="99" spans="1:2" x14ac:dyDescent="0.25">
      <c r="A99" s="9" t="s">
        <v>262</v>
      </c>
      <c r="B99" s="9">
        <v>4</v>
      </c>
    </row>
    <row r="100" spans="1:2" x14ac:dyDescent="0.25">
      <c r="A100" s="9" t="s">
        <v>263</v>
      </c>
      <c r="B100" s="9">
        <v>2</v>
      </c>
    </row>
    <row r="101" spans="1:2" x14ac:dyDescent="0.25">
      <c r="A101" s="9" t="s">
        <v>264</v>
      </c>
      <c r="B101" s="9">
        <v>1</v>
      </c>
    </row>
    <row r="104" spans="1:2" x14ac:dyDescent="0.25">
      <c r="A104" s="11" t="s">
        <v>64</v>
      </c>
    </row>
    <row r="105" spans="1:2" x14ac:dyDescent="0.25">
      <c r="A105" s="9"/>
    </row>
    <row r="106" spans="1:2" x14ac:dyDescent="0.25">
      <c r="A106" s="9" t="s">
        <v>63</v>
      </c>
    </row>
    <row r="107" spans="1:2" x14ac:dyDescent="0.25">
      <c r="A107" s="9" t="s">
        <v>62</v>
      </c>
    </row>
    <row r="108" spans="1:2" x14ac:dyDescent="0.25">
      <c r="A108" s="9" t="s">
        <v>61</v>
      </c>
    </row>
    <row r="109" spans="1:2" x14ac:dyDescent="0.25">
      <c r="A109" s="9" t="s">
        <v>60</v>
      </c>
    </row>
    <row r="110" spans="1:2" x14ac:dyDescent="0.25">
      <c r="A110" s="9" t="s">
        <v>59</v>
      </c>
    </row>
    <row r="111" spans="1:2" x14ac:dyDescent="0.25">
      <c r="A111" s="9" t="s">
        <v>58</v>
      </c>
    </row>
    <row r="112" spans="1:2" x14ac:dyDescent="0.25">
      <c r="A112" s="9" t="s">
        <v>57</v>
      </c>
    </row>
    <row r="113" spans="1:1" x14ac:dyDescent="0.25">
      <c r="A113" s="9" t="s">
        <v>56</v>
      </c>
    </row>
    <row r="115" spans="1:1" x14ac:dyDescent="0.25">
      <c r="A115" s="11" t="s">
        <v>55</v>
      </c>
    </row>
    <row r="116" spans="1:1" x14ac:dyDescent="0.25">
      <c r="A116" s="9"/>
    </row>
    <row r="117" spans="1:1" x14ac:dyDescent="0.25">
      <c r="A117" s="9" t="s">
        <v>23</v>
      </c>
    </row>
    <row r="118" spans="1:1" x14ac:dyDescent="0.25">
      <c r="A118" s="9" t="s">
        <v>22</v>
      </c>
    </row>
    <row r="119" spans="1:1" x14ac:dyDescent="0.25">
      <c r="A119" s="9" t="s">
        <v>21</v>
      </c>
    </row>
    <row r="120" spans="1:1" x14ac:dyDescent="0.25">
      <c r="A120" s="9" t="s">
        <v>20</v>
      </c>
    </row>
    <row r="121" spans="1:1" x14ac:dyDescent="0.25">
      <c r="A121" s="9" t="s">
        <v>19</v>
      </c>
    </row>
    <row r="122" spans="1:1" x14ac:dyDescent="0.25">
      <c r="A122" s="9" t="s">
        <v>18</v>
      </c>
    </row>
    <row r="123" spans="1:1" x14ac:dyDescent="0.25">
      <c r="A123" s="9" t="s">
        <v>17</v>
      </c>
    </row>
    <row r="124" spans="1:1" x14ac:dyDescent="0.25">
      <c r="A124" s="9" t="s">
        <v>16</v>
      </c>
    </row>
    <row r="125" spans="1:1" x14ac:dyDescent="0.25">
      <c r="A125" s="9" t="s">
        <v>15</v>
      </c>
    </row>
    <row r="126" spans="1:1" x14ac:dyDescent="0.25">
      <c r="A126" s="9" t="s">
        <v>14</v>
      </c>
    </row>
    <row r="127" spans="1:1" x14ac:dyDescent="0.25">
      <c r="A127" s="9" t="s">
        <v>13</v>
      </c>
    </row>
    <row r="128" spans="1:1" x14ac:dyDescent="0.25">
      <c r="A128" s="9" t="s">
        <v>12</v>
      </c>
    </row>
    <row r="130" spans="1:1" x14ac:dyDescent="0.25">
      <c r="A130" s="11" t="s">
        <v>54</v>
      </c>
    </row>
    <row r="131" spans="1:1" x14ac:dyDescent="0.25">
      <c r="A131" s="9"/>
    </row>
    <row r="132" spans="1:1" x14ac:dyDescent="0.25">
      <c r="A132" s="9" t="s">
        <v>53</v>
      </c>
    </row>
    <row r="133" spans="1:1" x14ac:dyDescent="0.25">
      <c r="A133" s="9" t="s">
        <v>52</v>
      </c>
    </row>
    <row r="134" spans="1:1" x14ac:dyDescent="0.25">
      <c r="A134" s="9" t="s">
        <v>51</v>
      </c>
    </row>
    <row r="135" spans="1:1" x14ac:dyDescent="0.25">
      <c r="A135" s="9" t="s">
        <v>50</v>
      </c>
    </row>
    <row r="136" spans="1:1" x14ac:dyDescent="0.25">
      <c r="A136" s="9" t="s">
        <v>49</v>
      </c>
    </row>
    <row r="137" spans="1:1" x14ac:dyDescent="0.25">
      <c r="A137" s="9" t="s">
        <v>48</v>
      </c>
    </row>
    <row r="138" spans="1:1" x14ac:dyDescent="0.25">
      <c r="A138" s="9" t="s">
        <v>47</v>
      </c>
    </row>
    <row r="139" spans="1:1" x14ac:dyDescent="0.25">
      <c r="A139" s="9" t="s">
        <v>46</v>
      </c>
    </row>
    <row r="140" spans="1:1" x14ac:dyDescent="0.25">
      <c r="A140" s="9" t="s">
        <v>45</v>
      </c>
    </row>
    <row r="143" spans="1:1" x14ac:dyDescent="0.25">
      <c r="A143" s="10" t="s">
        <v>44</v>
      </c>
    </row>
    <row r="144" spans="1:1" x14ac:dyDescent="0.25">
      <c r="A144" s="9"/>
    </row>
    <row r="145" spans="1:1" x14ac:dyDescent="0.25">
      <c r="A145" s="9" t="s">
        <v>43</v>
      </c>
    </row>
    <row r="146" spans="1:1" x14ac:dyDescent="0.25">
      <c r="A146" s="9" t="s">
        <v>42</v>
      </c>
    </row>
    <row r="147" spans="1:1" x14ac:dyDescent="0.25">
      <c r="A147" s="9" t="s">
        <v>41</v>
      </c>
    </row>
    <row r="148" spans="1:1" x14ac:dyDescent="0.25">
      <c r="A148" s="9" t="s">
        <v>40</v>
      </c>
    </row>
    <row r="149" spans="1:1" x14ac:dyDescent="0.25">
      <c r="A149" s="9" t="s">
        <v>39</v>
      </c>
    </row>
    <row r="150" spans="1:1" x14ac:dyDescent="0.25">
      <c r="A150" s="9" t="s">
        <v>38</v>
      </c>
    </row>
    <row r="151" spans="1:1" x14ac:dyDescent="0.25">
      <c r="A151" s="9" t="s">
        <v>37</v>
      </c>
    </row>
    <row r="152" spans="1:1" x14ac:dyDescent="0.25">
      <c r="A152" s="9" t="s">
        <v>36</v>
      </c>
    </row>
    <row r="153" spans="1:1" x14ac:dyDescent="0.25">
      <c r="A153" s="9" t="s">
        <v>35</v>
      </c>
    </row>
    <row r="154" spans="1:1" x14ac:dyDescent="0.25">
      <c r="A154" s="9" t="s">
        <v>34</v>
      </c>
    </row>
    <row r="155" spans="1:1" x14ac:dyDescent="0.25">
      <c r="A155" s="9" t="s">
        <v>33</v>
      </c>
    </row>
    <row r="157" spans="1:1" x14ac:dyDescent="0.25">
      <c r="A157" s="11" t="s">
        <v>270</v>
      </c>
    </row>
    <row r="158" spans="1:1" x14ac:dyDescent="0.25">
      <c r="A158" s="9"/>
    </row>
    <row r="159" spans="1:1" x14ac:dyDescent="0.25">
      <c r="A159" s="9" t="s">
        <v>282</v>
      </c>
    </row>
    <row r="160" spans="1:1" x14ac:dyDescent="0.25">
      <c r="A160" s="9" t="s">
        <v>283</v>
      </c>
    </row>
    <row r="161" spans="1:1" x14ac:dyDescent="0.25">
      <c r="A161" s="9" t="s">
        <v>286</v>
      </c>
    </row>
    <row r="163" spans="1:1" x14ac:dyDescent="0.25">
      <c r="A163" s="11" t="s">
        <v>275</v>
      </c>
    </row>
    <row r="164" spans="1:1" x14ac:dyDescent="0.25">
      <c r="A164" s="9"/>
    </row>
    <row r="165" spans="1:1" x14ac:dyDescent="0.25">
      <c r="A165" s="9" t="s">
        <v>276</v>
      </c>
    </row>
    <row r="166" spans="1:1" x14ac:dyDescent="0.25">
      <c r="A166" s="9" t="s">
        <v>277</v>
      </c>
    </row>
    <row r="168" spans="1:1" x14ac:dyDescent="0.25">
      <c r="A168" s="11" t="s">
        <v>269</v>
      </c>
    </row>
    <row r="169" spans="1:1" x14ac:dyDescent="0.25">
      <c r="A169" s="9"/>
    </row>
    <row r="170" spans="1:1" x14ac:dyDescent="0.25">
      <c r="A170" s="9" t="s">
        <v>284</v>
      </c>
    </row>
    <row r="171" spans="1:1" x14ac:dyDescent="0.25">
      <c r="A171" s="9" t="s">
        <v>279</v>
      </c>
    </row>
    <row r="172" spans="1:1" x14ac:dyDescent="0.25">
      <c r="A172" s="9" t="s">
        <v>285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C117"/>
  <sheetViews>
    <sheetView zoomScale="130" zoomScaleNormal="130" workbookViewId="0">
      <selection activeCell="G13" sqref="G13"/>
    </sheetView>
  </sheetViews>
  <sheetFormatPr defaultRowHeight="15" x14ac:dyDescent="0.25"/>
  <cols>
    <col min="1" max="1" width="18.5703125" customWidth="1"/>
    <col min="3" max="3" width="10.5703125" style="23" bestFit="1" customWidth="1"/>
  </cols>
  <sheetData>
    <row r="1" spans="1:3" x14ac:dyDescent="0.25">
      <c r="A1" s="11" t="s">
        <v>26</v>
      </c>
      <c r="B1" s="11" t="s">
        <v>232</v>
      </c>
      <c r="C1" s="21">
        <v>0.95</v>
      </c>
    </row>
    <row r="2" spans="1:3" x14ac:dyDescent="0.25">
      <c r="A2" s="14"/>
      <c r="B2" s="14"/>
      <c r="C2" s="22"/>
    </row>
    <row r="3" spans="1:3" x14ac:dyDescent="0.25">
      <c r="A3" s="14" t="s">
        <v>230</v>
      </c>
      <c r="B3" s="15">
        <v>287100</v>
      </c>
      <c r="C3" s="22">
        <f t="shared" ref="C3:C34" si="0">B3*0.95</f>
        <v>272745</v>
      </c>
    </row>
    <row r="4" spans="1:3" x14ac:dyDescent="0.25">
      <c r="A4" s="14" t="s">
        <v>229</v>
      </c>
      <c r="B4" s="15">
        <v>287100</v>
      </c>
      <c r="C4" s="22">
        <f t="shared" si="0"/>
        <v>272745</v>
      </c>
    </row>
    <row r="5" spans="1:3" x14ac:dyDescent="0.25">
      <c r="A5" s="14" t="s">
        <v>228</v>
      </c>
      <c r="B5" s="15">
        <v>287100</v>
      </c>
      <c r="C5" s="22">
        <f t="shared" si="0"/>
        <v>272745</v>
      </c>
    </row>
    <row r="6" spans="1:3" x14ac:dyDescent="0.25">
      <c r="A6" s="14" t="s">
        <v>227</v>
      </c>
      <c r="B6" s="15">
        <v>287100</v>
      </c>
      <c r="C6" s="22">
        <f t="shared" si="0"/>
        <v>272745</v>
      </c>
    </row>
    <row r="7" spans="1:3" x14ac:dyDescent="0.25">
      <c r="A7" s="14" t="s">
        <v>226</v>
      </c>
      <c r="B7" s="15">
        <v>287100</v>
      </c>
      <c r="C7" s="22">
        <f t="shared" si="0"/>
        <v>272745</v>
      </c>
    </row>
    <row r="8" spans="1:3" x14ac:dyDescent="0.25">
      <c r="A8" s="14" t="s">
        <v>225</v>
      </c>
      <c r="B8" s="15">
        <v>287100</v>
      </c>
      <c r="C8" s="22">
        <f t="shared" si="0"/>
        <v>272745</v>
      </c>
    </row>
    <row r="9" spans="1:3" x14ac:dyDescent="0.25">
      <c r="A9" s="14" t="s">
        <v>224</v>
      </c>
      <c r="B9" s="15">
        <v>287100</v>
      </c>
      <c r="C9" s="22">
        <f t="shared" si="0"/>
        <v>272745</v>
      </c>
    </row>
    <row r="10" spans="1:3" x14ac:dyDescent="0.25">
      <c r="A10" s="14" t="s">
        <v>223</v>
      </c>
      <c r="B10" s="15">
        <v>287100</v>
      </c>
      <c r="C10" s="22">
        <f t="shared" si="0"/>
        <v>272745</v>
      </c>
    </row>
    <row r="11" spans="1:3" x14ac:dyDescent="0.25">
      <c r="A11" s="14" t="s">
        <v>222</v>
      </c>
      <c r="B11" s="15">
        <v>287100</v>
      </c>
      <c r="C11" s="22">
        <f t="shared" si="0"/>
        <v>272745</v>
      </c>
    </row>
    <row r="12" spans="1:3" x14ac:dyDescent="0.25">
      <c r="A12" s="14" t="s">
        <v>221</v>
      </c>
      <c r="B12" s="15">
        <v>287100</v>
      </c>
      <c r="C12" s="22">
        <f t="shared" si="0"/>
        <v>272745</v>
      </c>
    </row>
    <row r="13" spans="1:3" x14ac:dyDescent="0.25">
      <c r="A13" s="14" t="s">
        <v>220</v>
      </c>
      <c r="B13" s="15">
        <v>287100</v>
      </c>
      <c r="C13" s="22">
        <f t="shared" si="0"/>
        <v>272745</v>
      </c>
    </row>
    <row r="14" spans="1:3" x14ac:dyDescent="0.25">
      <c r="A14" s="14" t="s">
        <v>219</v>
      </c>
      <c r="B14" s="15">
        <v>287100</v>
      </c>
      <c r="C14" s="22">
        <f t="shared" si="0"/>
        <v>272745</v>
      </c>
    </row>
    <row r="15" spans="1:3" x14ac:dyDescent="0.25">
      <c r="A15" s="14" t="s">
        <v>218</v>
      </c>
      <c r="B15" s="15">
        <v>374992</v>
      </c>
      <c r="C15" s="22">
        <f t="shared" si="0"/>
        <v>356242.39999999997</v>
      </c>
    </row>
    <row r="16" spans="1:3" x14ac:dyDescent="0.25">
      <c r="A16" s="14" t="s">
        <v>217</v>
      </c>
      <c r="B16" s="15">
        <v>287100</v>
      </c>
      <c r="C16" s="22">
        <f t="shared" si="0"/>
        <v>272745</v>
      </c>
    </row>
    <row r="17" spans="1:3" x14ac:dyDescent="0.25">
      <c r="A17" s="14" t="s">
        <v>216</v>
      </c>
      <c r="B17" s="15">
        <v>287100</v>
      </c>
      <c r="C17" s="22">
        <f t="shared" si="0"/>
        <v>272745</v>
      </c>
    </row>
    <row r="18" spans="1:3" x14ac:dyDescent="0.25">
      <c r="A18" s="14" t="s">
        <v>215</v>
      </c>
      <c r="B18" s="15">
        <v>287100</v>
      </c>
      <c r="C18" s="22">
        <f t="shared" si="0"/>
        <v>272745</v>
      </c>
    </row>
    <row r="19" spans="1:3" x14ac:dyDescent="0.25">
      <c r="A19" s="14" t="s">
        <v>214</v>
      </c>
      <c r="B19" s="15">
        <v>287100</v>
      </c>
      <c r="C19" s="22">
        <f t="shared" si="0"/>
        <v>272745</v>
      </c>
    </row>
    <row r="20" spans="1:3" x14ac:dyDescent="0.25">
      <c r="A20" s="14" t="s">
        <v>213</v>
      </c>
      <c r="B20" s="15">
        <v>287100</v>
      </c>
      <c r="C20" s="22">
        <f t="shared" si="0"/>
        <v>272745</v>
      </c>
    </row>
    <row r="21" spans="1:3" x14ac:dyDescent="0.25">
      <c r="A21" s="14" t="s">
        <v>212</v>
      </c>
      <c r="B21" s="15">
        <v>374992</v>
      </c>
      <c r="C21" s="22">
        <f t="shared" si="0"/>
        <v>356242.39999999997</v>
      </c>
    </row>
    <row r="22" spans="1:3" x14ac:dyDescent="0.25">
      <c r="A22" s="14" t="s">
        <v>211</v>
      </c>
      <c r="B22" s="15">
        <v>287100</v>
      </c>
      <c r="C22" s="22">
        <f t="shared" si="0"/>
        <v>272745</v>
      </c>
    </row>
    <row r="23" spans="1:3" x14ac:dyDescent="0.25">
      <c r="A23" s="14" t="s">
        <v>210</v>
      </c>
      <c r="B23" s="15">
        <v>287100</v>
      </c>
      <c r="C23" s="22">
        <f t="shared" si="0"/>
        <v>272745</v>
      </c>
    </row>
    <row r="24" spans="1:3" x14ac:dyDescent="0.25">
      <c r="A24" s="14" t="s">
        <v>209</v>
      </c>
      <c r="B24" s="15">
        <v>302214</v>
      </c>
      <c r="C24" s="22">
        <f t="shared" si="0"/>
        <v>287103.3</v>
      </c>
    </row>
    <row r="25" spans="1:3" x14ac:dyDescent="0.25">
      <c r="A25" s="14" t="s">
        <v>208</v>
      </c>
      <c r="B25" s="15">
        <v>287100</v>
      </c>
      <c r="C25" s="22">
        <f t="shared" si="0"/>
        <v>272745</v>
      </c>
    </row>
    <row r="26" spans="1:3" x14ac:dyDescent="0.25">
      <c r="A26" s="14" t="s">
        <v>207</v>
      </c>
      <c r="B26" s="15">
        <v>401200</v>
      </c>
      <c r="C26" s="22">
        <f t="shared" si="0"/>
        <v>381140</v>
      </c>
    </row>
    <row r="27" spans="1:3" x14ac:dyDescent="0.25">
      <c r="A27" s="14" t="s">
        <v>206</v>
      </c>
      <c r="B27" s="15">
        <v>374992</v>
      </c>
      <c r="C27" s="22">
        <f t="shared" si="0"/>
        <v>356242.39999999997</v>
      </c>
    </row>
    <row r="28" spans="1:3" x14ac:dyDescent="0.25">
      <c r="A28" s="14" t="s">
        <v>205</v>
      </c>
      <c r="B28" s="15">
        <v>287100</v>
      </c>
      <c r="C28" s="22">
        <f t="shared" si="0"/>
        <v>272745</v>
      </c>
    </row>
    <row r="29" spans="1:3" x14ac:dyDescent="0.25">
      <c r="A29" s="14" t="s">
        <v>204</v>
      </c>
      <c r="B29" s="15">
        <v>287100</v>
      </c>
      <c r="C29" s="22">
        <f t="shared" si="0"/>
        <v>272745</v>
      </c>
    </row>
    <row r="30" spans="1:3" x14ac:dyDescent="0.25">
      <c r="A30" s="14" t="s">
        <v>203</v>
      </c>
      <c r="B30" s="15">
        <v>287100</v>
      </c>
      <c r="C30" s="22">
        <f t="shared" si="0"/>
        <v>272745</v>
      </c>
    </row>
    <row r="31" spans="1:3" x14ac:dyDescent="0.25">
      <c r="A31" s="14" t="s">
        <v>202</v>
      </c>
      <c r="B31" s="15">
        <v>287100</v>
      </c>
      <c r="C31" s="22">
        <f t="shared" si="0"/>
        <v>272745</v>
      </c>
    </row>
    <row r="32" spans="1:3" x14ac:dyDescent="0.25">
      <c r="A32" s="14" t="s">
        <v>201</v>
      </c>
      <c r="B32" s="15">
        <v>287100</v>
      </c>
      <c r="C32" s="22">
        <f t="shared" si="0"/>
        <v>272745</v>
      </c>
    </row>
    <row r="33" spans="1:3" x14ac:dyDescent="0.25">
      <c r="A33" s="14" t="s">
        <v>200</v>
      </c>
      <c r="B33" s="15">
        <v>287100</v>
      </c>
      <c r="C33" s="22">
        <f t="shared" si="0"/>
        <v>272745</v>
      </c>
    </row>
    <row r="34" spans="1:3" x14ac:dyDescent="0.25">
      <c r="A34" s="14" t="s">
        <v>199</v>
      </c>
      <c r="B34" s="15">
        <v>287100</v>
      </c>
      <c r="C34" s="22">
        <f t="shared" si="0"/>
        <v>272745</v>
      </c>
    </row>
    <row r="35" spans="1:3" x14ac:dyDescent="0.25">
      <c r="A35" s="14" t="s">
        <v>198</v>
      </c>
      <c r="B35" s="15">
        <v>287100</v>
      </c>
      <c r="C35" s="22">
        <f t="shared" ref="C35:C66" si="1">B35*0.95</f>
        <v>272745</v>
      </c>
    </row>
    <row r="36" spans="1:3" x14ac:dyDescent="0.25">
      <c r="A36" s="14" t="s">
        <v>197</v>
      </c>
      <c r="B36" s="15">
        <v>287100</v>
      </c>
      <c r="C36" s="22">
        <f t="shared" si="1"/>
        <v>272745</v>
      </c>
    </row>
    <row r="37" spans="1:3" x14ac:dyDescent="0.25">
      <c r="A37" s="14" t="s">
        <v>196</v>
      </c>
      <c r="B37" s="15">
        <v>287100</v>
      </c>
      <c r="C37" s="22">
        <f t="shared" si="1"/>
        <v>272745</v>
      </c>
    </row>
    <row r="38" spans="1:3" x14ac:dyDescent="0.25">
      <c r="A38" s="14" t="s">
        <v>195</v>
      </c>
      <c r="B38" s="15">
        <v>332403</v>
      </c>
      <c r="C38" s="22">
        <f t="shared" si="1"/>
        <v>315782.84999999998</v>
      </c>
    </row>
    <row r="39" spans="1:3" x14ac:dyDescent="0.25">
      <c r="A39" s="14" t="s">
        <v>194</v>
      </c>
      <c r="B39" s="15">
        <v>287100</v>
      </c>
      <c r="C39" s="22">
        <f t="shared" si="1"/>
        <v>272745</v>
      </c>
    </row>
    <row r="40" spans="1:3" x14ac:dyDescent="0.25">
      <c r="A40" s="14" t="s">
        <v>193</v>
      </c>
      <c r="B40" s="15">
        <v>287100</v>
      </c>
      <c r="C40" s="22">
        <f t="shared" si="1"/>
        <v>272745</v>
      </c>
    </row>
    <row r="41" spans="1:3" x14ac:dyDescent="0.25">
      <c r="A41" s="14" t="s">
        <v>192</v>
      </c>
      <c r="B41" s="15">
        <v>290000</v>
      </c>
      <c r="C41" s="22">
        <f t="shared" si="1"/>
        <v>275500</v>
      </c>
    </row>
    <row r="42" spans="1:3" x14ac:dyDescent="0.25">
      <c r="A42" s="14" t="s">
        <v>191</v>
      </c>
      <c r="B42" s="15">
        <v>287100</v>
      </c>
      <c r="C42" s="22">
        <f t="shared" si="1"/>
        <v>272745</v>
      </c>
    </row>
    <row r="43" spans="1:3" x14ac:dyDescent="0.25">
      <c r="A43" s="14" t="s">
        <v>190</v>
      </c>
      <c r="B43" s="15">
        <v>287100</v>
      </c>
      <c r="C43" s="22">
        <f t="shared" si="1"/>
        <v>272745</v>
      </c>
    </row>
    <row r="44" spans="1:3" x14ac:dyDescent="0.25">
      <c r="A44" s="14" t="s">
        <v>189</v>
      </c>
      <c r="B44" s="15">
        <v>287100</v>
      </c>
      <c r="C44" s="22">
        <f t="shared" si="1"/>
        <v>272745</v>
      </c>
    </row>
    <row r="45" spans="1:3" x14ac:dyDescent="0.25">
      <c r="A45" s="14" t="s">
        <v>188</v>
      </c>
      <c r="B45" s="15">
        <v>287100</v>
      </c>
      <c r="C45" s="22">
        <f t="shared" si="1"/>
        <v>272745</v>
      </c>
    </row>
    <row r="46" spans="1:3" x14ac:dyDescent="0.25">
      <c r="A46" s="14" t="s">
        <v>187</v>
      </c>
      <c r="B46" s="15">
        <v>287100</v>
      </c>
      <c r="C46" s="22">
        <f t="shared" si="1"/>
        <v>272745</v>
      </c>
    </row>
    <row r="47" spans="1:3" x14ac:dyDescent="0.25">
      <c r="A47" s="14" t="s">
        <v>186</v>
      </c>
      <c r="B47" s="15">
        <v>287100</v>
      </c>
      <c r="C47" s="22">
        <f t="shared" si="1"/>
        <v>272745</v>
      </c>
    </row>
    <row r="48" spans="1:3" x14ac:dyDescent="0.25">
      <c r="A48" s="14" t="s">
        <v>185</v>
      </c>
      <c r="B48" s="15">
        <v>287100</v>
      </c>
      <c r="C48" s="22">
        <f t="shared" si="1"/>
        <v>272745</v>
      </c>
    </row>
    <row r="49" spans="1:3" x14ac:dyDescent="0.25">
      <c r="A49" s="14" t="s">
        <v>184</v>
      </c>
      <c r="B49" s="15">
        <v>287100</v>
      </c>
      <c r="C49" s="22">
        <f t="shared" si="1"/>
        <v>272745</v>
      </c>
    </row>
    <row r="50" spans="1:3" x14ac:dyDescent="0.25">
      <c r="A50" s="14" t="s">
        <v>183</v>
      </c>
      <c r="B50" s="15">
        <v>374992</v>
      </c>
      <c r="C50" s="22">
        <f t="shared" si="1"/>
        <v>356242.39999999997</v>
      </c>
    </row>
    <row r="51" spans="1:3" x14ac:dyDescent="0.25">
      <c r="A51" s="14" t="s">
        <v>182</v>
      </c>
      <c r="B51" s="15">
        <v>287100</v>
      </c>
      <c r="C51" s="22">
        <f t="shared" si="1"/>
        <v>272745</v>
      </c>
    </row>
    <row r="52" spans="1:3" x14ac:dyDescent="0.25">
      <c r="A52" s="14" t="s">
        <v>181</v>
      </c>
      <c r="B52" s="15">
        <v>332403</v>
      </c>
      <c r="C52" s="22">
        <f t="shared" si="1"/>
        <v>315782.84999999998</v>
      </c>
    </row>
    <row r="53" spans="1:3" x14ac:dyDescent="0.25">
      <c r="A53" s="14" t="s">
        <v>180</v>
      </c>
      <c r="B53" s="15">
        <v>287100</v>
      </c>
      <c r="C53" s="22">
        <f t="shared" si="1"/>
        <v>272745</v>
      </c>
    </row>
    <row r="54" spans="1:3" x14ac:dyDescent="0.25">
      <c r="A54" s="14" t="s">
        <v>179</v>
      </c>
      <c r="B54" s="15">
        <v>287100</v>
      </c>
      <c r="C54" s="22">
        <f t="shared" si="1"/>
        <v>272745</v>
      </c>
    </row>
    <row r="55" spans="1:3" x14ac:dyDescent="0.25">
      <c r="A55" s="14" t="s">
        <v>178</v>
      </c>
      <c r="B55" s="15">
        <v>287100</v>
      </c>
      <c r="C55" s="22">
        <f t="shared" si="1"/>
        <v>272745</v>
      </c>
    </row>
    <row r="56" spans="1:3" x14ac:dyDescent="0.25">
      <c r="A56" s="14" t="s">
        <v>177</v>
      </c>
      <c r="B56" s="15">
        <v>374992</v>
      </c>
      <c r="C56" s="22">
        <f t="shared" si="1"/>
        <v>356242.39999999997</v>
      </c>
    </row>
    <row r="57" spans="1:3" x14ac:dyDescent="0.25">
      <c r="A57" s="14" t="s">
        <v>176</v>
      </c>
      <c r="B57" s="15">
        <v>287100</v>
      </c>
      <c r="C57" s="22">
        <f t="shared" si="1"/>
        <v>272745</v>
      </c>
    </row>
    <row r="58" spans="1:3" x14ac:dyDescent="0.25">
      <c r="A58" s="14" t="s">
        <v>175</v>
      </c>
      <c r="B58" s="15">
        <v>287100</v>
      </c>
      <c r="C58" s="22">
        <f t="shared" si="1"/>
        <v>272745</v>
      </c>
    </row>
    <row r="59" spans="1:3" x14ac:dyDescent="0.25">
      <c r="A59" s="14" t="s">
        <v>174</v>
      </c>
      <c r="B59" s="15">
        <v>332403</v>
      </c>
      <c r="C59" s="22">
        <f t="shared" si="1"/>
        <v>315782.84999999998</v>
      </c>
    </row>
    <row r="60" spans="1:3" x14ac:dyDescent="0.25">
      <c r="A60" s="14" t="s">
        <v>173</v>
      </c>
      <c r="B60" s="15">
        <v>287100</v>
      </c>
      <c r="C60" s="22">
        <f t="shared" si="1"/>
        <v>272745</v>
      </c>
    </row>
    <row r="61" spans="1:3" x14ac:dyDescent="0.25">
      <c r="A61" s="14" t="s">
        <v>172</v>
      </c>
      <c r="B61" s="15">
        <v>287100</v>
      </c>
      <c r="C61" s="22">
        <f t="shared" si="1"/>
        <v>272745</v>
      </c>
    </row>
    <row r="62" spans="1:3" x14ac:dyDescent="0.25">
      <c r="A62" s="14" t="s">
        <v>171</v>
      </c>
      <c r="B62" s="15">
        <v>287100</v>
      </c>
      <c r="C62" s="22">
        <f t="shared" si="1"/>
        <v>272745</v>
      </c>
    </row>
    <row r="63" spans="1:3" x14ac:dyDescent="0.25">
      <c r="A63" s="14" t="s">
        <v>170</v>
      </c>
      <c r="B63" s="15">
        <v>287100</v>
      </c>
      <c r="C63" s="22">
        <f t="shared" si="1"/>
        <v>272745</v>
      </c>
    </row>
    <row r="64" spans="1:3" x14ac:dyDescent="0.25">
      <c r="A64" s="14" t="s">
        <v>169</v>
      </c>
      <c r="B64" s="15">
        <v>287100</v>
      </c>
      <c r="C64" s="22">
        <f t="shared" si="1"/>
        <v>272745</v>
      </c>
    </row>
    <row r="65" spans="1:3" x14ac:dyDescent="0.25">
      <c r="A65" s="14" t="s">
        <v>168</v>
      </c>
      <c r="B65" s="15">
        <v>287100</v>
      </c>
      <c r="C65" s="22">
        <f t="shared" si="1"/>
        <v>272745</v>
      </c>
    </row>
    <row r="66" spans="1:3" x14ac:dyDescent="0.25">
      <c r="A66" s="14" t="s">
        <v>167</v>
      </c>
      <c r="B66" s="15">
        <v>287100</v>
      </c>
      <c r="C66" s="22">
        <f t="shared" si="1"/>
        <v>272745</v>
      </c>
    </row>
    <row r="67" spans="1:3" x14ac:dyDescent="0.25">
      <c r="A67" s="14" t="s">
        <v>166</v>
      </c>
      <c r="B67" s="15">
        <v>287100</v>
      </c>
      <c r="C67" s="22">
        <f t="shared" ref="C67:C98" si="2">B67*0.95</f>
        <v>272745</v>
      </c>
    </row>
    <row r="68" spans="1:3" x14ac:dyDescent="0.25">
      <c r="A68" s="14" t="s">
        <v>165</v>
      </c>
      <c r="B68" s="15">
        <v>287100</v>
      </c>
      <c r="C68" s="22">
        <f t="shared" si="2"/>
        <v>272745</v>
      </c>
    </row>
    <row r="69" spans="1:3" x14ac:dyDescent="0.25">
      <c r="A69" s="14" t="s">
        <v>164</v>
      </c>
      <c r="B69" s="15">
        <v>287100</v>
      </c>
      <c r="C69" s="22">
        <f t="shared" si="2"/>
        <v>272745</v>
      </c>
    </row>
    <row r="70" spans="1:3" x14ac:dyDescent="0.25">
      <c r="A70" s="14" t="s">
        <v>163</v>
      </c>
      <c r="B70" s="15">
        <v>287100</v>
      </c>
      <c r="C70" s="22">
        <f t="shared" si="2"/>
        <v>272745</v>
      </c>
    </row>
    <row r="71" spans="1:3" x14ac:dyDescent="0.25">
      <c r="A71" s="14" t="s">
        <v>162</v>
      </c>
      <c r="B71" s="15">
        <v>287100</v>
      </c>
      <c r="C71" s="22">
        <f t="shared" si="2"/>
        <v>272745</v>
      </c>
    </row>
    <row r="72" spans="1:3" x14ac:dyDescent="0.25">
      <c r="A72" s="14" t="s">
        <v>161</v>
      </c>
      <c r="B72" s="15">
        <v>287100</v>
      </c>
      <c r="C72" s="22">
        <f t="shared" si="2"/>
        <v>272745</v>
      </c>
    </row>
    <row r="73" spans="1:3" x14ac:dyDescent="0.25">
      <c r="A73" s="14" t="s">
        <v>160</v>
      </c>
      <c r="B73" s="15">
        <v>287100</v>
      </c>
      <c r="C73" s="22">
        <f t="shared" si="2"/>
        <v>272745</v>
      </c>
    </row>
    <row r="74" spans="1:3" x14ac:dyDescent="0.25">
      <c r="A74" s="14" t="s">
        <v>159</v>
      </c>
      <c r="B74" s="15">
        <v>287100</v>
      </c>
      <c r="C74" s="22">
        <f t="shared" si="2"/>
        <v>272745</v>
      </c>
    </row>
    <row r="75" spans="1:3" x14ac:dyDescent="0.25">
      <c r="A75" s="14" t="s">
        <v>158</v>
      </c>
      <c r="B75" s="15">
        <v>287100</v>
      </c>
      <c r="C75" s="22">
        <f t="shared" si="2"/>
        <v>272745</v>
      </c>
    </row>
    <row r="76" spans="1:3" x14ac:dyDescent="0.25">
      <c r="A76" s="14" t="s">
        <v>157</v>
      </c>
      <c r="B76" s="15">
        <v>287100</v>
      </c>
      <c r="C76" s="22">
        <f t="shared" si="2"/>
        <v>272745</v>
      </c>
    </row>
    <row r="77" spans="1:3" x14ac:dyDescent="0.25">
      <c r="A77" s="14" t="s">
        <v>156</v>
      </c>
      <c r="B77" s="15">
        <v>287100</v>
      </c>
      <c r="C77" s="22">
        <f t="shared" si="2"/>
        <v>272745</v>
      </c>
    </row>
    <row r="78" spans="1:3" x14ac:dyDescent="0.25">
      <c r="A78" s="14" t="s">
        <v>155</v>
      </c>
      <c r="B78" s="15">
        <v>287100</v>
      </c>
      <c r="C78" s="22">
        <f t="shared" si="2"/>
        <v>272745</v>
      </c>
    </row>
    <row r="79" spans="1:3" x14ac:dyDescent="0.25">
      <c r="A79" s="14" t="s">
        <v>154</v>
      </c>
      <c r="B79" s="15">
        <v>287100</v>
      </c>
      <c r="C79" s="22">
        <f t="shared" si="2"/>
        <v>272745</v>
      </c>
    </row>
    <row r="80" spans="1:3" x14ac:dyDescent="0.25">
      <c r="A80" s="14" t="s">
        <v>153</v>
      </c>
      <c r="B80" s="15">
        <v>287100</v>
      </c>
      <c r="C80" s="22">
        <f t="shared" si="2"/>
        <v>272745</v>
      </c>
    </row>
    <row r="81" spans="1:3" x14ac:dyDescent="0.25">
      <c r="A81" s="14" t="s">
        <v>152</v>
      </c>
      <c r="B81" s="15">
        <v>287100</v>
      </c>
      <c r="C81" s="22">
        <f t="shared" si="2"/>
        <v>272745</v>
      </c>
    </row>
    <row r="82" spans="1:3" x14ac:dyDescent="0.25">
      <c r="A82" s="14" t="s">
        <v>151</v>
      </c>
      <c r="B82" s="15">
        <v>287100</v>
      </c>
      <c r="C82" s="22">
        <f t="shared" si="2"/>
        <v>272745</v>
      </c>
    </row>
    <row r="83" spans="1:3" x14ac:dyDescent="0.25">
      <c r="A83" s="14" t="s">
        <v>150</v>
      </c>
      <c r="B83" s="15">
        <v>287100</v>
      </c>
      <c r="C83" s="22">
        <f t="shared" si="2"/>
        <v>272745</v>
      </c>
    </row>
    <row r="84" spans="1:3" x14ac:dyDescent="0.25">
      <c r="A84" s="14" t="s">
        <v>149</v>
      </c>
      <c r="B84" s="15">
        <v>287100</v>
      </c>
      <c r="C84" s="22">
        <f t="shared" si="2"/>
        <v>272745</v>
      </c>
    </row>
    <row r="85" spans="1:3" x14ac:dyDescent="0.25">
      <c r="A85" s="14" t="s">
        <v>148</v>
      </c>
      <c r="B85" s="15">
        <v>374992</v>
      </c>
      <c r="C85" s="22">
        <f t="shared" si="2"/>
        <v>356242.39999999997</v>
      </c>
    </row>
    <row r="86" spans="1:3" x14ac:dyDescent="0.25">
      <c r="A86" s="14" t="s">
        <v>147</v>
      </c>
      <c r="B86" s="15">
        <v>287100</v>
      </c>
      <c r="C86" s="22">
        <f t="shared" si="2"/>
        <v>272745</v>
      </c>
    </row>
    <row r="87" spans="1:3" x14ac:dyDescent="0.25">
      <c r="A87" s="14" t="s">
        <v>146</v>
      </c>
      <c r="B87" s="15">
        <v>287100</v>
      </c>
      <c r="C87" s="22">
        <f t="shared" si="2"/>
        <v>272745</v>
      </c>
    </row>
    <row r="88" spans="1:3" x14ac:dyDescent="0.25">
      <c r="A88" s="14" t="s">
        <v>145</v>
      </c>
      <c r="B88" s="15">
        <v>287100</v>
      </c>
      <c r="C88" s="22">
        <f t="shared" si="2"/>
        <v>272745</v>
      </c>
    </row>
    <row r="89" spans="1:3" x14ac:dyDescent="0.25">
      <c r="A89" s="14" t="s">
        <v>144</v>
      </c>
      <c r="B89" s="15">
        <v>287100</v>
      </c>
      <c r="C89" s="22">
        <f t="shared" si="2"/>
        <v>272745</v>
      </c>
    </row>
    <row r="90" spans="1:3" x14ac:dyDescent="0.25">
      <c r="A90" s="14" t="s">
        <v>143</v>
      </c>
      <c r="B90" s="15">
        <v>287100</v>
      </c>
      <c r="C90" s="22">
        <f t="shared" si="2"/>
        <v>272745</v>
      </c>
    </row>
    <row r="91" spans="1:3" x14ac:dyDescent="0.25">
      <c r="A91" s="14" t="s">
        <v>142</v>
      </c>
      <c r="B91" s="15">
        <v>374992</v>
      </c>
      <c r="C91" s="22">
        <f t="shared" si="2"/>
        <v>356242.39999999997</v>
      </c>
    </row>
    <row r="92" spans="1:3" x14ac:dyDescent="0.25">
      <c r="A92" s="14" t="s">
        <v>141</v>
      </c>
      <c r="B92" s="15">
        <v>287100</v>
      </c>
      <c r="C92" s="22">
        <f t="shared" si="2"/>
        <v>272745</v>
      </c>
    </row>
    <row r="93" spans="1:3" x14ac:dyDescent="0.25">
      <c r="A93" s="14" t="s">
        <v>140</v>
      </c>
      <c r="B93" s="15">
        <v>287100</v>
      </c>
      <c r="C93" s="22">
        <f t="shared" si="2"/>
        <v>272745</v>
      </c>
    </row>
    <row r="94" spans="1:3" x14ac:dyDescent="0.25">
      <c r="A94" s="14" t="s">
        <v>139</v>
      </c>
      <c r="B94" s="15">
        <v>287100</v>
      </c>
      <c r="C94" s="22">
        <f t="shared" si="2"/>
        <v>272745</v>
      </c>
    </row>
    <row r="95" spans="1:3" x14ac:dyDescent="0.25">
      <c r="A95" s="14" t="s">
        <v>138</v>
      </c>
      <c r="B95" s="15">
        <v>287100</v>
      </c>
      <c r="C95" s="22">
        <f t="shared" si="2"/>
        <v>272745</v>
      </c>
    </row>
    <row r="96" spans="1:3" x14ac:dyDescent="0.25">
      <c r="A96" s="14" t="s">
        <v>137</v>
      </c>
      <c r="B96" s="15">
        <v>287100</v>
      </c>
      <c r="C96" s="22">
        <f t="shared" si="2"/>
        <v>272745</v>
      </c>
    </row>
    <row r="97" spans="1:3" x14ac:dyDescent="0.25">
      <c r="A97" s="14" t="s">
        <v>136</v>
      </c>
      <c r="B97" s="15">
        <v>287100</v>
      </c>
      <c r="C97" s="22">
        <f t="shared" si="2"/>
        <v>272745</v>
      </c>
    </row>
    <row r="98" spans="1:3" x14ac:dyDescent="0.25">
      <c r="A98" s="14" t="s">
        <v>135</v>
      </c>
      <c r="B98" s="15">
        <v>287100</v>
      </c>
      <c r="C98" s="22">
        <f t="shared" si="2"/>
        <v>272745</v>
      </c>
    </row>
    <row r="99" spans="1:3" x14ac:dyDescent="0.25">
      <c r="A99" s="14" t="s">
        <v>134</v>
      </c>
      <c r="B99" s="15">
        <v>287100</v>
      </c>
      <c r="C99" s="22">
        <f t="shared" ref="C99:C117" si="3">B99*0.95</f>
        <v>272745</v>
      </c>
    </row>
    <row r="100" spans="1:3" x14ac:dyDescent="0.25">
      <c r="A100" s="14" t="s">
        <v>133</v>
      </c>
      <c r="B100" s="14">
        <v>374835</v>
      </c>
      <c r="C100" s="22">
        <f t="shared" si="3"/>
        <v>356093.25</v>
      </c>
    </row>
    <row r="101" spans="1:3" x14ac:dyDescent="0.25">
      <c r="A101" s="14" t="s">
        <v>132</v>
      </c>
      <c r="B101" s="15">
        <v>287100</v>
      </c>
      <c r="C101" s="22">
        <f t="shared" si="3"/>
        <v>272745</v>
      </c>
    </row>
    <row r="102" spans="1:3" x14ac:dyDescent="0.25">
      <c r="A102" s="14" t="s">
        <v>131</v>
      </c>
      <c r="B102" s="15">
        <v>287100</v>
      </c>
      <c r="C102" s="22">
        <f t="shared" si="3"/>
        <v>272745</v>
      </c>
    </row>
    <row r="103" spans="1:3" x14ac:dyDescent="0.25">
      <c r="A103" s="14" t="s">
        <v>130</v>
      </c>
      <c r="B103" s="14">
        <v>332403</v>
      </c>
      <c r="C103" s="22">
        <f t="shared" si="3"/>
        <v>315782.84999999998</v>
      </c>
    </row>
    <row r="104" spans="1:3" x14ac:dyDescent="0.25">
      <c r="A104" s="14" t="s">
        <v>129</v>
      </c>
      <c r="B104" s="14">
        <v>332403</v>
      </c>
      <c r="C104" s="22">
        <f t="shared" si="3"/>
        <v>315782.84999999998</v>
      </c>
    </row>
    <row r="105" spans="1:3" x14ac:dyDescent="0.25">
      <c r="A105" s="14" t="s">
        <v>128</v>
      </c>
      <c r="B105" s="15">
        <v>287100</v>
      </c>
      <c r="C105" s="22">
        <f t="shared" si="3"/>
        <v>272745</v>
      </c>
    </row>
    <row r="106" spans="1:3" x14ac:dyDescent="0.25">
      <c r="A106" s="14" t="s">
        <v>127</v>
      </c>
      <c r="B106" s="15">
        <v>287100</v>
      </c>
      <c r="C106" s="22">
        <f t="shared" si="3"/>
        <v>272745</v>
      </c>
    </row>
    <row r="107" spans="1:3" x14ac:dyDescent="0.25">
      <c r="A107" s="14" t="s">
        <v>126</v>
      </c>
      <c r="B107" s="15">
        <v>287100</v>
      </c>
      <c r="C107" s="22">
        <f t="shared" si="3"/>
        <v>272745</v>
      </c>
    </row>
    <row r="108" spans="1:3" x14ac:dyDescent="0.25">
      <c r="A108" s="14" t="s">
        <v>125</v>
      </c>
      <c r="B108" s="15">
        <v>287100</v>
      </c>
      <c r="C108" s="22">
        <f t="shared" si="3"/>
        <v>272745</v>
      </c>
    </row>
    <row r="109" spans="1:3" x14ac:dyDescent="0.25">
      <c r="A109" s="14" t="s">
        <v>124</v>
      </c>
      <c r="B109" s="15">
        <v>287100</v>
      </c>
      <c r="C109" s="22">
        <f t="shared" si="3"/>
        <v>272745</v>
      </c>
    </row>
    <row r="110" spans="1:3" x14ac:dyDescent="0.25">
      <c r="A110" s="14" t="s">
        <v>123</v>
      </c>
      <c r="B110" s="15">
        <v>287100</v>
      </c>
      <c r="C110" s="22">
        <f t="shared" si="3"/>
        <v>272745</v>
      </c>
    </row>
    <row r="111" spans="1:3" x14ac:dyDescent="0.25">
      <c r="A111" s="14" t="s">
        <v>122</v>
      </c>
      <c r="B111" s="15">
        <v>287100</v>
      </c>
      <c r="C111" s="22">
        <f t="shared" si="3"/>
        <v>272745</v>
      </c>
    </row>
    <row r="112" spans="1:3" x14ac:dyDescent="0.25">
      <c r="A112" s="14" t="s">
        <v>121</v>
      </c>
      <c r="B112" s="15">
        <v>332403</v>
      </c>
      <c r="C112" s="22">
        <f t="shared" si="3"/>
        <v>315782.84999999998</v>
      </c>
    </row>
    <row r="113" spans="1:3" x14ac:dyDescent="0.25">
      <c r="A113" s="14" t="s">
        <v>120</v>
      </c>
      <c r="B113" s="15">
        <v>287100</v>
      </c>
      <c r="C113" s="22">
        <f t="shared" si="3"/>
        <v>272745</v>
      </c>
    </row>
    <row r="114" spans="1:3" x14ac:dyDescent="0.25">
      <c r="A114" s="14" t="s">
        <v>119</v>
      </c>
      <c r="B114" s="15">
        <v>287100</v>
      </c>
      <c r="C114" s="22">
        <f t="shared" si="3"/>
        <v>272745</v>
      </c>
    </row>
    <row r="115" spans="1:3" x14ac:dyDescent="0.25">
      <c r="A115" s="14" t="s">
        <v>118</v>
      </c>
      <c r="B115" s="15">
        <v>290000</v>
      </c>
      <c r="C115" s="22">
        <f t="shared" si="3"/>
        <v>275500</v>
      </c>
    </row>
    <row r="116" spans="1:3" x14ac:dyDescent="0.25">
      <c r="A116" s="14" t="s">
        <v>117</v>
      </c>
      <c r="B116" s="15">
        <v>287100</v>
      </c>
      <c r="C116" s="22">
        <f t="shared" si="3"/>
        <v>272745</v>
      </c>
    </row>
    <row r="117" spans="1:3" x14ac:dyDescent="0.25">
      <c r="A117" s="14" t="s">
        <v>116</v>
      </c>
      <c r="B117" s="15">
        <v>287100</v>
      </c>
      <c r="C117" s="22">
        <f t="shared" si="3"/>
        <v>272745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445 Project Data </vt:lpstr>
      <vt:lpstr>HeRO-420</vt:lpstr>
      <vt:lpstr>Other Data</vt:lpstr>
      <vt:lpstr>LIMITS_COUNTYLEVEL</vt:lpstr>
      <vt:lpstr>LIMITS_COUNTYLEVEL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Aidan Rich</dc:creator>
  <cp:lastModifiedBy>Marquetta Broome-Walker</cp:lastModifiedBy>
  <cp:lastPrinted>2023-07-11T12:07:03Z</cp:lastPrinted>
  <dcterms:created xsi:type="dcterms:W3CDTF">2022-06-06T14:13:38Z</dcterms:created>
  <dcterms:modified xsi:type="dcterms:W3CDTF">2025-04-22T12:25:22Z</dcterms:modified>
</cp:coreProperties>
</file>